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ELL\REACH Afghanistan Dropbox\REACH_AFG\01_projects\99_Project_archive\08_shelter_2020\Shelter Design Assessment\05_Outputs\Analyzed_Data\"/>
    </mc:Choice>
  </mc:AlternateContent>
  <bookViews>
    <workbookView xWindow="0" yWindow="0" windowWidth="22992" windowHeight="8856" tabRatio="810"/>
  </bookViews>
  <sheets>
    <sheet name="READ_ME" sheetId="76" r:id="rId1"/>
    <sheet name="DAP" sheetId="9" r:id="rId2"/>
    <sheet name="Tool" sheetId="7" r:id="rId3"/>
    <sheet name="Tool_Choices" sheetId="8" r:id="rId4"/>
    <sheet name="Clean_Data" sheetId="12" r:id="rId5"/>
    <sheet name="Analyzed_Data" sheetId="11" r:id="rId6"/>
    <sheet name="BOQ_Cost" sheetId="15" r:id="rId7"/>
    <sheet name="Central_Cottontent_Jat" sheetId="26" r:id="rId8"/>
    <sheet name="Central_Cottontent_Jugi " sheetId="16" r:id="rId9"/>
    <sheet name="Central_Cave_Samoch" sheetId="20" r:id="rId10"/>
    <sheet name="Central_Curvedroof_Gumbazi" sheetId="25" r:id="rId11"/>
    <sheet name="Central_Flatroof_Pakhsarural" sheetId="24" r:id="rId12"/>
    <sheet name="Central_Flatroof_Pakhsaurban" sheetId="23" r:id="rId13"/>
    <sheet name="Central_Flatroof_CHvariant" sheetId="17" r:id="rId14"/>
    <sheet name="Central_Flatroof_Massivestone" sheetId="18" r:id="rId15"/>
    <sheet name="Central_Flatroof_Kabuli" sheetId="21" r:id="rId16"/>
    <sheet name="East_Cottontent_Jugi" sheetId="27" r:id="rId17"/>
    <sheet name="East_Flatroof_Pakhsarural" sheetId="22" r:id="rId18"/>
    <sheet name="East_Flatroof_Pakhsaurban" sheetId="32" r:id="rId19"/>
    <sheet name="East_Flatroof_Massivestone" sheetId="19" r:id="rId20"/>
    <sheet name="East_Flatroof_Timberstone" sheetId="29" r:id="rId21"/>
    <sheet name="East_Flatroof_Kabuli" sheetId="31" r:id="rId22"/>
    <sheet name="East_Flatroof_Concreteblock" sheetId="30" r:id="rId23"/>
    <sheet name="East_Flatroof_Steel" sheetId="28" r:id="rId24"/>
    <sheet name="Northeast_Hut_Chapari" sheetId="34" r:id="rId25"/>
    <sheet name="Northeast_Hut_Kapa" sheetId="35" r:id="rId26"/>
    <sheet name="Northeast_Hut_Kapaiarab" sheetId="36" r:id="rId27"/>
    <sheet name="Northeast_Flatroof_Pakhsarural" sheetId="38" r:id="rId28"/>
    <sheet name="Northeast_Flatroof_Pakhsaurban" sheetId="33" r:id="rId29"/>
    <sheet name="Northeast_Flatroof_Massivestone" sheetId="39" r:id="rId30"/>
    <sheet name="Northeast_Flatroof_Kabuli" sheetId="37" r:id="rId31"/>
    <sheet name="North_Cottontent_Jat" sheetId="45" r:id="rId32"/>
    <sheet name="North_Hut_Lacheq" sheetId="41" r:id="rId33"/>
    <sheet name="North_Curvedroof_Gumbazi" sheetId="42" r:id="rId34"/>
    <sheet name="North_Curvedroof_Tazar" sheetId="40" r:id="rId35"/>
    <sheet name="North_Flatroof_Pakhsarural" sheetId="43" r:id="rId36"/>
    <sheet name="North_Flatroof_Pakhsaurban" sheetId="44" r:id="rId37"/>
    <sheet name="Southeast_Blacktent_Brahui" sheetId="54" r:id="rId38"/>
    <sheet name="Southeast_Blacktent_Ghilzai" sheetId="48" r:id="rId39"/>
    <sheet name="Southeast_Cottontent_Jat" sheetId="51" r:id="rId40"/>
    <sheet name="Southeast_Cottontent_Jugi" sheetId="46" r:id="rId41"/>
    <sheet name="Southeast_Hut_Kodai" sheetId="49" r:id="rId42"/>
    <sheet name="Southeast_Flatroof_Pakhsarural" sheetId="56" r:id="rId43"/>
    <sheet name="Southeast_Flatroof_Pakhsaurban" sheetId="53" r:id="rId44"/>
    <sheet name="Southeast_Flatroof_Timberstone" sheetId="50" r:id="rId45"/>
    <sheet name="Southeast_Flatroof_Massivestone" sheetId="55" r:id="rId46"/>
    <sheet name="Southeast_Flatroof_Kabuli" sheetId="52" r:id="rId47"/>
    <sheet name="Southeast_Flatroof_Blockmud" sheetId="47" r:id="rId48"/>
    <sheet name="South_Blacktent_Baluch" sheetId="61" r:id="rId49"/>
    <sheet name="South_Blacktent_Brahui" sheetId="59" r:id="rId50"/>
    <sheet name="South_Blacktent_Durrani" sheetId="62" r:id="rId51"/>
    <sheet name="South_Blanktent_Ghilzai" sheetId="60" r:id="rId52"/>
    <sheet name="South_Hut_Kapa" sheetId="63" r:id="rId53"/>
    <sheet name="South_Curvedroof_Gumbazi" sheetId="58" r:id="rId54"/>
    <sheet name="South_Curvedroof_Gumbazi2" sheetId="65" r:id="rId55"/>
    <sheet name="South_Curvedroof_Tazar" sheetId="64" r:id="rId56"/>
    <sheet name="South_Curvedroof_Timberbeam" sheetId="57" r:id="rId57"/>
    <sheet name="South_Flatroof_Pakhsarural" sheetId="67" r:id="rId58"/>
    <sheet name="South_Flatroof_Pakhsarural2" sheetId="68" r:id="rId59"/>
    <sheet name="South_Flatroof_Pakhsaurban" sheetId="66" r:id="rId60"/>
    <sheet name="South_Flatroof_Pakhsaurban2" sheetId="69" r:id="rId61"/>
    <sheet name="West_Cottontent_Jat" sheetId="72" r:id="rId62"/>
    <sheet name="West_Cottontent_Herati" sheetId="74" r:id="rId63"/>
    <sheet name="West_Curvedroof_Gumbazi" sheetId="71" r:id="rId64"/>
    <sheet name="West_Flatroof_Pakhsarural" sheetId="73" r:id="rId65"/>
    <sheet name="West_Flatroof_Pakhsaurban" sheetId="70" r:id="rId66"/>
    <sheet name="West_Flatroof_Shervani" sheetId="75" r:id="rId67"/>
  </sheets>
  <definedNames>
    <definedName name="_xlnm._FilterDatabase" localSheetId="2" hidden="1">Tool!$A$1:$R$100</definedName>
    <definedName name="LOCAL_MYSQL_DATE_FORMAT" localSheetId="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_xlnm.Print_Area" localSheetId="9">Central_Cave_Samoch!$A$1:$J$21</definedName>
    <definedName name="_xlnm.Print_Area" localSheetId="13">Central_Flatroof_CHvariant!$A$1:$J$30</definedName>
    <definedName name="_xlnm.Print_Area" localSheetId="14">Central_Flatroof_Massivestone!$A$1:$J$25</definedName>
    <definedName name="_xlnm.Print_Area" localSheetId="16">East_Cottontent_Jugi!$A$1:$J$20</definedName>
    <definedName name="_xlnm.Print_Area" localSheetId="23">East_Flatroof_Steel!$A$1:$J$22</definedName>
    <definedName name="_xlnm.Print_Area" localSheetId="20">East_Flatroof_Timberstone!$A$1:$J$32</definedName>
    <definedName name="_xlnm.Print_Area" localSheetId="33">North_Curvedroof_Gumbazi!$A$1:$J$25</definedName>
    <definedName name="_xlnm.Print_Area" localSheetId="34">North_Curvedroof_Tazar!$A$1:$J$25</definedName>
    <definedName name="_xlnm.Print_Area" localSheetId="32">North_Hut_Lacheq!$A$1:$J$26</definedName>
    <definedName name="_xlnm.Print_Area" localSheetId="30">Northeast_Flatroof_Kabuli!$A$1:$J$33</definedName>
    <definedName name="_xlnm.Print_Area" localSheetId="29">Northeast_Flatroof_Massivestone!$A$1:$J$30</definedName>
    <definedName name="_xlnm.Print_Area" localSheetId="25">Northeast_Hut_Kapa!$A$1:$J$26</definedName>
    <definedName name="_xlnm.Print_Area" localSheetId="26">Northeast_Hut_Kapaiarab!$A$1:$J$23</definedName>
    <definedName name="_xlnm.Print_Area" localSheetId="48">South_Blacktent_Baluch!$A$1:$J$28</definedName>
    <definedName name="_xlnm.Print_Area" localSheetId="49">South_Blacktent_Brahui!$A$1:$J$29</definedName>
    <definedName name="_xlnm.Print_Area" localSheetId="50">South_Blacktent_Durrani!$A$1:$J$27</definedName>
    <definedName name="_xlnm.Print_Area" localSheetId="51">South_Blanktent_Ghilzai!$A$1:$J$27</definedName>
    <definedName name="_xlnm.Print_Area" localSheetId="53">South_Curvedroof_Gumbazi!$A$1:$J$29</definedName>
    <definedName name="_xlnm.Print_Area" localSheetId="55">South_Curvedroof_Tazar!$A$1:$J$28</definedName>
    <definedName name="_xlnm.Print_Area" localSheetId="56">South_Curvedroof_Timberbeam!$A$1:$J$35</definedName>
    <definedName name="_xlnm.Print_Area" localSheetId="58">South_Flatroof_Pakhsarural2!$A$1:$J$27</definedName>
    <definedName name="_xlnm.Print_Area" localSheetId="60">South_Flatroof_Pakhsaurban2!$A$1:$J$27</definedName>
    <definedName name="_xlnm.Print_Area" localSheetId="52">South_Hut_Kapa!$A$1:$J$23</definedName>
    <definedName name="_xlnm.Print_Area" localSheetId="37">Southeast_Blacktent_Brahui!$A$1:$J$23</definedName>
    <definedName name="_xlnm.Print_Area" localSheetId="38">Southeast_Blacktent_Ghilzai!$A$1:$J$25</definedName>
    <definedName name="_xlnm.Print_Area" localSheetId="47">Southeast_Flatroof_Blockmud!$A$1:$J$36</definedName>
    <definedName name="_xlnm.Print_Area" localSheetId="43">Southeast_Flatroof_Pakhsaurban!$A$1:$J$24</definedName>
    <definedName name="_xlnm.Print_Area" localSheetId="44">Southeast_Flatroof_Timberstone!$A$1:$J$32</definedName>
    <definedName name="_xlnm.Print_Area" localSheetId="62">West_Cottontent_Herati!$A$1:$J$28</definedName>
    <definedName name="_xlnm.Print_Area" localSheetId="64">West_Flatroof_Pakhsarural!$A$1:$J$28</definedName>
    <definedName name="_xlnm.Print_Area" localSheetId="65">West_Flatroof_Pakhsaurban!$A$1:$J$28</definedName>
    <definedName name="_xlnm.Print_Area" localSheetId="66">West_Flatroof_Shervani!$A$1:$J$31</definedName>
    <definedName name="_xlnm.Print_Titles" localSheetId="7">Central_Cottontent_Jat!#REF!</definedName>
    <definedName name="_xlnm.Print_Titles" localSheetId="10">Central_Curvedroof_Gumbazi!#REF!</definedName>
    <definedName name="_xlnm.Print_Titles" localSheetId="15">Central_Flatroof_Kabuli!#REF!</definedName>
    <definedName name="_xlnm.Print_Titles" localSheetId="14">Central_Flatroof_Massivestone!#REF!</definedName>
    <definedName name="_xlnm.Print_Titles" localSheetId="11">Central_Flatroof_Pakhsarural!#REF!</definedName>
    <definedName name="_xlnm.Print_Titles" localSheetId="12">Central_Flatroof_Pakhsaurban!#REF!</definedName>
    <definedName name="_xlnm.Print_Titles" localSheetId="16">East_Cottontent_Jugi!#REF!</definedName>
    <definedName name="_xlnm.Print_Titles" localSheetId="22">East_Flatroof_Concreteblock!#REF!</definedName>
    <definedName name="_xlnm.Print_Titles" localSheetId="21">East_Flatroof_Kabuli!#REF!</definedName>
    <definedName name="_xlnm.Print_Titles" localSheetId="18">East_Flatroof_Pakhsaurban!#REF!</definedName>
    <definedName name="_xlnm.Print_Titles" localSheetId="23">East_Flatroof_Steel!#REF!</definedName>
    <definedName name="_xlnm.Print_Titles" localSheetId="20">East_Flatroof_Timberstone!#REF!</definedName>
    <definedName name="_xlnm.Print_Titles" localSheetId="30">Northeast_Flatroof_Kabuli!#REF!</definedName>
    <definedName name="_xlnm.Print_Titles" localSheetId="29">Northeast_Flatroof_Massivestone!#REF!</definedName>
    <definedName name="_xlnm.Print_Titles" localSheetId="27">Northeast_Flatroof_Pakhsarural!#REF!</definedName>
    <definedName name="_xlnm.Print_Titles" localSheetId="28">Northeast_Flatroof_Pakhsaurban!#REF!</definedName>
    <definedName name="_xlnm.Print_Titles" localSheetId="24">Northeast_Hut_Chapari!#REF!</definedName>
    <definedName name="_xlnm.Print_Titles" localSheetId="25">Northeast_Hut_Kapa!#REF!</definedName>
    <definedName name="_xlnm.Print_Titles" localSheetId="26">Northeast_Hut_Kapaiarab!#REF!</definedName>
    <definedName name="_xlnm.Print_Titles" localSheetId="48">South_Blacktent_Baluch!#REF!</definedName>
    <definedName name="_xlnm.Print_Titles" localSheetId="49">South_Blacktent_Brahui!#REF!</definedName>
    <definedName name="_xlnm.Print_Titles" localSheetId="50">South_Blacktent_Durrani!#REF!</definedName>
    <definedName name="_xlnm.Print_Titles" localSheetId="54">South_Curvedroof_Gumbazi2!#REF!</definedName>
    <definedName name="_xlnm.Print_Titles" localSheetId="55">South_Curvedroof_Tazar!#REF!</definedName>
    <definedName name="_xlnm.Print_Titles" localSheetId="57">South_Flatroof_Pakhsarural!#REF!</definedName>
    <definedName name="_xlnm.Print_Titles" localSheetId="58">South_Flatroof_Pakhsarural2!#REF!</definedName>
    <definedName name="_xlnm.Print_Titles" localSheetId="59">South_Flatroof_Pakhsaurban!#REF!</definedName>
    <definedName name="_xlnm.Print_Titles" localSheetId="60">South_Flatroof_Pakhsaurban2!#REF!</definedName>
    <definedName name="_xlnm.Print_Titles" localSheetId="52">South_Hut_Kapa!#REF!</definedName>
    <definedName name="_xlnm.Print_Titles" localSheetId="37">Southeast_Blacktent_Brahui!#REF!</definedName>
    <definedName name="_xlnm.Print_Titles" localSheetId="38">Southeast_Blacktent_Ghilzai!#REF!</definedName>
    <definedName name="_xlnm.Print_Titles" localSheetId="39">Southeast_Cottontent_Jat!#REF!</definedName>
    <definedName name="_xlnm.Print_Titles" localSheetId="40">Southeast_Cottontent_Jugi!#REF!</definedName>
    <definedName name="_xlnm.Print_Titles" localSheetId="47">Southeast_Flatroof_Blockmud!#REF!</definedName>
    <definedName name="_xlnm.Print_Titles" localSheetId="46">Southeast_Flatroof_Kabuli!#REF!</definedName>
    <definedName name="_xlnm.Print_Titles" localSheetId="45">Southeast_Flatroof_Massivestone!#REF!</definedName>
    <definedName name="_xlnm.Print_Titles" localSheetId="42">Southeast_Flatroof_Pakhsarural!#REF!</definedName>
    <definedName name="_xlnm.Print_Titles" localSheetId="43">Southeast_Flatroof_Pakhsaurban!#REF!</definedName>
    <definedName name="_xlnm.Print_Titles" localSheetId="44">Southeast_Flatroof_Timberstone!#REF!</definedName>
    <definedName name="_xlnm.Print_Titles" localSheetId="41">Southeast_Hut_Kodai!#REF!</definedName>
    <definedName name="_xlnm.Print_Titles" localSheetId="62">West_Cottontent_Herati!#REF!</definedName>
    <definedName name="_xlnm.Print_Titles" localSheetId="61">West_Cottontent_Jat!#REF!</definedName>
    <definedName name="_xlnm.Print_Titles" localSheetId="63">West_Curvedroof_Gumbazi!#REF!</definedName>
    <definedName name="_xlnm.Print_Titles" localSheetId="64">West_Flatroof_Pakhsarural!#REF!</definedName>
    <definedName name="_xlnm.Print_Titles" localSheetId="65">West_Flatroof_Pakhsaurban!#REF!</definedName>
    <definedName name="_xlnm.Print_Titles" localSheetId="66">West_Flatroof_Shervani!#REF!</definedName>
  </definedNames>
  <calcPr calcId="162913"/>
</workbook>
</file>

<file path=xl/calcChain.xml><?xml version="1.0" encoding="utf-8"?>
<calcChain xmlns="http://schemas.openxmlformats.org/spreadsheetml/2006/main">
  <c r="J29" i="17" l="1"/>
  <c r="H8" i="75"/>
  <c r="J8" i="75" s="1"/>
  <c r="H9" i="75"/>
  <c r="J9" i="75" s="1"/>
  <c r="H10" i="75"/>
  <c r="J10" i="75"/>
  <c r="H11" i="75"/>
  <c r="J11" i="75" s="1"/>
  <c r="J12" i="75"/>
  <c r="J13" i="75"/>
  <c r="H14" i="75"/>
  <c r="J14" i="75" s="1"/>
  <c r="H15" i="75"/>
  <c r="J15" i="75" s="1"/>
  <c r="H16" i="75"/>
  <c r="J16" i="75"/>
  <c r="J17" i="75"/>
  <c r="J18" i="75"/>
  <c r="H19" i="75"/>
  <c r="J19" i="75" s="1"/>
  <c r="J20" i="75"/>
  <c r="J21" i="75"/>
  <c r="J22" i="75"/>
  <c r="J23" i="75"/>
  <c r="H24" i="75"/>
  <c r="J24" i="75" s="1"/>
  <c r="J26" i="75"/>
  <c r="J27" i="75"/>
  <c r="J28" i="75"/>
  <c r="J30" i="75"/>
  <c r="J25" i="75" l="1"/>
  <c r="J31" i="75" s="1"/>
  <c r="H8" i="74"/>
  <c r="J8" i="74" s="1"/>
  <c r="H9" i="74"/>
  <c r="J9" i="74" s="1"/>
  <c r="H10" i="74"/>
  <c r="J10" i="74" s="1"/>
  <c r="J11" i="74"/>
  <c r="J12" i="74"/>
  <c r="J13" i="74"/>
  <c r="J14" i="74"/>
  <c r="J15" i="74"/>
  <c r="J16" i="74"/>
  <c r="J17" i="74"/>
  <c r="J18" i="74"/>
  <c r="J19" i="74"/>
  <c r="J20" i="74"/>
  <c r="J21" i="74"/>
  <c r="J23" i="74"/>
  <c r="J24" i="74"/>
  <c r="J27" i="74"/>
  <c r="J25" i="74" l="1"/>
  <c r="J22" i="74"/>
  <c r="J28" i="74" s="1"/>
  <c r="J8" i="73"/>
  <c r="J9" i="73"/>
  <c r="J10" i="73"/>
  <c r="J11" i="73"/>
  <c r="J12" i="73"/>
  <c r="J13" i="73"/>
  <c r="J14" i="73"/>
  <c r="J15" i="73"/>
  <c r="H16" i="73"/>
  <c r="J16" i="73" s="1"/>
  <c r="H17" i="73"/>
  <c r="J17" i="73"/>
  <c r="J18" i="73"/>
  <c r="J19" i="73"/>
  <c r="J20" i="73"/>
  <c r="J21" i="73"/>
  <c r="J22" i="73"/>
  <c r="J24" i="73"/>
  <c r="J25" i="73"/>
  <c r="J26" i="73"/>
  <c r="J28" i="73"/>
  <c r="J23" i="73" l="1"/>
  <c r="J29" i="73" s="1"/>
  <c r="H8" i="72"/>
  <c r="J8" i="72" s="1"/>
  <c r="J9" i="72"/>
  <c r="J10" i="72"/>
  <c r="J11" i="72"/>
  <c r="J12" i="72"/>
  <c r="J14" i="72"/>
  <c r="J16" i="72" s="1"/>
  <c r="J15" i="72"/>
  <c r="J18" i="72"/>
  <c r="J13" i="72" l="1"/>
  <c r="J19" i="72" s="1"/>
  <c r="H8" i="71"/>
  <c r="J8" i="71" s="1"/>
  <c r="J9" i="71"/>
  <c r="H10" i="71"/>
  <c r="J10" i="71" s="1"/>
  <c r="H11" i="71"/>
  <c r="J11" i="71"/>
  <c r="J12" i="71"/>
  <c r="H13" i="71"/>
  <c r="J13" i="71" s="1"/>
  <c r="H14" i="71"/>
  <c r="J14" i="71"/>
  <c r="J15" i="71"/>
  <c r="J16" i="71"/>
  <c r="J17" i="71"/>
  <c r="H18" i="71"/>
  <c r="J18" i="71"/>
  <c r="J20" i="71"/>
  <c r="J22" i="71" s="1"/>
  <c r="J21" i="71"/>
  <c r="J19" i="71" l="1"/>
  <c r="J25" i="71" s="1"/>
  <c r="J8" i="70"/>
  <c r="J9" i="70"/>
  <c r="J10" i="70"/>
  <c r="J11" i="70"/>
  <c r="J12" i="70"/>
  <c r="J13" i="70"/>
  <c r="J14" i="70"/>
  <c r="J15" i="70"/>
  <c r="J16" i="70"/>
  <c r="J17" i="70"/>
  <c r="J18" i="70"/>
  <c r="J19" i="70"/>
  <c r="J20" i="70"/>
  <c r="J21" i="70"/>
  <c r="H22" i="70"/>
  <c r="J22" i="70" s="1"/>
  <c r="J24" i="70"/>
  <c r="J25" i="70"/>
  <c r="J28" i="70"/>
  <c r="J23" i="70" l="1"/>
  <c r="J26" i="70"/>
  <c r="J29" i="70" s="1"/>
  <c r="J8" i="69"/>
  <c r="J9" i="69"/>
  <c r="J10" i="69"/>
  <c r="J11" i="69"/>
  <c r="J12" i="69"/>
  <c r="J13" i="69"/>
  <c r="J14" i="69"/>
  <c r="J15" i="69"/>
  <c r="J16" i="69"/>
  <c r="J17" i="69"/>
  <c r="J18" i="69"/>
  <c r="J19" i="69"/>
  <c r="J20" i="69"/>
  <c r="J22" i="69"/>
  <c r="J24" i="69" s="1"/>
  <c r="J23" i="69"/>
  <c r="J26" i="69"/>
  <c r="J21" i="69" l="1"/>
  <c r="J27" i="69" s="1"/>
  <c r="J8" i="68"/>
  <c r="J9" i="68"/>
  <c r="J10" i="68"/>
  <c r="J11" i="68"/>
  <c r="J12" i="68"/>
  <c r="J13" i="68"/>
  <c r="J14" i="68"/>
  <c r="J15" i="68"/>
  <c r="J16" i="68"/>
  <c r="J17" i="68"/>
  <c r="J18" i="68"/>
  <c r="J19" i="68"/>
  <c r="J20" i="68"/>
  <c r="J22" i="68"/>
  <c r="J24" i="68" s="1"/>
  <c r="J23" i="68"/>
  <c r="J26" i="68"/>
  <c r="J21" i="68" l="1"/>
  <c r="J27" i="68" s="1"/>
  <c r="J8" i="67"/>
  <c r="J9" i="67"/>
  <c r="J10" i="67"/>
  <c r="J11" i="67"/>
  <c r="J12" i="67"/>
  <c r="J13" i="67"/>
  <c r="J14" i="67"/>
  <c r="J15" i="67"/>
  <c r="J16" i="67"/>
  <c r="J17" i="67"/>
  <c r="J19" i="67"/>
  <c r="J20" i="67"/>
  <c r="J21" i="67" s="1"/>
  <c r="J23" i="67"/>
  <c r="J18" i="67" l="1"/>
  <c r="J24" i="67"/>
  <c r="J8" i="66"/>
  <c r="J9" i="66"/>
  <c r="J10" i="66"/>
  <c r="J11" i="66"/>
  <c r="I12" i="66"/>
  <c r="I14" i="66"/>
  <c r="J15" i="66"/>
  <c r="J16" i="66"/>
  <c r="J17" i="66"/>
  <c r="J18" i="66"/>
  <c r="J20" i="66"/>
  <c r="J21" i="66"/>
  <c r="J22" i="66"/>
  <c r="J24" i="66"/>
  <c r="J19" i="66" l="1"/>
  <c r="J25" i="66" s="1"/>
  <c r="J8" i="65"/>
  <c r="H10" i="65"/>
  <c r="H11" i="65"/>
  <c r="J13" i="65"/>
  <c r="J15" i="65"/>
  <c r="J17" i="65"/>
  <c r="J18" i="65"/>
  <c r="J20" i="65" s="1"/>
  <c r="J19" i="65"/>
  <c r="J22" i="65"/>
  <c r="J23" i="65" l="1"/>
  <c r="J8" i="64"/>
  <c r="J9" i="64"/>
  <c r="J10" i="64"/>
  <c r="J11" i="64"/>
  <c r="J12" i="64"/>
  <c r="J13" i="64"/>
  <c r="J14" i="64"/>
  <c r="J15" i="64"/>
  <c r="J16" i="64"/>
  <c r="J17" i="64"/>
  <c r="J18" i="64"/>
  <c r="J19" i="64"/>
  <c r="J20" i="64"/>
  <c r="J21" i="64"/>
  <c r="J23" i="64"/>
  <c r="J24" i="64"/>
  <c r="J27" i="64"/>
  <c r="J22" i="64" l="1"/>
  <c r="J25" i="64"/>
  <c r="I8" i="63"/>
  <c r="I9" i="63"/>
  <c r="I10" i="63"/>
  <c r="J11" i="63"/>
  <c r="H12" i="63"/>
  <c r="J12" i="63"/>
  <c r="J17" i="63" s="1"/>
  <c r="J13" i="63"/>
  <c r="J14" i="63"/>
  <c r="J15" i="63"/>
  <c r="J16" i="63"/>
  <c r="J18" i="63"/>
  <c r="J19" i="63"/>
  <c r="J20" i="63" l="1"/>
  <c r="J23" i="63"/>
  <c r="J28" i="64"/>
  <c r="J9" i="62"/>
  <c r="J10" i="62"/>
  <c r="J11" i="62"/>
  <c r="J12" i="62"/>
  <c r="J13" i="62"/>
  <c r="J14" i="62"/>
  <c r="J15" i="62"/>
  <c r="J16" i="62"/>
  <c r="J17" i="62"/>
  <c r="J18" i="62"/>
  <c r="J19" i="62"/>
  <c r="J20" i="62"/>
  <c r="J22" i="62"/>
  <c r="J23" i="62"/>
  <c r="J26" i="62"/>
  <c r="J24" i="62" l="1"/>
  <c r="J21" i="62"/>
  <c r="J27" i="62"/>
  <c r="J8" i="61"/>
  <c r="J9" i="61"/>
  <c r="J10" i="61"/>
  <c r="J11" i="61"/>
  <c r="J12" i="61"/>
  <c r="J13" i="61"/>
  <c r="J14" i="61"/>
  <c r="J15" i="61"/>
  <c r="J16" i="61"/>
  <c r="J17" i="61"/>
  <c r="J18" i="61"/>
  <c r="J19" i="61"/>
  <c r="J20" i="61"/>
  <c r="J21" i="61"/>
  <c r="J23" i="61"/>
  <c r="J24" i="61"/>
  <c r="J25" i="61"/>
  <c r="J27" i="61"/>
  <c r="J22" i="61" l="1"/>
  <c r="J28" i="61" s="1"/>
  <c r="J8" i="60"/>
  <c r="J9" i="60"/>
  <c r="J10" i="60"/>
  <c r="J11" i="60"/>
  <c r="J12" i="60"/>
  <c r="J16" i="60"/>
  <c r="J17" i="60"/>
  <c r="H18" i="60"/>
  <c r="J18" i="60" s="1"/>
  <c r="J14" i="60"/>
  <c r="J15" i="60"/>
  <c r="J19" i="60"/>
  <c r="J20" i="60"/>
  <c r="J13" i="60"/>
  <c r="J22" i="60"/>
  <c r="J23" i="60"/>
  <c r="J26" i="60"/>
  <c r="J21" i="60" l="1"/>
  <c r="J24" i="60"/>
  <c r="J8" i="59"/>
  <c r="J9" i="59"/>
  <c r="J10" i="59"/>
  <c r="J11" i="59"/>
  <c r="J12" i="59"/>
  <c r="J14" i="59"/>
  <c r="J15" i="59"/>
  <c r="H16" i="59"/>
  <c r="J16" i="59" s="1"/>
  <c r="J17" i="59"/>
  <c r="J18" i="59"/>
  <c r="J19" i="59"/>
  <c r="J20" i="59"/>
  <c r="J21" i="59"/>
  <c r="J22" i="59"/>
  <c r="J24" i="59"/>
  <c r="J25" i="59"/>
  <c r="J23" i="59" l="1"/>
  <c r="J29" i="59" s="1"/>
  <c r="J27" i="60"/>
  <c r="J26" i="59"/>
  <c r="J8" i="58"/>
  <c r="J9" i="58"/>
  <c r="J10" i="58"/>
  <c r="J11" i="58"/>
  <c r="J12" i="58"/>
  <c r="J13" i="58"/>
  <c r="J14" i="58"/>
  <c r="H15" i="58"/>
  <c r="J15" i="58" s="1"/>
  <c r="J16" i="58"/>
  <c r="J17" i="58"/>
  <c r="J18" i="58"/>
  <c r="J19" i="58"/>
  <c r="J20" i="58"/>
  <c r="J21" i="58"/>
  <c r="J22" i="58"/>
  <c r="J24" i="58"/>
  <c r="J25" i="58"/>
  <c r="J26" i="58"/>
  <c r="J27" i="58" l="1"/>
  <c r="J30" i="58" s="1"/>
  <c r="J23" i="58"/>
  <c r="J9" i="57"/>
  <c r="J10" i="57"/>
  <c r="J11" i="57"/>
  <c r="J12" i="57"/>
  <c r="J13" i="57"/>
  <c r="J14" i="57"/>
  <c r="J15" i="57"/>
  <c r="J16" i="57"/>
  <c r="J17" i="57"/>
  <c r="J18" i="57"/>
  <c r="H19" i="57"/>
  <c r="J19" i="57" s="1"/>
  <c r="J20" i="57"/>
  <c r="J21" i="57"/>
  <c r="J22" i="57"/>
  <c r="J23" i="57"/>
  <c r="J24" i="57"/>
  <c r="J25" i="57"/>
  <c r="J26" i="57"/>
  <c r="J27" i="57"/>
  <c r="J28" i="57"/>
  <c r="J30" i="57"/>
  <c r="J31" i="57"/>
  <c r="J34" i="57"/>
  <c r="J32" i="57" l="1"/>
  <c r="J29" i="57"/>
  <c r="J35" i="57" s="1"/>
  <c r="J8" i="56"/>
  <c r="J9" i="56"/>
  <c r="J10" i="56"/>
  <c r="J11" i="56"/>
  <c r="J12" i="56"/>
  <c r="J13" i="56"/>
  <c r="J14" i="56"/>
  <c r="J15" i="56"/>
  <c r="J16" i="56"/>
  <c r="J17" i="56"/>
  <c r="J18" i="56"/>
  <c r="J20" i="56"/>
  <c r="J21" i="56"/>
  <c r="J22" i="56"/>
  <c r="J24" i="56"/>
  <c r="J19" i="56" l="1"/>
  <c r="J25" i="56"/>
  <c r="J8" i="55"/>
  <c r="J10" i="55"/>
  <c r="J11" i="55"/>
  <c r="J12" i="55"/>
  <c r="J13" i="55"/>
  <c r="I14" i="55"/>
  <c r="J15" i="55"/>
  <c r="J16" i="55"/>
  <c r="J17" i="55"/>
  <c r="J18" i="55"/>
  <c r="J20" i="55"/>
  <c r="J22" i="55" s="1"/>
  <c r="H21" i="55"/>
  <c r="J24" i="55"/>
  <c r="J19" i="55" l="1"/>
  <c r="J25" i="55" s="1"/>
  <c r="J8" i="54"/>
  <c r="J9" i="54"/>
  <c r="J10" i="54"/>
  <c r="J11" i="54"/>
  <c r="J12" i="54"/>
  <c r="J13" i="54"/>
  <c r="J14" i="54"/>
  <c r="J15" i="54"/>
  <c r="J16" i="54"/>
  <c r="J18" i="54"/>
  <c r="J19" i="54"/>
  <c r="J22" i="54"/>
  <c r="J20" i="54" l="1"/>
  <c r="J17" i="54"/>
  <c r="J23" i="54" s="1"/>
  <c r="J8" i="53"/>
  <c r="J9" i="53"/>
  <c r="J10" i="53"/>
  <c r="J11" i="53"/>
  <c r="J12" i="53"/>
  <c r="J13" i="53"/>
  <c r="J14" i="53"/>
  <c r="J15" i="53"/>
  <c r="J16" i="53"/>
  <c r="J17" i="53"/>
  <c r="J21" i="53"/>
  <c r="J23" i="53"/>
  <c r="J18" i="53" l="1"/>
  <c r="J24" i="53" s="1"/>
  <c r="J8" i="52"/>
  <c r="J9" i="52"/>
  <c r="J10" i="52"/>
  <c r="J11" i="52"/>
  <c r="J12" i="52"/>
  <c r="J13" i="52"/>
  <c r="J14" i="52"/>
  <c r="J15" i="52"/>
  <c r="J16" i="52"/>
  <c r="J17" i="52"/>
  <c r="J18" i="52"/>
  <c r="J19" i="52"/>
  <c r="J20" i="52"/>
  <c r="J21" i="52"/>
  <c r="J22" i="52"/>
  <c r="J24" i="52"/>
  <c r="J25" i="52"/>
  <c r="J26" i="52"/>
  <c r="J27" i="52"/>
  <c r="H29" i="52"/>
  <c r="J29" i="52"/>
  <c r="H30" i="52"/>
  <c r="J30" i="52"/>
  <c r="J33" i="52"/>
  <c r="J31" i="52" l="1"/>
  <c r="J28" i="52"/>
  <c r="J34" i="52"/>
  <c r="J8" i="51"/>
  <c r="J9" i="51"/>
  <c r="J10" i="51"/>
  <c r="J11" i="51"/>
  <c r="J12" i="51"/>
  <c r="J13" i="51"/>
  <c r="J14" i="51"/>
  <c r="J15" i="51"/>
  <c r="J17" i="51"/>
  <c r="J18" i="51"/>
  <c r="J21" i="51"/>
  <c r="J19" i="51" l="1"/>
  <c r="J16" i="51"/>
  <c r="J22" i="51" s="1"/>
  <c r="J8" i="50"/>
  <c r="J9" i="50"/>
  <c r="J10" i="50"/>
  <c r="J11" i="50"/>
  <c r="J12" i="50"/>
  <c r="J13" i="50"/>
  <c r="J14" i="50"/>
  <c r="J15" i="50"/>
  <c r="J16" i="50"/>
  <c r="J17" i="50"/>
  <c r="J18" i="50"/>
  <c r="J19" i="50"/>
  <c r="J20" i="50"/>
  <c r="J21" i="50"/>
  <c r="J22" i="50"/>
  <c r="J23" i="50"/>
  <c r="J24" i="50"/>
  <c r="J26" i="50"/>
  <c r="J27" i="50"/>
  <c r="J28" i="50"/>
  <c r="J29" i="50"/>
  <c r="J25" i="50" l="1"/>
  <c r="J32" i="50" s="1"/>
  <c r="J8" i="49"/>
  <c r="J9" i="49"/>
  <c r="J10" i="49"/>
  <c r="J11" i="49"/>
  <c r="J12" i="49"/>
  <c r="J13" i="49"/>
  <c r="J14" i="49"/>
  <c r="J15" i="49"/>
  <c r="J16" i="49"/>
  <c r="J17" i="49"/>
  <c r="J18" i="49"/>
  <c r="J20" i="49"/>
  <c r="J21" i="49"/>
  <c r="J22" i="49"/>
  <c r="J24" i="49"/>
  <c r="J19" i="49" l="1"/>
  <c r="J25" i="49" s="1"/>
  <c r="J8" i="48"/>
  <c r="J9" i="48"/>
  <c r="J10" i="48"/>
  <c r="J11" i="48"/>
  <c r="J12" i="48"/>
  <c r="J14" i="48"/>
  <c r="J15" i="48"/>
  <c r="J16" i="48"/>
  <c r="J17" i="48"/>
  <c r="J20" i="48"/>
  <c r="J21" i="48"/>
  <c r="J22" i="48"/>
  <c r="J24" i="48"/>
  <c r="J19" i="48" l="1"/>
  <c r="J25" i="48" s="1"/>
  <c r="J8" i="47"/>
  <c r="J9" i="47"/>
  <c r="J10" i="47"/>
  <c r="J11" i="47"/>
  <c r="J12" i="47"/>
  <c r="J13" i="47"/>
  <c r="J14" i="47"/>
  <c r="J15" i="47"/>
  <c r="J16" i="47"/>
  <c r="J17" i="47"/>
  <c r="J18" i="47"/>
  <c r="J19" i="47"/>
  <c r="G20" i="47"/>
  <c r="J20" i="47"/>
  <c r="J21" i="47"/>
  <c r="J22" i="47"/>
  <c r="J23" i="47"/>
  <c r="J24" i="47"/>
  <c r="J25" i="47"/>
  <c r="J26" i="47"/>
  <c r="J27" i="47"/>
  <c r="J28" i="47"/>
  <c r="J29" i="47"/>
  <c r="J31" i="47"/>
  <c r="J33" i="47" s="1"/>
  <c r="J32" i="47"/>
  <c r="J35" i="47"/>
  <c r="J30" i="47" l="1"/>
  <c r="J36" i="47" s="1"/>
  <c r="J8" i="46"/>
  <c r="J9" i="46"/>
  <c r="J10" i="46"/>
  <c r="J11" i="46"/>
  <c r="J12" i="46"/>
  <c r="J13" i="46"/>
  <c r="J14" i="46"/>
  <c r="J16" i="46"/>
  <c r="J17" i="46"/>
  <c r="J20" i="46"/>
  <c r="J18" i="46" l="1"/>
  <c r="J15" i="46"/>
  <c r="J21" i="46"/>
  <c r="J9" i="45"/>
  <c r="J10" i="45"/>
  <c r="J11" i="45"/>
  <c r="J12" i="45"/>
  <c r="J13" i="45"/>
  <c r="J14" i="45"/>
  <c r="J15" i="45"/>
  <c r="J16" i="45"/>
  <c r="J17" i="45"/>
  <c r="J20" i="45"/>
  <c r="J21" i="45"/>
  <c r="J19" i="45" l="1"/>
  <c r="J22" i="45"/>
  <c r="J25" i="45" s="1"/>
  <c r="J9" i="44"/>
  <c r="J10" i="44"/>
  <c r="J11" i="44"/>
  <c r="J12" i="44"/>
  <c r="J13" i="44"/>
  <c r="J14" i="44"/>
  <c r="J15" i="44"/>
  <c r="J16" i="44"/>
  <c r="J17" i="44"/>
  <c r="J18" i="44"/>
  <c r="J19" i="44"/>
  <c r="J20" i="44"/>
  <c r="J21" i="44"/>
  <c r="J22" i="44"/>
  <c r="J23" i="44"/>
  <c r="J25" i="44"/>
  <c r="J26" i="44"/>
  <c r="J24" i="44" l="1"/>
  <c r="J27" i="44"/>
  <c r="J9" i="43"/>
  <c r="J10" i="43"/>
  <c r="J11" i="43"/>
  <c r="J12" i="43"/>
  <c r="J13" i="43"/>
  <c r="J14" i="43"/>
  <c r="J15" i="43"/>
  <c r="J16" i="43"/>
  <c r="J17" i="43"/>
  <c r="J18" i="43"/>
  <c r="J19" i="43"/>
  <c r="J20" i="43"/>
  <c r="J21" i="43"/>
  <c r="J22" i="43"/>
  <c r="J23" i="43"/>
  <c r="J24" i="43"/>
  <c r="J25" i="43"/>
  <c r="J30" i="44" l="1"/>
  <c r="J26" i="43"/>
  <c r="J29" i="43" s="1"/>
  <c r="H8" i="42"/>
  <c r="J8" i="42" s="1"/>
  <c r="J9" i="42"/>
  <c r="J10" i="42"/>
  <c r="H11" i="42"/>
  <c r="J11" i="42"/>
  <c r="J12" i="42"/>
  <c r="H13" i="42"/>
  <c r="J13" i="42"/>
  <c r="J14" i="42"/>
  <c r="J15" i="42"/>
  <c r="J16" i="42"/>
  <c r="J17" i="42"/>
  <c r="J18" i="42"/>
  <c r="J20" i="42"/>
  <c r="J21" i="42"/>
  <c r="J24" i="42"/>
  <c r="J19" i="42" l="1"/>
  <c r="J22" i="42"/>
  <c r="J25" i="42" s="1"/>
  <c r="J8" i="41"/>
  <c r="H9" i="41"/>
  <c r="J9" i="41" s="1"/>
  <c r="J10" i="41"/>
  <c r="J11" i="41"/>
  <c r="J12" i="41"/>
  <c r="J13" i="41"/>
  <c r="J14" i="41"/>
  <c r="J15" i="41"/>
  <c r="J16" i="41"/>
  <c r="J17" i="41"/>
  <c r="J18" i="41"/>
  <c r="J19" i="41"/>
  <c r="J21" i="41"/>
  <c r="J22" i="41"/>
  <c r="J25" i="41"/>
  <c r="J23" i="41" l="1"/>
  <c r="J20" i="41"/>
  <c r="H8" i="40"/>
  <c r="J8" i="40"/>
  <c r="J9" i="40"/>
  <c r="J10" i="40"/>
  <c r="H11" i="40"/>
  <c r="J11" i="40" s="1"/>
  <c r="J12" i="40"/>
  <c r="H13" i="40"/>
  <c r="J13" i="40" s="1"/>
  <c r="J14" i="40"/>
  <c r="J15" i="40"/>
  <c r="J16" i="40"/>
  <c r="J17" i="40"/>
  <c r="J18" i="40"/>
  <c r="J20" i="40"/>
  <c r="J21" i="40"/>
  <c r="J24" i="40"/>
  <c r="J26" i="41" l="1"/>
  <c r="J19" i="40"/>
  <c r="J22" i="40"/>
  <c r="J25" i="40" s="1"/>
  <c r="H8" i="39"/>
  <c r="J8" i="39" s="1"/>
  <c r="J9" i="39"/>
  <c r="J10" i="39"/>
  <c r="J11" i="39"/>
  <c r="H12" i="39"/>
  <c r="J12" i="39" s="1"/>
  <c r="H13" i="39"/>
  <c r="J13" i="39" s="1"/>
  <c r="J15" i="39"/>
  <c r="J16" i="39"/>
  <c r="H17" i="39"/>
  <c r="J17" i="39" s="1"/>
  <c r="J18" i="39"/>
  <c r="J19" i="39"/>
  <c r="J20" i="39"/>
  <c r="J21" i="39"/>
  <c r="J22" i="39"/>
  <c r="J24" i="39"/>
  <c r="J25" i="39"/>
  <c r="J26" i="39"/>
  <c r="J27" i="39"/>
  <c r="J29" i="39"/>
  <c r="H14" i="39" l="1"/>
  <c r="J14" i="39" s="1"/>
  <c r="J23" i="39" s="1"/>
  <c r="J30" i="39" s="1"/>
  <c r="H8" i="38"/>
  <c r="J8" i="38" s="1"/>
  <c r="J9" i="38"/>
  <c r="H10" i="38"/>
  <c r="J10" i="38" s="1"/>
  <c r="J11" i="38"/>
  <c r="J12" i="38"/>
  <c r="H13" i="38"/>
  <c r="J13" i="38" s="1"/>
  <c r="H14" i="38"/>
  <c r="J14" i="38" s="1"/>
  <c r="J15" i="38"/>
  <c r="J16" i="38"/>
  <c r="H17" i="38"/>
  <c r="J17" i="38"/>
  <c r="H18" i="38"/>
  <c r="J18" i="38" s="1"/>
  <c r="J19" i="38"/>
  <c r="J20" i="38"/>
  <c r="J21" i="38"/>
  <c r="J22" i="38"/>
  <c r="J23" i="38"/>
  <c r="J24" i="38"/>
  <c r="J26" i="38"/>
  <c r="J27" i="38"/>
  <c r="J28" i="38"/>
  <c r="J30" i="38"/>
  <c r="J31" i="38"/>
  <c r="J29" i="38" l="1"/>
  <c r="J25" i="38"/>
  <c r="J32" i="38" s="1"/>
  <c r="J8" i="37"/>
  <c r="J9" i="37"/>
  <c r="J10" i="37"/>
  <c r="J11" i="37"/>
  <c r="H12" i="37"/>
  <c r="J12" i="37" s="1"/>
  <c r="H13" i="37"/>
  <c r="J13" i="37" s="1"/>
  <c r="H14" i="37"/>
  <c r="J14" i="37" s="1"/>
  <c r="H15" i="37"/>
  <c r="J15" i="37" s="1"/>
  <c r="J16" i="37"/>
  <c r="J17" i="37"/>
  <c r="H18" i="37"/>
  <c r="J18" i="37"/>
  <c r="H19" i="37"/>
  <c r="J19" i="37" s="1"/>
  <c r="J20" i="37"/>
  <c r="J21" i="37"/>
  <c r="J22" i="37"/>
  <c r="J23" i="37"/>
  <c r="J24" i="37"/>
  <c r="J25" i="37"/>
  <c r="J27" i="37"/>
  <c r="J28" i="37"/>
  <c r="J29" i="37"/>
  <c r="J30" i="37"/>
  <c r="J26" i="37" l="1"/>
  <c r="J33" i="37" s="1"/>
  <c r="J8" i="36"/>
  <c r="J9" i="36"/>
  <c r="J10" i="36"/>
  <c r="J11" i="36"/>
  <c r="J12" i="36"/>
  <c r="H13" i="36"/>
  <c r="J13" i="36"/>
  <c r="J14" i="36"/>
  <c r="J15" i="36"/>
  <c r="H16" i="36"/>
  <c r="J16" i="36" s="1"/>
  <c r="J18" i="36"/>
  <c r="J21" i="36" s="1"/>
  <c r="J19" i="36"/>
  <c r="J20" i="36"/>
  <c r="J23" i="36"/>
  <c r="J17" i="36" l="1"/>
  <c r="J24" i="36" s="1"/>
  <c r="H8" i="35"/>
  <c r="J8" i="35" s="1"/>
  <c r="H9" i="35"/>
  <c r="J9" i="35" s="1"/>
  <c r="J10" i="35"/>
  <c r="J11" i="35"/>
  <c r="J12" i="35"/>
  <c r="H13" i="35"/>
  <c r="J13" i="35" s="1"/>
  <c r="H14" i="35"/>
  <c r="J14" i="35" s="1"/>
  <c r="J15" i="35"/>
  <c r="J16" i="35"/>
  <c r="J17" i="35"/>
  <c r="J18" i="35"/>
  <c r="J19" i="35"/>
  <c r="J21" i="35"/>
  <c r="J22" i="35"/>
  <c r="J23" i="35"/>
  <c r="J24" i="35"/>
  <c r="J25" i="35"/>
  <c r="J20" i="35" l="1"/>
  <c r="J26" i="35" s="1"/>
  <c r="H8" i="34"/>
  <c r="J8" i="34" s="1"/>
  <c r="H9" i="34"/>
  <c r="J9" i="34"/>
  <c r="H10" i="34"/>
  <c r="J10" i="34"/>
  <c r="J11" i="34"/>
  <c r="H12" i="34"/>
  <c r="J12" i="34" s="1"/>
  <c r="H13" i="34"/>
  <c r="J13" i="34"/>
  <c r="J14" i="34"/>
  <c r="J15" i="34"/>
  <c r="J17" i="34"/>
  <c r="J20" i="34"/>
  <c r="J22" i="34"/>
  <c r="J16" i="34" l="1"/>
  <c r="J23" i="34" s="1"/>
  <c r="H8" i="33"/>
  <c r="J8" i="33"/>
  <c r="J9" i="33"/>
  <c r="J10" i="33"/>
  <c r="J11" i="33"/>
  <c r="H12" i="33"/>
  <c r="J12" i="33"/>
  <c r="H13" i="33"/>
  <c r="J13" i="33" s="1"/>
  <c r="H14" i="33"/>
  <c r="J14" i="33"/>
  <c r="H15" i="33"/>
  <c r="J15" i="33"/>
  <c r="J16" i="33"/>
  <c r="J17" i="33"/>
  <c r="H18" i="33"/>
  <c r="J18" i="33" s="1"/>
  <c r="H19" i="33"/>
  <c r="J19" i="33"/>
  <c r="J20" i="33"/>
  <c r="J21" i="33"/>
  <c r="J22" i="33"/>
  <c r="J23" i="33"/>
  <c r="J24" i="33"/>
  <c r="J25" i="33"/>
  <c r="J26" i="33"/>
  <c r="J27" i="33"/>
  <c r="J29" i="33"/>
  <c r="J30" i="33"/>
  <c r="J31" i="33"/>
  <c r="J32" i="33"/>
  <c r="J33" i="33"/>
  <c r="J34" i="33"/>
  <c r="J28" i="33" l="1"/>
  <c r="J35" i="33" s="1"/>
  <c r="J24" i="19"/>
  <c r="J25" i="19" s="1"/>
  <c r="J20" i="19"/>
  <c r="J19" i="19"/>
  <c r="J18" i="19"/>
  <c r="J17" i="19"/>
  <c r="J16" i="19"/>
  <c r="J15" i="19"/>
  <c r="J14" i="19"/>
  <c r="J13" i="19"/>
  <c r="J12" i="19"/>
  <c r="J11" i="19"/>
  <c r="J10" i="19"/>
  <c r="J9" i="19"/>
  <c r="J8" i="19"/>
  <c r="J21" i="19" l="1"/>
  <c r="J28" i="19" s="1"/>
  <c r="J28" i="22" l="1"/>
  <c r="J27" i="22"/>
  <c r="J26" i="22"/>
  <c r="J29" i="22" s="1"/>
  <c r="J24" i="22"/>
  <c r="J23" i="22"/>
  <c r="J22" i="22"/>
  <c r="J21" i="22"/>
  <c r="J20" i="22"/>
  <c r="J19" i="22"/>
  <c r="J18" i="22"/>
  <c r="J17" i="22"/>
  <c r="J16" i="22"/>
  <c r="J15" i="22"/>
  <c r="J14" i="22"/>
  <c r="J13" i="22"/>
  <c r="J12" i="22"/>
  <c r="J11" i="22"/>
  <c r="J10" i="22"/>
  <c r="J9" i="22"/>
  <c r="J8" i="22"/>
  <c r="J25" i="22" l="1"/>
  <c r="J32" i="22" s="1"/>
  <c r="J8" i="32"/>
  <c r="J9" i="32"/>
  <c r="J10" i="32"/>
  <c r="J11" i="32"/>
  <c r="J12" i="32"/>
  <c r="J13" i="32"/>
  <c r="J14" i="32"/>
  <c r="J15" i="32"/>
  <c r="J16" i="32"/>
  <c r="J17" i="32"/>
  <c r="J18" i="32"/>
  <c r="J19" i="32"/>
  <c r="J20" i="32"/>
  <c r="J21" i="32"/>
  <c r="J22" i="32"/>
  <c r="J23" i="32"/>
  <c r="J24" i="32"/>
  <c r="J25" i="32"/>
  <c r="J27" i="32"/>
  <c r="J28" i="32"/>
  <c r="J29" i="32"/>
  <c r="J26" i="32" l="1"/>
  <c r="J32" i="32" s="1"/>
  <c r="J8" i="31"/>
  <c r="J9" i="31"/>
  <c r="J10" i="31"/>
  <c r="J11" i="31"/>
  <c r="J12" i="31"/>
  <c r="J13" i="31"/>
  <c r="J14" i="31"/>
  <c r="J15" i="31"/>
  <c r="J16" i="31"/>
  <c r="J17" i="31"/>
  <c r="J18" i="31"/>
  <c r="J19" i="31"/>
  <c r="J20" i="31"/>
  <c r="J21" i="31"/>
  <c r="J23" i="31"/>
  <c r="J25" i="31" s="1"/>
  <c r="J24" i="31"/>
  <c r="J22" i="31" l="1"/>
  <c r="J28" i="31" s="1"/>
  <c r="H8" i="30"/>
  <c r="J8" i="30"/>
  <c r="J9" i="30"/>
  <c r="J10" i="30"/>
  <c r="J11" i="30"/>
  <c r="H12" i="30"/>
  <c r="J12" i="30" s="1"/>
  <c r="J13" i="30"/>
  <c r="J14" i="30"/>
  <c r="J15" i="30"/>
  <c r="H16" i="30"/>
  <c r="J16" i="30" s="1"/>
  <c r="J17" i="30"/>
  <c r="J18" i="30"/>
  <c r="J20" i="30"/>
  <c r="J21" i="30"/>
  <c r="J22" i="30"/>
  <c r="J23" i="30" l="1"/>
  <c r="J27" i="30"/>
  <c r="J30" i="30" s="1"/>
  <c r="J8" i="29"/>
  <c r="J9" i="29"/>
  <c r="J10" i="29"/>
  <c r="J11" i="29"/>
  <c r="J12" i="29"/>
  <c r="J25" i="29" s="1"/>
  <c r="J13" i="29"/>
  <c r="J14" i="29"/>
  <c r="J15" i="29"/>
  <c r="J16" i="29"/>
  <c r="J17" i="29"/>
  <c r="J18" i="29"/>
  <c r="I19" i="29"/>
  <c r="J19" i="29" s="1"/>
  <c r="J20" i="29"/>
  <c r="J21" i="29"/>
  <c r="J22" i="29"/>
  <c r="J23" i="29"/>
  <c r="J24" i="29"/>
  <c r="J26" i="29"/>
  <c r="J27" i="29"/>
  <c r="J28" i="29"/>
  <c r="J29" i="29" s="1"/>
  <c r="J31" i="29"/>
  <c r="J32" i="29" l="1"/>
  <c r="J8" i="28"/>
  <c r="J9" i="28"/>
  <c r="J10" i="28"/>
  <c r="J11" i="28"/>
  <c r="J12" i="28"/>
  <c r="J13" i="28"/>
  <c r="H14" i="28"/>
  <c r="J14" i="28" s="1"/>
  <c r="J16" i="28" s="1"/>
  <c r="J15" i="28"/>
  <c r="J17" i="28"/>
  <c r="J18" i="28"/>
  <c r="J21" i="28"/>
  <c r="J19" i="28" l="1"/>
  <c r="J22" i="28"/>
  <c r="J8" i="27"/>
  <c r="J9" i="27"/>
  <c r="J10" i="27"/>
  <c r="J11" i="27"/>
  <c r="J12" i="27"/>
  <c r="J13" i="27"/>
  <c r="J15" i="27"/>
  <c r="J17" i="27" l="1"/>
  <c r="J20" i="27" s="1"/>
  <c r="J14" i="27"/>
  <c r="J8" i="26"/>
  <c r="J9" i="26"/>
  <c r="J10" i="26"/>
  <c r="J11" i="26"/>
  <c r="J12" i="26"/>
  <c r="J13" i="26"/>
  <c r="J14" i="26"/>
  <c r="J15" i="26"/>
  <c r="J18" i="26"/>
  <c r="J16" i="26" l="1"/>
  <c r="J19" i="26" s="1"/>
  <c r="H8" i="25"/>
  <c r="J8" i="25" s="1"/>
  <c r="J9" i="25"/>
  <c r="J10" i="25"/>
  <c r="H12" i="25"/>
  <c r="J12" i="25" s="1"/>
  <c r="H13" i="25"/>
  <c r="J13" i="25" s="1"/>
  <c r="J14" i="25"/>
  <c r="J15" i="25"/>
  <c r="J16" i="25"/>
  <c r="J17" i="25"/>
  <c r="H18" i="25"/>
  <c r="J18" i="25" s="1"/>
  <c r="J20" i="25"/>
  <c r="J21" i="25"/>
  <c r="J24" i="25"/>
  <c r="J19" i="25" l="1"/>
  <c r="J22" i="25"/>
  <c r="J25" i="25" s="1"/>
  <c r="J8" i="24"/>
  <c r="J9" i="24"/>
  <c r="J10" i="24"/>
  <c r="J11" i="24"/>
  <c r="H12" i="24"/>
  <c r="J12" i="24"/>
  <c r="D14" i="24"/>
  <c r="H14" i="24" s="1"/>
  <c r="J14" i="24" s="1"/>
  <c r="J15" i="24"/>
  <c r="J16" i="24"/>
  <c r="J17" i="24"/>
  <c r="J18" i="24"/>
  <c r="J13" i="24"/>
  <c r="J19" i="24"/>
  <c r="J20" i="24"/>
  <c r="J21" i="24"/>
  <c r="J22" i="24"/>
  <c r="J24" i="24"/>
  <c r="J26" i="24" s="1"/>
  <c r="J25" i="24"/>
  <c r="J28" i="24"/>
  <c r="J23" i="24" l="1"/>
  <c r="J29" i="24" s="1"/>
  <c r="J8" i="23"/>
  <c r="J9" i="23"/>
  <c r="J10" i="23"/>
  <c r="J11" i="23"/>
  <c r="J12" i="23"/>
  <c r="J13" i="23"/>
  <c r="J14" i="23"/>
  <c r="J15" i="23"/>
  <c r="J16" i="23"/>
  <c r="J17" i="23"/>
  <c r="J18" i="23"/>
  <c r="J19" i="23"/>
  <c r="J20" i="23"/>
  <c r="J21" i="23"/>
  <c r="J22" i="23"/>
  <c r="J23" i="23"/>
  <c r="J26" i="23"/>
  <c r="J27" i="23"/>
  <c r="J28" i="23" s="1"/>
  <c r="J30" i="23"/>
  <c r="J24" i="23" l="1"/>
  <c r="J31" i="23" s="1"/>
  <c r="J8" i="21"/>
  <c r="J9" i="21"/>
  <c r="J10" i="21"/>
  <c r="J11" i="21"/>
  <c r="H14" i="21"/>
  <c r="J15" i="21"/>
  <c r="J16" i="21"/>
  <c r="H17" i="21"/>
  <c r="J17" i="21" s="1"/>
  <c r="H18" i="21"/>
  <c r="J18" i="21"/>
  <c r="J19" i="21"/>
  <c r="J20" i="21"/>
  <c r="J21" i="21"/>
  <c r="J22" i="21"/>
  <c r="J23" i="21"/>
  <c r="H24" i="21"/>
  <c r="J24" i="21" s="1"/>
  <c r="J26" i="21"/>
  <c r="J27" i="21"/>
  <c r="J28" i="21"/>
  <c r="J30" i="21"/>
  <c r="J25" i="21" l="1"/>
  <c r="J31" i="21" s="1"/>
  <c r="J8" i="20"/>
  <c r="H9" i="20"/>
  <c r="J9" i="20" s="1"/>
  <c r="J10" i="20"/>
  <c r="J11" i="20"/>
  <c r="J12" i="20"/>
  <c r="J13" i="20"/>
  <c r="H14" i="20"/>
  <c r="J14" i="20" s="1"/>
  <c r="J16" i="20"/>
  <c r="J17" i="20"/>
  <c r="J20" i="20"/>
  <c r="J18" i="20" l="1"/>
  <c r="J15" i="20"/>
  <c r="J21" i="20" s="1"/>
  <c r="J8" i="18"/>
  <c r="J9" i="18"/>
  <c r="J10" i="18"/>
  <c r="J11" i="18"/>
  <c r="J12" i="18"/>
  <c r="H13" i="18"/>
  <c r="J13" i="18"/>
  <c r="H14" i="18"/>
  <c r="J14" i="18" s="1"/>
  <c r="J15" i="18"/>
  <c r="J16" i="18"/>
  <c r="J17" i="18"/>
  <c r="J18" i="18"/>
  <c r="J20" i="18"/>
  <c r="J21" i="18"/>
  <c r="J24" i="18"/>
  <c r="J22" i="18" l="1"/>
  <c r="J19" i="18"/>
  <c r="J25" i="18" s="1"/>
  <c r="H8" i="17"/>
  <c r="J8" i="17" s="1"/>
  <c r="J9" i="17"/>
  <c r="J10" i="17"/>
  <c r="J11" i="17"/>
  <c r="J12" i="17"/>
  <c r="H13" i="17"/>
  <c r="J13" i="17" s="1"/>
  <c r="J14" i="17"/>
  <c r="J15" i="17"/>
  <c r="J16" i="17"/>
  <c r="H17" i="17"/>
  <c r="J17" i="17" s="1"/>
  <c r="J18" i="17"/>
  <c r="J19" i="17"/>
  <c r="J20" i="17"/>
  <c r="J21" i="17"/>
  <c r="J22" i="17"/>
  <c r="H23" i="17"/>
  <c r="J23" i="17" s="1"/>
  <c r="J25" i="17"/>
  <c r="J26" i="17"/>
  <c r="J27" i="17" l="1"/>
  <c r="J30" i="17" s="1"/>
  <c r="J24" i="17"/>
  <c r="H8" i="16"/>
  <c r="J8" i="16"/>
  <c r="J9" i="16"/>
  <c r="J10" i="16"/>
  <c r="J11" i="16"/>
  <c r="J12" i="16"/>
  <c r="J13" i="16"/>
  <c r="J14" i="16"/>
  <c r="J15" i="16"/>
  <c r="J17" i="16"/>
  <c r="J18" i="16"/>
  <c r="J21" i="16"/>
  <c r="J16" i="16" l="1"/>
  <c r="J19" i="16"/>
  <c r="BE4" i="15"/>
  <c r="BF4" i="15"/>
  <c r="BG4" i="15"/>
  <c r="BH4" i="15"/>
  <c r="CI4" i="15" s="1"/>
  <c r="BI4" i="15"/>
  <c r="BJ4" i="15"/>
  <c r="CK4" i="15" s="1"/>
  <c r="BK4" i="15"/>
  <c r="BL4" i="15"/>
  <c r="CM4" i="15" s="1"/>
  <c r="BM4" i="15"/>
  <c r="CF4" i="15"/>
  <c r="CG4" i="15"/>
  <c r="CH4" i="15"/>
  <c r="CJ4" i="15"/>
  <c r="CL4" i="15"/>
  <c r="CN4" i="15"/>
  <c r="BE5" i="15"/>
  <c r="BF5" i="15"/>
  <c r="CG5" i="15" s="1"/>
  <c r="BG5" i="15"/>
  <c r="BH5" i="15"/>
  <c r="CI5" i="15" s="1"/>
  <c r="BI5" i="15"/>
  <c r="CJ5" i="15" s="1"/>
  <c r="BJ5" i="15"/>
  <c r="CK5" i="15" s="1"/>
  <c r="BK5" i="15"/>
  <c r="CL5" i="15" s="1"/>
  <c r="BL5" i="15"/>
  <c r="BM5" i="15"/>
  <c r="CF5" i="15"/>
  <c r="CH5" i="15"/>
  <c r="CM5" i="15"/>
  <c r="CN5" i="15"/>
  <c r="BE6" i="15"/>
  <c r="CF6" i="15" s="1"/>
  <c r="BF6" i="15"/>
  <c r="CG6" i="15" s="1"/>
  <c r="BG6" i="15"/>
  <c r="BH6" i="15"/>
  <c r="CI6" i="15" s="1"/>
  <c r="BI6" i="15"/>
  <c r="CJ6" i="15" s="1"/>
  <c r="BJ6" i="15"/>
  <c r="BK6" i="15"/>
  <c r="CL6" i="15" s="1"/>
  <c r="BL6" i="15"/>
  <c r="CM6" i="15" s="1"/>
  <c r="BM6" i="15"/>
  <c r="CN6" i="15" s="1"/>
  <c r="CH6" i="15"/>
  <c r="CK6" i="15"/>
  <c r="BE7" i="15"/>
  <c r="BF7" i="15"/>
  <c r="CG7" i="15" s="1"/>
  <c r="BG7" i="15"/>
  <c r="CH7" i="15" s="1"/>
  <c r="BH7" i="15"/>
  <c r="BI7" i="15"/>
  <c r="BJ7" i="15"/>
  <c r="CK7" i="15" s="1"/>
  <c r="BK7" i="15"/>
  <c r="CL7" i="15" s="1"/>
  <c r="BL7" i="15"/>
  <c r="CM7" i="15" s="1"/>
  <c r="BM7" i="15"/>
  <c r="CN7" i="15" s="1"/>
  <c r="CF7" i="15"/>
  <c r="CI7" i="15"/>
  <c r="CJ7" i="15"/>
  <c r="CF8" i="15"/>
  <c r="CG8" i="15"/>
  <c r="CH8" i="15"/>
  <c r="CI8" i="15"/>
  <c r="CI31" i="15" s="1"/>
  <c r="CJ8" i="15"/>
  <c r="CK8" i="15"/>
  <c r="CL8" i="15"/>
  <c r="CM8" i="15"/>
  <c r="CN8" i="15"/>
  <c r="CF9" i="15"/>
  <c r="CG9" i="15"/>
  <c r="CH9" i="15"/>
  <c r="CI9" i="15"/>
  <c r="CJ9" i="15"/>
  <c r="CK9" i="15"/>
  <c r="CL9" i="15"/>
  <c r="CL31" i="15" s="1"/>
  <c r="CM9" i="15"/>
  <c r="CN9" i="15"/>
  <c r="CF10" i="15"/>
  <c r="CG10" i="15"/>
  <c r="CG31" i="15" s="1"/>
  <c r="CH10" i="15"/>
  <c r="CI10" i="15"/>
  <c r="CJ10" i="15"/>
  <c r="CK10" i="15"/>
  <c r="CL10" i="15"/>
  <c r="CM10" i="15"/>
  <c r="CN10" i="15"/>
  <c r="CF11" i="15"/>
  <c r="CG11" i="15"/>
  <c r="CH11" i="15"/>
  <c r="CI11" i="15"/>
  <c r="CJ11" i="15"/>
  <c r="CK11" i="15"/>
  <c r="CL11" i="15"/>
  <c r="CM11" i="15"/>
  <c r="CN11" i="15"/>
  <c r="CF12" i="15"/>
  <c r="CG12" i="15"/>
  <c r="CH12" i="15"/>
  <c r="CI12" i="15"/>
  <c r="CJ12" i="15"/>
  <c r="CK12" i="15"/>
  <c r="CL12" i="15"/>
  <c r="CM12" i="15"/>
  <c r="CN12" i="15"/>
  <c r="CF13" i="15"/>
  <c r="CG13" i="15"/>
  <c r="CH13" i="15"/>
  <c r="CI13" i="15"/>
  <c r="CJ13" i="15"/>
  <c r="CK13" i="15"/>
  <c r="CL13" i="15"/>
  <c r="CM13" i="15"/>
  <c r="CN13" i="15"/>
  <c r="CF14" i="15"/>
  <c r="CG14" i="15"/>
  <c r="CH14" i="15"/>
  <c r="CI14" i="15"/>
  <c r="CJ14" i="15"/>
  <c r="CK14" i="15"/>
  <c r="CL14" i="15"/>
  <c r="CM14" i="15"/>
  <c r="CN14" i="15"/>
  <c r="BE15" i="15"/>
  <c r="CF15" i="15" s="1"/>
  <c r="BF15" i="15"/>
  <c r="BG15" i="15"/>
  <c r="BH15" i="15"/>
  <c r="BI15" i="15"/>
  <c r="CJ15" i="15" s="1"/>
  <c r="BJ15" i="15"/>
  <c r="CK15" i="15" s="1"/>
  <c r="BK15" i="15"/>
  <c r="CL15" i="15" s="1"/>
  <c r="BL15" i="15"/>
  <c r="BM15" i="15"/>
  <c r="CN15" i="15" s="1"/>
  <c r="CG15" i="15"/>
  <c r="CH15" i="15"/>
  <c r="CI15" i="15"/>
  <c r="CM15" i="15"/>
  <c r="CF16" i="15"/>
  <c r="CG16" i="15"/>
  <c r="CH16" i="15"/>
  <c r="CH33" i="15" s="1"/>
  <c r="CI16" i="15"/>
  <c r="CJ16" i="15"/>
  <c r="CJ33" i="15" s="1"/>
  <c r="CK16" i="15"/>
  <c r="CL16" i="15"/>
  <c r="CL33" i="15" s="1"/>
  <c r="CM16" i="15"/>
  <c r="CM33" i="15" s="1"/>
  <c r="CN16" i="15"/>
  <c r="BE17" i="15"/>
  <c r="BF17" i="15"/>
  <c r="BF34" i="15" s="1"/>
  <c r="BG17" i="15"/>
  <c r="BH17" i="15"/>
  <c r="CI17" i="15" s="1"/>
  <c r="BI17" i="15"/>
  <c r="CJ17" i="15" s="1"/>
  <c r="CJ34" i="15" s="1"/>
  <c r="BJ17" i="15"/>
  <c r="CK17" i="15" s="1"/>
  <c r="BK17" i="15"/>
  <c r="BK34" i="15" s="1"/>
  <c r="BL17" i="15"/>
  <c r="BM17" i="15"/>
  <c r="CF17" i="15"/>
  <c r="CH17" i="15"/>
  <c r="CM17" i="15"/>
  <c r="CN17" i="15"/>
  <c r="BE18" i="15"/>
  <c r="BF18" i="15"/>
  <c r="CG18" i="15" s="1"/>
  <c r="BG18" i="15"/>
  <c r="BH18" i="15"/>
  <c r="CI18" i="15" s="1"/>
  <c r="BI18" i="15"/>
  <c r="CJ18" i="15" s="1"/>
  <c r="BJ18" i="15"/>
  <c r="CK18" i="15" s="1"/>
  <c r="BK18" i="15"/>
  <c r="CL18" i="15" s="1"/>
  <c r="BL18" i="15"/>
  <c r="CM18" i="15" s="1"/>
  <c r="CM34" i="15" s="1"/>
  <c r="BM18" i="15"/>
  <c r="CF18" i="15"/>
  <c r="CH18" i="15"/>
  <c r="CN18" i="15"/>
  <c r="BE19" i="15"/>
  <c r="CF19" i="15" s="1"/>
  <c r="BF19" i="15"/>
  <c r="CG19" i="15" s="1"/>
  <c r="BG19" i="15"/>
  <c r="BH19" i="15"/>
  <c r="BI19" i="15"/>
  <c r="BJ19" i="15"/>
  <c r="CK19" i="15" s="1"/>
  <c r="BK19" i="15"/>
  <c r="CL19" i="15" s="1"/>
  <c r="BL19" i="15"/>
  <c r="CM19" i="15" s="1"/>
  <c r="BM19" i="15"/>
  <c r="CN19" i="15" s="1"/>
  <c r="CH19" i="15"/>
  <c r="CI19" i="15"/>
  <c r="CJ19" i="15"/>
  <c r="BE20" i="15"/>
  <c r="BF20" i="15"/>
  <c r="CG20" i="15" s="1"/>
  <c r="CG35" i="15" s="1"/>
  <c r="BG20" i="15"/>
  <c r="BH20" i="15"/>
  <c r="CI20" i="15" s="1"/>
  <c r="BI20" i="15"/>
  <c r="BJ20" i="15"/>
  <c r="CK20" i="15" s="1"/>
  <c r="BK20" i="15"/>
  <c r="BL20" i="15"/>
  <c r="CM20" i="15" s="1"/>
  <c r="BM20" i="15"/>
  <c r="CN20" i="15" s="1"/>
  <c r="CF20" i="15"/>
  <c r="CH20" i="15"/>
  <c r="CJ20" i="15"/>
  <c r="CL20" i="15"/>
  <c r="CF21" i="15"/>
  <c r="CG21" i="15"/>
  <c r="CH21" i="15"/>
  <c r="CI21" i="15"/>
  <c r="CJ21" i="15"/>
  <c r="CK21" i="15"/>
  <c r="CL21" i="15"/>
  <c r="CM21" i="15"/>
  <c r="CN21" i="15"/>
  <c r="BE22" i="15"/>
  <c r="BE35" i="15" s="1"/>
  <c r="BF22" i="15"/>
  <c r="CG22" i="15" s="1"/>
  <c r="BG22" i="15"/>
  <c r="CH22" i="15" s="1"/>
  <c r="BH22" i="15"/>
  <c r="BI22" i="15"/>
  <c r="CJ22" i="15" s="1"/>
  <c r="BJ22" i="15"/>
  <c r="CK22" i="15" s="1"/>
  <c r="BK22" i="15"/>
  <c r="BL22" i="15"/>
  <c r="CM22" i="15" s="1"/>
  <c r="BM22" i="15"/>
  <c r="BM35" i="15" s="1"/>
  <c r="CI22" i="15"/>
  <c r="CL22" i="15"/>
  <c r="CF23" i="15"/>
  <c r="CG23" i="15"/>
  <c r="CH23" i="15"/>
  <c r="CI23" i="15"/>
  <c r="CJ23" i="15"/>
  <c r="CK23" i="15"/>
  <c r="CL23" i="15"/>
  <c r="CM23" i="15"/>
  <c r="CN23" i="15"/>
  <c r="P24" i="15"/>
  <c r="CJ24" i="15" s="1"/>
  <c r="CF24" i="15"/>
  <c r="CG24" i="15"/>
  <c r="CH24" i="15"/>
  <c r="CI24" i="15"/>
  <c r="CK24" i="15"/>
  <c r="CL24" i="15"/>
  <c r="CM24" i="15"/>
  <c r="CN24" i="15"/>
  <c r="CF25" i="15"/>
  <c r="CG25" i="15"/>
  <c r="CH25" i="15"/>
  <c r="CI25" i="15"/>
  <c r="CJ25" i="15"/>
  <c r="CK25" i="15"/>
  <c r="CL25" i="15"/>
  <c r="CM25" i="15"/>
  <c r="CN25" i="15"/>
  <c r="CF26" i="15"/>
  <c r="CG26" i="15"/>
  <c r="CH26" i="15"/>
  <c r="CI26" i="15"/>
  <c r="CJ26" i="15"/>
  <c r="CK26" i="15"/>
  <c r="CL26" i="15"/>
  <c r="CM26" i="15"/>
  <c r="CN26" i="15"/>
  <c r="CF27" i="15"/>
  <c r="CG27" i="15"/>
  <c r="CH27" i="15"/>
  <c r="CI27" i="15"/>
  <c r="CJ27" i="15"/>
  <c r="CK27" i="15"/>
  <c r="CL27" i="15"/>
  <c r="CM27" i="15"/>
  <c r="CN27" i="15"/>
  <c r="CF28" i="15"/>
  <c r="CG28" i="15"/>
  <c r="CH28" i="15"/>
  <c r="CI28" i="15"/>
  <c r="CJ28" i="15"/>
  <c r="CK28" i="15"/>
  <c r="CL28" i="15"/>
  <c r="CM28" i="15"/>
  <c r="CN28" i="15"/>
  <c r="CF29" i="15"/>
  <c r="CG29" i="15"/>
  <c r="CH29" i="15"/>
  <c r="CI29" i="15"/>
  <c r="CJ29" i="15"/>
  <c r="CK29" i="15"/>
  <c r="CL29" i="15"/>
  <c r="CM29" i="15"/>
  <c r="CN29" i="15"/>
  <c r="C31" i="15"/>
  <c r="D31" i="15"/>
  <c r="E31" i="15"/>
  <c r="F31" i="15"/>
  <c r="G31" i="15"/>
  <c r="H31" i="15"/>
  <c r="I31" i="15"/>
  <c r="J31" i="15"/>
  <c r="K31" i="15"/>
  <c r="L31" i="15"/>
  <c r="M31" i="15"/>
  <c r="N31" i="15"/>
  <c r="O31" i="15"/>
  <c r="P31" i="15"/>
  <c r="Q31" i="15"/>
  <c r="R31" i="15"/>
  <c r="S31" i="15"/>
  <c r="T31" i="15"/>
  <c r="U31" i="15"/>
  <c r="V31" i="15"/>
  <c r="W31" i="15"/>
  <c r="X31" i="15"/>
  <c r="Y31" i="15"/>
  <c r="Z31" i="15"/>
  <c r="AA31" i="15"/>
  <c r="AB31" i="15"/>
  <c r="AC31" i="15"/>
  <c r="BN31" i="15"/>
  <c r="BO31" i="15"/>
  <c r="BP31" i="15"/>
  <c r="BQ31" i="15"/>
  <c r="BR31" i="15"/>
  <c r="BS31" i="15"/>
  <c r="BT31" i="15"/>
  <c r="BU31" i="15"/>
  <c r="BV31" i="15"/>
  <c r="BW31" i="15"/>
  <c r="BX31" i="15"/>
  <c r="BY31" i="15"/>
  <c r="BZ31" i="15"/>
  <c r="CA31" i="15"/>
  <c r="CB31" i="15"/>
  <c r="CC31" i="15"/>
  <c r="CD31" i="15"/>
  <c r="CE31" i="15"/>
  <c r="CF31" i="15"/>
  <c r="CK31" i="15"/>
  <c r="CN31" i="15"/>
  <c r="C33" i="15"/>
  <c r="D33" i="15"/>
  <c r="E33" i="15"/>
  <c r="F33" i="15"/>
  <c r="G33" i="15"/>
  <c r="H33" i="15"/>
  <c r="I33" i="15"/>
  <c r="J33" i="15"/>
  <c r="K33" i="15"/>
  <c r="CF33" i="15"/>
  <c r="CG33" i="15"/>
  <c r="CI33" i="15"/>
  <c r="CK33" i="15"/>
  <c r="CN33" i="15"/>
  <c r="C34" i="15"/>
  <c r="D34" i="15"/>
  <c r="E34" i="15"/>
  <c r="F34" i="15"/>
  <c r="G34" i="15"/>
  <c r="H34" i="15"/>
  <c r="I34" i="15"/>
  <c r="J34" i="15"/>
  <c r="K34" i="15"/>
  <c r="U34" i="15"/>
  <c r="V34" i="15"/>
  <c r="W34" i="15"/>
  <c r="X34" i="15"/>
  <c r="Y34" i="15"/>
  <c r="Z34" i="15"/>
  <c r="AA34" i="15"/>
  <c r="AB34" i="15"/>
  <c r="AC34" i="15"/>
  <c r="AM34" i="15"/>
  <c r="AN34" i="15"/>
  <c r="AO34" i="15"/>
  <c r="AP34" i="15"/>
  <c r="AQ34" i="15"/>
  <c r="AR34" i="15"/>
  <c r="AS34" i="15"/>
  <c r="AT34" i="15"/>
  <c r="AU34" i="15"/>
  <c r="BG34" i="15"/>
  <c r="BH34" i="15"/>
  <c r="BI34" i="15"/>
  <c r="BM34" i="15"/>
  <c r="BW34" i="15"/>
  <c r="BX34" i="15"/>
  <c r="BY34" i="15"/>
  <c r="BZ34" i="15"/>
  <c r="CA34" i="15"/>
  <c r="CB34" i="15"/>
  <c r="CC34" i="15"/>
  <c r="CD34" i="15"/>
  <c r="CE34" i="15"/>
  <c r="CH34" i="15"/>
  <c r="C35" i="15"/>
  <c r="D35" i="15"/>
  <c r="E35" i="15"/>
  <c r="F35" i="15"/>
  <c r="G35" i="15"/>
  <c r="H35" i="15"/>
  <c r="I35" i="15"/>
  <c r="J35" i="15"/>
  <c r="K35" i="15"/>
  <c r="L35" i="15"/>
  <c r="M35" i="15"/>
  <c r="N35" i="15"/>
  <c r="O35" i="15"/>
  <c r="P35" i="15"/>
  <c r="Q35" i="15"/>
  <c r="R35" i="15"/>
  <c r="S35" i="15"/>
  <c r="T35" i="15"/>
  <c r="U35" i="15"/>
  <c r="V35" i="15"/>
  <c r="W35" i="15"/>
  <c r="X35" i="15"/>
  <c r="Y35" i="15"/>
  <c r="Z35" i="15"/>
  <c r="AA35" i="15"/>
  <c r="AB35" i="15"/>
  <c r="AC35" i="15"/>
  <c r="AD35" i="15"/>
  <c r="AE35" i="15"/>
  <c r="AF35" i="15"/>
  <c r="AG35" i="15"/>
  <c r="AH35" i="15"/>
  <c r="AI35" i="15"/>
  <c r="AJ35" i="15"/>
  <c r="AK35" i="15"/>
  <c r="AL35" i="15"/>
  <c r="AM35" i="15"/>
  <c r="AN35" i="15"/>
  <c r="AO35" i="15"/>
  <c r="AP35" i="15"/>
  <c r="AQ35" i="15"/>
  <c r="AR35" i="15"/>
  <c r="AS35" i="15"/>
  <c r="AT35" i="15"/>
  <c r="AU35" i="15"/>
  <c r="AV35" i="15"/>
  <c r="AW35" i="15"/>
  <c r="AX35" i="15"/>
  <c r="AY35" i="15"/>
  <c r="AZ35" i="15"/>
  <c r="BA35" i="15"/>
  <c r="BB35" i="15"/>
  <c r="BC35" i="15"/>
  <c r="BD35" i="15"/>
  <c r="BG35" i="15"/>
  <c r="BI35" i="15"/>
  <c r="BK35" i="15"/>
  <c r="BN35" i="15"/>
  <c r="BO35" i="15"/>
  <c r="BP35" i="15"/>
  <c r="BQ35" i="15"/>
  <c r="BR35" i="15"/>
  <c r="BS35" i="15"/>
  <c r="BT35" i="15"/>
  <c r="BU35" i="15"/>
  <c r="BV35" i="15"/>
  <c r="BW35" i="15"/>
  <c r="BX35" i="15"/>
  <c r="BY35" i="15"/>
  <c r="BZ35" i="15"/>
  <c r="CA35" i="15"/>
  <c r="CB35" i="15"/>
  <c r="CC35" i="15"/>
  <c r="CD35" i="15"/>
  <c r="CE35" i="15"/>
  <c r="CH31" i="15" l="1"/>
  <c r="CM35" i="15"/>
  <c r="CL17" i="15"/>
  <c r="CL34" i="15" s="1"/>
  <c r="BJ34" i="15"/>
  <c r="CI34" i="15"/>
  <c r="CN34" i="15"/>
  <c r="CL35" i="15"/>
  <c r="CK35" i="15"/>
  <c r="CF34" i="15"/>
  <c r="CM31" i="15"/>
  <c r="CK34" i="15"/>
  <c r="CH35" i="15"/>
  <c r="CI35" i="15"/>
  <c r="BL34" i="15"/>
  <c r="BF35" i="15"/>
  <c r="BE34" i="15"/>
  <c r="CJ31" i="15"/>
  <c r="J22" i="16"/>
  <c r="CJ35" i="15"/>
  <c r="BJ35" i="15"/>
  <c r="BH35" i="15"/>
  <c r="CN22" i="15"/>
  <c r="CN35" i="15" s="1"/>
  <c r="CF22" i="15"/>
  <c r="CF35" i="15" s="1"/>
  <c r="CG17" i="15"/>
  <c r="CG34" i="15" s="1"/>
  <c r="BL35" i="15"/>
</calcChain>
</file>

<file path=xl/comments1.xml><?xml version="1.0" encoding="utf-8"?>
<comments xmlns="http://schemas.openxmlformats.org/spreadsheetml/2006/main">
  <authors>
    <author>Ari WEISS</author>
  </authors>
  <commentList>
    <comment ref="Q21" authorId="0" shapeId="0">
      <text>
        <r>
          <rPr>
            <b/>
            <sz val="9"/>
            <color indexed="81"/>
            <rFont val="Tahoma"/>
            <family val="2"/>
          </rPr>
          <t>Ari WEISS:</t>
        </r>
        <r>
          <rPr>
            <sz val="9"/>
            <color indexed="81"/>
            <rFont val="Tahoma"/>
            <family val="2"/>
          </rPr>
          <t xml:space="preserve">
Also take the median as well.
YK: Added on some occassions
</t>
        </r>
      </text>
    </comment>
  </commentList>
</comments>
</file>

<file path=xl/comments2.xml><?xml version="1.0" encoding="utf-8"?>
<comments xmlns="http://schemas.openxmlformats.org/spreadsheetml/2006/main">
  <authors>
    <author>Obaidullah</author>
  </authors>
  <commentList>
    <comment ref="J24" authorId="0" shapeId="0">
      <text>
        <r>
          <rPr>
            <b/>
            <sz val="9"/>
            <color indexed="81"/>
            <rFont val="Tahoma"/>
            <family val="2"/>
          </rPr>
          <t>Obaidullah:</t>
        </r>
        <r>
          <rPr>
            <sz val="9"/>
            <color indexed="81"/>
            <rFont val="Tahoma"/>
            <family val="2"/>
          </rPr>
          <t xml:space="preserve">
</t>
        </r>
      </text>
    </comment>
  </commentList>
</comments>
</file>

<file path=xl/comments3.xml><?xml version="1.0" encoding="utf-8"?>
<comments xmlns="http://schemas.openxmlformats.org/spreadsheetml/2006/main">
  <authors>
    <author>Obaidullah</author>
  </authors>
  <commentList>
    <comment ref="J26" authorId="0" shapeId="0">
      <text>
        <r>
          <rPr>
            <b/>
            <sz val="9"/>
            <color indexed="81"/>
            <rFont val="Tahoma"/>
            <family val="2"/>
          </rPr>
          <t>Obaidullah:</t>
        </r>
        <r>
          <rPr>
            <sz val="9"/>
            <color indexed="81"/>
            <rFont val="Tahoma"/>
            <family val="2"/>
          </rPr>
          <t xml:space="preserve">
</t>
        </r>
      </text>
    </comment>
  </commentList>
</comments>
</file>

<file path=xl/sharedStrings.xml><?xml version="1.0" encoding="utf-8"?>
<sst xmlns="http://schemas.openxmlformats.org/spreadsheetml/2006/main" count="19488" uniqueCount="4105">
  <si>
    <t>disaggregation</t>
  </si>
  <si>
    <t>shelter_variation- value -balok_and_mud</t>
  </si>
  <si>
    <t>shelter_variation- value -baluch</t>
  </si>
  <si>
    <t>shelter_variation- value -brahui</t>
  </si>
  <si>
    <t>shelter_variation- value -brick_pakhsa_wall_rural</t>
  </si>
  <si>
    <t>shelter_variation- value -brick_pakhsa_wall_urban</t>
  </si>
  <si>
    <t>shelter_variation- value -brick_wood_frame</t>
  </si>
  <si>
    <t>shelter_variation- value -chapari_w_o_centerpole</t>
  </si>
  <si>
    <t>shelter_variation- value -concrete_blocks</t>
  </si>
  <si>
    <t>shelter_variation- value -durrani</t>
  </si>
  <si>
    <t>shelter_variation- value -fired_brick_ribs</t>
  </si>
  <si>
    <t>shelter_variation- value -ghilzai</t>
  </si>
  <si>
    <t>shelter_variation- value -herat</t>
  </si>
  <si>
    <t>shelter_variation- value -jat</t>
  </si>
  <si>
    <t>shelter_variation- value -jugi</t>
  </si>
  <si>
    <t>shelter_variation- value -kapa</t>
  </si>
  <si>
    <t>shelter_variation- value -kapa_i_arab</t>
  </si>
  <si>
    <t>shelter_variation- value -kodai</t>
  </si>
  <si>
    <t>shelter_variation- value -lacheq</t>
  </si>
  <si>
    <t>shelter_variation- value -massive_stone</t>
  </si>
  <si>
    <t>shelter_variation- value -samoch</t>
  </si>
  <si>
    <t>shelter_variation- value -shervani_roof</t>
  </si>
  <si>
    <t>shelter_variation- value -steel_frame</t>
  </si>
  <si>
    <t>shelter_variation- value -sun_dried_brick</t>
  </si>
  <si>
    <t>shelter_variation- value -tazar</t>
  </si>
  <si>
    <t>shelter_variation- value -timber_stone</t>
  </si>
  <si>
    <t>shelter_expert- value -no</t>
  </si>
  <si>
    <t>shelter_expert- value -yes</t>
  </si>
  <si>
    <t>shelter_type- value -black_tent</t>
  </si>
  <si>
    <t>shelter_type- value -cave</t>
  </si>
  <si>
    <t>shelter_type- value -cotton_tent</t>
  </si>
  <si>
    <t>shelter_type- value -curved_roof</t>
  </si>
  <si>
    <t>shelter_type- value -flat_roof</t>
  </si>
  <si>
    <t>shelter_type- value -hut</t>
  </si>
  <si>
    <t>region- value -central</t>
  </si>
  <si>
    <t>region- value -east</t>
  </si>
  <si>
    <t>region- value -north</t>
  </si>
  <si>
    <t>region- value -north_east</t>
  </si>
  <si>
    <t>region- value -south</t>
  </si>
  <si>
    <t>region- value -south_east</t>
  </si>
  <si>
    <t>region- value -west</t>
  </si>
  <si>
    <t>province- value -badakhshan</t>
  </si>
  <si>
    <t>province- value -balkh</t>
  </si>
  <si>
    <t>province- value -bamyan</t>
  </si>
  <si>
    <t>province- value -ghor</t>
  </si>
  <si>
    <t>province- value -herat</t>
  </si>
  <si>
    <t>province- value -kabul</t>
  </si>
  <si>
    <t>province- value -kandahar</t>
  </si>
  <si>
    <t>province- value -khost</t>
  </si>
  <si>
    <t>province- value -kunar</t>
  </si>
  <si>
    <t>province- value -nangarhar</t>
  </si>
  <si>
    <t>province- value -nimroz</t>
  </si>
  <si>
    <t>province- value -paktya</t>
  </si>
  <si>
    <t>province- value -panjsher</t>
  </si>
  <si>
    <t>province- value -samangan</t>
  </si>
  <si>
    <t>province- value -takhar</t>
  </si>
  <si>
    <t>mobile- value -no</t>
  </si>
  <si>
    <t>mobile- value -yes</t>
  </si>
  <si>
    <t>shelter_variation- value -balok_and_mud_forgraphs</t>
  </si>
  <si>
    <t>shelter_variation- value -baluch_forgraphs</t>
  </si>
  <si>
    <t>shelter_variation- value -brahui_forgraphs</t>
  </si>
  <si>
    <t>shelter_variation- value -brick_pakhsa_wall_rural_forgraphs</t>
  </si>
  <si>
    <t>shelter_variation- value -brick_pakhsa_wall_urban_forgraphs</t>
  </si>
  <si>
    <t>shelter_variation- value -brick_wood_frame_forgraphs</t>
  </si>
  <si>
    <t>shelter_variation- value -chapari_w_o_centerpole_forgraphs</t>
  </si>
  <si>
    <t>shelter_variation- value -concrete_blocks_forgraphs</t>
  </si>
  <si>
    <t>shelter_variation- value -durrani_forgraphs</t>
  </si>
  <si>
    <t>shelter_variation- value -fired_brick_ribs_forgraphs</t>
  </si>
  <si>
    <t>shelter_variation- value -ghilzai_forgraphs</t>
  </si>
  <si>
    <t>shelter_variation- value -herat_forgraphs</t>
  </si>
  <si>
    <t>shelter_variation- value -jat_forgraphs</t>
  </si>
  <si>
    <t>shelter_variation- value -jugi_forgraphs</t>
  </si>
  <si>
    <t>shelter_variation- value -kapa_forgraphs</t>
  </si>
  <si>
    <t>shelter_variation- value -kapa_i_arab_forgraphs</t>
  </si>
  <si>
    <t>shelter_variation- value -kodai_forgraphs</t>
  </si>
  <si>
    <t>shelter_variation- value -lacheq_forgraphs</t>
  </si>
  <si>
    <t>shelter_variation- value -massive_stone_forgraphs</t>
  </si>
  <si>
    <t>shelter_variation- value -samoch_forgraphs</t>
  </si>
  <si>
    <t>shelter_variation- value -shervani_roof_forgraphs</t>
  </si>
  <si>
    <t>shelter_variation- value -steel_frame_forgraphs</t>
  </si>
  <si>
    <t>shelter_variation- value -sun_dried_brick_forgraphs</t>
  </si>
  <si>
    <t>shelter_variation- value -tazar_forgraphs</t>
  </si>
  <si>
    <t>shelter_variation- value -timber_stone_forgraphs</t>
  </si>
  <si>
    <t>shelter_expert- value -no_forgraphs</t>
  </si>
  <si>
    <t>shelter_expert- value -yes_forgraphs</t>
  </si>
  <si>
    <t>shelter_type- value -black_tent_forgraphs</t>
  </si>
  <si>
    <t>shelter_type- value -cave_forgraphs</t>
  </si>
  <si>
    <t>shelter_type- value -cotton_tent_forgraphs</t>
  </si>
  <si>
    <t>shelter_type- value -curved_roof_forgraphs</t>
  </si>
  <si>
    <t>shelter_type- value -flat_roof_forgraphs</t>
  </si>
  <si>
    <t>shelter_type- value -hut_forgraphs</t>
  </si>
  <si>
    <t>region- value -central_forgraphs</t>
  </si>
  <si>
    <t>region- value -east_forgraphs</t>
  </si>
  <si>
    <t>region- value -north_forgraphs</t>
  </si>
  <si>
    <t>region- value -north_east_forgraphs</t>
  </si>
  <si>
    <t>region- value -south_forgraphs</t>
  </si>
  <si>
    <t>region- value -south_east_forgraphs</t>
  </si>
  <si>
    <t>region- value -west_forgraphs</t>
  </si>
  <si>
    <t>province- value -badakhshan_forgraphs</t>
  </si>
  <si>
    <t>province- value -balkh_forgraphs</t>
  </si>
  <si>
    <t>province- value -bamyan_forgraphs</t>
  </si>
  <si>
    <t>province- value -ghor_forgraphs</t>
  </si>
  <si>
    <t>province- value -herat_forgraphs</t>
  </si>
  <si>
    <t>province- value -kabul_forgraphs</t>
  </si>
  <si>
    <t>province- value -kandahar_forgraphs</t>
  </si>
  <si>
    <t>province- value -khost_forgraphs</t>
  </si>
  <si>
    <t>province- value -kunar_forgraphs</t>
  </si>
  <si>
    <t>province- value -nangarhar_forgraphs</t>
  </si>
  <si>
    <t>province- value -nimroz_forgraphs</t>
  </si>
  <si>
    <t>province- value -paktya_forgraphs</t>
  </si>
  <si>
    <t>province- value -panjsher_forgraphs</t>
  </si>
  <si>
    <t>province- value -samangan_forgraphs</t>
  </si>
  <si>
    <t>province- value -takhar_forgraphs</t>
  </si>
  <si>
    <t>mobile- value -no_forgraphs</t>
  </si>
  <si>
    <t>mobile- value -yes_forgraphs</t>
  </si>
  <si>
    <t>samplesize</t>
  </si>
  <si>
    <t>level</t>
  </si>
  <si>
    <t>'+3</t>
  </si>
  <si>
    <t>'+15</t>
  </si>
  <si>
    <t>'+6</t>
  </si>
  <si>
    <t>'+8</t>
  </si>
  <si>
    <t>'+94</t>
  </si>
  <si>
    <t>'+11</t>
  </si>
  <si>
    <t>'+12</t>
  </si>
  <si>
    <t>'+54</t>
  </si>
  <si>
    <t>'+9</t>
  </si>
  <si>
    <t>'+14</t>
  </si>
  <si>
    <t>'+20</t>
  </si>
  <si>
    <t>'+17</t>
  </si>
  <si>
    <t>'+88</t>
  </si>
  <si>
    <t>'+57</t>
  </si>
  <si>
    <t>'+43</t>
  </si>
  <si>
    <t>'+86</t>
  </si>
  <si>
    <t>'+50</t>
  </si>
  <si>
    <t>'+92</t>
  </si>
  <si>
    <t>'+36</t>
  </si>
  <si>
    <t>'+27</t>
  </si>
  <si>
    <t>'+62</t>
  </si>
  <si>
    <t>'+100</t>
  </si>
  <si>
    <t>'+24</t>
  </si>
  <si>
    <t>'+10</t>
  </si>
  <si>
    <t>'+18</t>
  </si>
  <si>
    <t>'+22</t>
  </si>
  <si>
    <t>'+76</t>
  </si>
  <si>
    <t>'+56</t>
  </si>
  <si>
    <t>'+40</t>
  </si>
  <si>
    <t>'+31</t>
  </si>
  <si>
    <t>'+30</t>
  </si>
  <si>
    <t>'+7</t>
  </si>
  <si>
    <t>'+25</t>
  </si>
  <si>
    <t>'+23</t>
  </si>
  <si>
    <t>'+71</t>
  </si>
  <si>
    <t>'+78</t>
  </si>
  <si>
    <t>'+38</t>
  </si>
  <si>
    <t>'+89</t>
  </si>
  <si>
    <t>'+67</t>
  </si>
  <si>
    <t>'+60</t>
  </si>
  <si>
    <t>'+90</t>
  </si>
  <si>
    <t>'+29</t>
  </si>
  <si>
    <t>'+46</t>
  </si>
  <si>
    <t>'+97</t>
  </si>
  <si>
    <t>'+73</t>
  </si>
  <si>
    <t>'+82</t>
  </si>
  <si>
    <t>'+64</t>
  </si>
  <si>
    <t>'+21</t>
  </si>
  <si>
    <t>'+26</t>
  </si>
  <si>
    <t>'+69</t>
  </si>
  <si>
    <t>'+33</t>
  </si>
  <si>
    <t>'+41</t>
  </si>
  <si>
    <t>'+80</t>
  </si>
  <si>
    <t>'+83</t>
  </si>
  <si>
    <t>'+59</t>
  </si>
  <si>
    <t>'+91</t>
  </si>
  <si>
    <t>balok_and_mud</t>
  </si>
  <si>
    <t>NA</t>
  </si>
  <si>
    <t>'+44</t>
  </si>
  <si>
    <t>'+75</t>
  </si>
  <si>
    <t>shelter_variation</t>
  </si>
  <si>
    <t>baluch</t>
  </si>
  <si>
    <t>brahui</t>
  </si>
  <si>
    <t>brick_pakhsa_wall_rural</t>
  </si>
  <si>
    <t>brick_pakhsa_wall_urban</t>
  </si>
  <si>
    <t>'+93</t>
  </si>
  <si>
    <t>brick_wood_frame</t>
  </si>
  <si>
    <t>chapari_w_o_centerpole</t>
  </si>
  <si>
    <t>concrete_blocks</t>
  </si>
  <si>
    <t>durrani</t>
  </si>
  <si>
    <t>fired_brick_ribs</t>
  </si>
  <si>
    <t>ghilzai</t>
  </si>
  <si>
    <t>herat</t>
  </si>
  <si>
    <t>jat</t>
  </si>
  <si>
    <t>jugi</t>
  </si>
  <si>
    <t>kapa</t>
  </si>
  <si>
    <t>kapa_i_arab</t>
  </si>
  <si>
    <t>kodai</t>
  </si>
  <si>
    <t>lacheq</t>
  </si>
  <si>
    <t>massive_stone</t>
  </si>
  <si>
    <t>samoch</t>
  </si>
  <si>
    <t>shervani_roof</t>
  </si>
  <si>
    <t>steel_frame</t>
  </si>
  <si>
    <t>sun_dried_brick</t>
  </si>
  <si>
    <t>tazar</t>
  </si>
  <si>
    <t>timber_stone</t>
  </si>
  <si>
    <t>central</t>
  </si>
  <si>
    <t>region</t>
  </si>
  <si>
    <t>east</t>
  </si>
  <si>
    <t>north</t>
  </si>
  <si>
    <t>north_east</t>
  </si>
  <si>
    <t>south</t>
  </si>
  <si>
    <t>south_east</t>
  </si>
  <si>
    <t>west</t>
  </si>
  <si>
    <t>balok_and_mud_south_east</t>
  </si>
  <si>
    <t>shelter_variation_region</t>
  </si>
  <si>
    <t>baluch_south</t>
  </si>
  <si>
    <t>brahui_south</t>
  </si>
  <si>
    <t>brahui_south_east</t>
  </si>
  <si>
    <t>brick_pakhsa_wall_rural_central</t>
  </si>
  <si>
    <t>brick_pakhsa_wall_rural_east</t>
  </si>
  <si>
    <t>brick_pakhsa_wall_rural_north</t>
  </si>
  <si>
    <t>brick_pakhsa_wall_rural_north_east</t>
  </si>
  <si>
    <t>brick_pakhsa_wall_rural_south</t>
  </si>
  <si>
    <t>brick_pakhsa_wall_rural_south_east</t>
  </si>
  <si>
    <t>brick_pakhsa_wall_rural_west</t>
  </si>
  <si>
    <t>brick_pakhsa_wall_urban_central</t>
  </si>
  <si>
    <t>brick_pakhsa_wall_urban_east</t>
  </si>
  <si>
    <t>brick_pakhsa_wall_urban_north</t>
  </si>
  <si>
    <t>brick_pakhsa_wall_urban_north_east</t>
  </si>
  <si>
    <t>brick_pakhsa_wall_urban_south</t>
  </si>
  <si>
    <t>brick_pakhsa_wall_urban_south_east</t>
  </si>
  <si>
    <t>brick_pakhsa_wall_urban_west</t>
  </si>
  <si>
    <t>brick_wood_frame_central</t>
  </si>
  <si>
    <t>brick_wood_frame_east</t>
  </si>
  <si>
    <t>brick_wood_frame_north_east</t>
  </si>
  <si>
    <t>brick_wood_frame_south_east</t>
  </si>
  <si>
    <t>chapari_w_o_centerpole_north_east</t>
  </si>
  <si>
    <t>concrete_blocks_east</t>
  </si>
  <si>
    <t>durrani_south</t>
  </si>
  <si>
    <t>fired_brick_ribs_south</t>
  </si>
  <si>
    <t>ghilzai_south</t>
  </si>
  <si>
    <t>ghilzai_south_east</t>
  </si>
  <si>
    <t>herat_west</t>
  </si>
  <si>
    <t>jat_central</t>
  </si>
  <si>
    <t>jat_north</t>
  </si>
  <si>
    <t>jat_south_east</t>
  </si>
  <si>
    <t>jat_west</t>
  </si>
  <si>
    <t>jugi_central</t>
  </si>
  <si>
    <t>jugi_east</t>
  </si>
  <si>
    <t>jugi_south_east</t>
  </si>
  <si>
    <t>kapa_i_arab_north_east</t>
  </si>
  <si>
    <t>kapa_north_east</t>
  </si>
  <si>
    <t>kapa_south</t>
  </si>
  <si>
    <t>kodai_south_east</t>
  </si>
  <si>
    <t>lacheq_north</t>
  </si>
  <si>
    <t>massive_stone_central</t>
  </si>
  <si>
    <t>massive_stone_east</t>
  </si>
  <si>
    <t>massive_stone_north_east</t>
  </si>
  <si>
    <t>massive_stone_south_east</t>
  </si>
  <si>
    <t>massive_stone_west</t>
  </si>
  <si>
    <t>samoch_central</t>
  </si>
  <si>
    <t>shervani_roof_west</t>
  </si>
  <si>
    <t>steel_frame_east</t>
  </si>
  <si>
    <t>sun_dried_brick_central</t>
  </si>
  <si>
    <t>sun_dried_brick_north</t>
  </si>
  <si>
    <t>sun_dried_brick_south</t>
  </si>
  <si>
    <t>sun_dried_brick_west</t>
  </si>
  <si>
    <t>tazar_north</t>
  </si>
  <si>
    <t>tazar_south</t>
  </si>
  <si>
    <t>timber_stone_east</t>
  </si>
  <si>
    <t>timber_stone_south_east</t>
  </si>
  <si>
    <t>black_tent</t>
  </si>
  <si>
    <t>shelter_type</t>
  </si>
  <si>
    <t>cave</t>
  </si>
  <si>
    <t>cotton_tent</t>
  </si>
  <si>
    <t>curved_roof</t>
  </si>
  <si>
    <t>flat_roof</t>
  </si>
  <si>
    <t>hut</t>
  </si>
  <si>
    <t>shelter_type_region</t>
  </si>
  <si>
    <t>black_tent_south</t>
  </si>
  <si>
    <t>black_tent_south_east</t>
  </si>
  <si>
    <t>cave_central</t>
  </si>
  <si>
    <t>cotton_tent_central</t>
  </si>
  <si>
    <t>cotton_tent_east</t>
  </si>
  <si>
    <t>cotton_tent_north</t>
  </si>
  <si>
    <t>cotton_tent_south_east</t>
  </si>
  <si>
    <t>cotton_tent_west</t>
  </si>
  <si>
    <t>curved_roof_central</t>
  </si>
  <si>
    <t>curved_roof_north</t>
  </si>
  <si>
    <t>curved_roof_south</t>
  </si>
  <si>
    <t>curved_roof_west</t>
  </si>
  <si>
    <t>flat_roof_central</t>
  </si>
  <si>
    <t>flat_roof_east</t>
  </si>
  <si>
    <t>flat_roof_north</t>
  </si>
  <si>
    <t>flat_roof_north_east</t>
  </si>
  <si>
    <t>flat_roof_south</t>
  </si>
  <si>
    <t>flat_roof_south_east</t>
  </si>
  <si>
    <t>flat_roof_west</t>
  </si>
  <si>
    <t>hut_north</t>
  </si>
  <si>
    <t>hut_north_east</t>
  </si>
  <si>
    <t>hut_south</t>
  </si>
  <si>
    <t>hut_south_east</t>
  </si>
  <si>
    <t>yes</t>
  </si>
  <si>
    <t>no</t>
  </si>
  <si>
    <t>family_physical</t>
  </si>
  <si>
    <t>none</t>
  </si>
  <si>
    <t>flat</t>
  </si>
  <si>
    <t>zaranj</t>
  </si>
  <si>
    <t>nimroz</t>
  </si>
  <si>
    <t>design</t>
  </si>
  <si>
    <t>lack_skills</t>
  </si>
  <si>
    <t>family_financial</t>
  </si>
  <si>
    <t>dont_know</t>
  </si>
  <si>
    <t>Plastic</t>
  </si>
  <si>
    <t>self</t>
  </si>
  <si>
    <t>connected</t>
  </si>
  <si>
    <t>village_member</t>
  </si>
  <si>
    <t>affordable</t>
  </si>
  <si>
    <t>imam_sahib</t>
  </si>
  <si>
    <t>kunduz</t>
  </si>
  <si>
    <t>far_away</t>
  </si>
  <si>
    <t>kandahar</t>
  </si>
  <si>
    <t>unsafe</t>
  </si>
  <si>
    <t>bamyan</t>
  </si>
  <si>
    <t>other</t>
  </si>
  <si>
    <t>family_friend</t>
  </si>
  <si>
    <t>Zarifi Mena</t>
  </si>
  <si>
    <t>gardez</t>
  </si>
  <si>
    <t>paktya</t>
  </si>
  <si>
    <t>province_business</t>
  </si>
  <si>
    <t>toilet</t>
  </si>
  <si>
    <t>disaster</t>
  </si>
  <si>
    <t>feroz_koh</t>
  </si>
  <si>
    <t>ghor</t>
  </si>
  <si>
    <t>nails</t>
  </si>
  <si>
    <t>rope</t>
  </si>
  <si>
    <t>culture</t>
  </si>
  <si>
    <t>balkh</t>
  </si>
  <si>
    <t>roof</t>
  </si>
  <si>
    <t>660f550177d7223e</t>
  </si>
  <si>
    <t>Wacha Khwara</t>
  </si>
  <si>
    <t>matun</t>
  </si>
  <si>
    <t>khost</t>
  </si>
  <si>
    <t>foundation</t>
  </si>
  <si>
    <t>fired_brick_beams</t>
  </si>
  <si>
    <t>ngo_financial</t>
  </si>
  <si>
    <t>Faizabad</t>
  </si>
  <si>
    <t>lack_funds</t>
  </si>
  <si>
    <t>aybak</t>
  </si>
  <si>
    <t>samangan</t>
  </si>
  <si>
    <t>district_business</t>
  </si>
  <si>
    <t>jalalabad</t>
  </si>
  <si>
    <t>nangarhar</t>
  </si>
  <si>
    <t>asad_abad</t>
  </si>
  <si>
    <t>kunar</t>
  </si>
  <si>
    <t>Daman</t>
  </si>
  <si>
    <t>behsud</t>
  </si>
  <si>
    <t>Karhali Kalay</t>
  </si>
  <si>
    <t>bamboo</t>
  </si>
  <si>
    <t>wind</t>
  </si>
  <si>
    <t>ngo</t>
  </si>
  <si>
    <t>faiz_abad_badakhshan</t>
  </si>
  <si>
    <t>badakhshan</t>
  </si>
  <si>
    <t>injil</t>
  </si>
  <si>
    <t>farah</t>
  </si>
  <si>
    <t>kabul</t>
  </si>
  <si>
    <t>Ghra Kalay</t>
  </si>
  <si>
    <t>daman</t>
  </si>
  <si>
    <t>kodik</t>
  </si>
  <si>
    <t>kapa_i_chamshi</t>
  </si>
  <si>
    <t>cotton_tent-herat-west-herat-1-2020-11-18</t>
  </si>
  <si>
    <t>chal</t>
  </si>
  <si>
    <t>takhar</t>
  </si>
  <si>
    <t>kitchen</t>
  </si>
  <si>
    <t>flat_roof-balok_and_mud-south_east-paktya-1-2020-11-17</t>
  </si>
  <si>
    <t>water</t>
  </si>
  <si>
    <t>Andar Abad</t>
  </si>
  <si>
    <t>Mand Hisar</t>
  </si>
  <si>
    <t>hut-kapa_i_arab-north_east-badakhshan-1-2020-11-17</t>
  </si>
  <si>
    <t>hirat</t>
  </si>
  <si>
    <t>flat_roof-shervani_roof-west-herat-1-2020-11-17</t>
  </si>
  <si>
    <t>flat_roof-brick_pakhsa_wall_urban-south-kandahar-1-2020-11-15</t>
  </si>
  <si>
    <t>Tarpaulin</t>
  </si>
  <si>
    <t>black_tent-ghilzai-south-kandahar-1-2020-11-12</t>
  </si>
  <si>
    <t>taloqan</t>
  </si>
  <si>
    <t>Deh Sabz</t>
  </si>
  <si>
    <t>flat_roof-brick_wood_frame-north_east-badakhshan-1-2020-11-12</t>
  </si>
  <si>
    <t>local_business</t>
  </si>
  <si>
    <t>khulm</t>
  </si>
  <si>
    <t>mortar_bricks</t>
  </si>
  <si>
    <t>flat_roof-brick_pakhsa_wall_urban-north_east-badakhshan-1-2020-11-10</t>
  </si>
  <si>
    <t>weaving</t>
  </si>
  <si>
    <t>University street</t>
  </si>
  <si>
    <t>cheap</t>
  </si>
  <si>
    <t>flat_roof-brick_pakhsa_wall_rural-south-kandahar-1-2020-11-10</t>
  </si>
  <si>
    <t>flat_roof-massive_stone-south_east-paktya-1-2020-11-09</t>
  </si>
  <si>
    <t>flat_roof-brick_pakhsa_wall_urban-west-herat-1-2020-11-09</t>
  </si>
  <si>
    <t>yurt_double</t>
  </si>
  <si>
    <t>yurt</t>
  </si>
  <si>
    <t>black_tent-brahui-south-kandahar-2-2020-11-09</t>
  </si>
  <si>
    <t>ghazni</t>
  </si>
  <si>
    <t>qara_bagh</t>
  </si>
  <si>
    <t>faryab</t>
  </si>
  <si>
    <t>flat_roof-brick_pakhsa_wall_rural-west-herat-1-2020-11-08</t>
  </si>
  <si>
    <t>parwan</t>
  </si>
  <si>
    <t>Dawlatzi</t>
  </si>
  <si>
    <t>cotton_tent-jat-south_east-paktya-1-2020-11-03</t>
  </si>
  <si>
    <t>flat_roof-brick_pakhsa_wall_urban-east-nangarhar-1-2020-11-03</t>
  </si>
  <si>
    <t>bazarak</t>
  </si>
  <si>
    <t>panjsher</t>
  </si>
  <si>
    <t>baghlan</t>
  </si>
  <si>
    <t>cotton_tent-jugi-south_east-paktya-1-2020-11-02</t>
  </si>
  <si>
    <t>concrete bricks</t>
  </si>
  <si>
    <t>black_tent-ghilzai-south_east-paktya-1-2020-11-01</t>
  </si>
  <si>
    <t>maidan_wardak</t>
  </si>
  <si>
    <t>No</t>
  </si>
  <si>
    <t>cotton_tent-jugi-east-nangarhar-1-2020-11-01</t>
  </si>
  <si>
    <t>_index</t>
  </si>
  <si>
    <t>_validation_status</t>
  </si>
  <si>
    <t>_submission_time</t>
  </si>
  <si>
    <t>_uuid</t>
  </si>
  <si>
    <t>_id</t>
  </si>
  <si>
    <t>thankyou</t>
  </si>
  <si>
    <t>location</t>
  </si>
  <si>
    <t>repair_skills</t>
  </si>
  <si>
    <t>repair_unable</t>
  </si>
  <si>
    <t>construct_skills</t>
  </si>
  <si>
    <t>construct_who</t>
  </si>
  <si>
    <t>note</t>
  </si>
  <si>
    <t>mobile</t>
  </si>
  <si>
    <t>shelter_code</t>
  </si>
  <si>
    <t>shelter_number</t>
  </si>
  <si>
    <t>village</t>
  </si>
  <si>
    <t>district</t>
  </si>
  <si>
    <t>province</t>
  </si>
  <si>
    <t>shelter_expert</t>
  </si>
  <si>
    <t>consent</t>
  </si>
  <si>
    <t>intro</t>
  </si>
  <si>
    <t>engineer_id</t>
  </si>
  <si>
    <t>audit</t>
  </si>
  <si>
    <t>end_survey</t>
  </si>
  <si>
    <t>deviceid</t>
  </si>
  <si>
    <t>date</t>
  </si>
  <si>
    <t>end</t>
  </si>
  <si>
    <t>start</t>
  </si>
  <si>
    <t>Do not analyze</t>
  </si>
  <si>
    <t>Purposive Sampling</t>
  </si>
  <si>
    <t>Key Informant</t>
  </si>
  <si>
    <t>N/A</t>
  </si>
  <si>
    <t>Please take a gps piont of the location of the shelter</t>
  </si>
  <si>
    <t>gps</t>
  </si>
  <si>
    <t>consent_response</t>
  </si>
  <si>
    <t>end group</t>
  </si>
  <si>
    <t>text</t>
  </si>
  <si>
    <t>If other, please specify:</t>
  </si>
  <si>
    <t>Shelter Type AND Region</t>
  </si>
  <si>
    <t>Shelter Type</t>
  </si>
  <si>
    <t>Shelter Type Variation AND Region</t>
  </si>
  <si>
    <t>Region</t>
  </si>
  <si>
    <t>Shelter Type Variation</t>
  </si>
  <si>
    <t>% of KIIs</t>
  </si>
  <si>
    <t>Most common response TEXT</t>
  </si>
  <si>
    <t>Yes
No</t>
  </si>
  <si>
    <t>yesno</t>
  </si>
  <si>
    <t>select_one</t>
  </si>
  <si>
    <t>(selected(${consent},'yes'))</t>
  </si>
  <si>
    <t>begin group</t>
  </si>
  <si>
    <t>construction</t>
  </si>
  <si>
    <t>integer</t>
  </si>
  <si>
    <t>craftsmen</t>
  </si>
  <si>
    <t>List of Provinces</t>
  </si>
  <si>
    <t>province_list</t>
  </si>
  <si>
    <t>yesnodont</t>
  </si>
  <si>
    <t>List of Shelter Variations</t>
  </si>
  <si>
    <t>other_structure</t>
  </si>
  <si>
    <t>Other Materials</t>
  </si>
  <si>
    <t>select_one yesno</t>
  </si>
  <si>
    <t>Rope</t>
  </si>
  <si>
    <t>Reeds</t>
  </si>
  <si>
    <t>2.	What is the current socio-economic situation of the assessed households?
a.	How has the economic security of households in assessed areas changed since the first year of the SRDP IV project?  How does this vary between different types of manteqas?
b.	How has asset ownership by households in assessed areas changed since the first year of the SRDP IV project?
c.	Have consumption behaviours and expenditure patterns  of households in assessed areas changed since the first year of the SRDP IV project? How have these varied between different types of manteqas?
d.	How have employment opportunities that are accessible to households changed in assessed areas since the first year of the SRDP IV project? How do these vary between different types of manteqas?
e.	What are coping strategies households commonly rely on to cope with a lack of income to meet basic household needs? In what way have these changed since the baseline?</t>
  </si>
  <si>
    <t>Masonry</t>
  </si>
  <si>
    <t>Wood</t>
  </si>
  <si>
    <t>1.	What are the demographic characteristics and vulnerabilities of the assessed households? How have these characteristics or vulnerabilities changed since the first year of the SRDP IV project (in September 2018)?</t>
  </si>
  <si>
    <t>Do not analyse</t>
  </si>
  <si>
    <t>calculate</t>
  </si>
  <si>
    <t>1
2
3
4
5
6
7
8
9</t>
  </si>
  <si>
    <t>shelter_no</t>
  </si>
  <si>
    <t>In which village is this shelter located?</t>
  </si>
  <si>
    <t>List of Districts</t>
  </si>
  <si>
    <t>In which district is this shelter located?</t>
  </si>
  <si>
    <t>district_list</t>
  </si>
  <si>
    <t>In which province is this shelter located?</t>
  </si>
  <si>
    <t>List of Regions</t>
  </si>
  <si>
    <t>In which region is this shelter located?</t>
  </si>
  <si>
    <t>region_list</t>
  </si>
  <si>
    <t>If you are unsure, please check with the shelter type and variation identiication sheet.</t>
  </si>
  <si>
    <t>What is the shelter type variation that you are assessing?</t>
  </si>
  <si>
    <t xml:space="preserve">Black tents (Goat-hair palas)
Cotton tents (Manufactured and scavenged materials)
Yurts (Felt and wood lattice frame)
Huts (wood frame and felt, palas, or reed roof)
Curved-roof construction (permanent shelter with round roof)
Flat-roof construction (permanent shelter with flat roof)
Samoch
</t>
  </si>
  <si>
    <r>
      <t>What is the shelter type that you are assessing?</t>
    </r>
    <r>
      <rPr>
        <sz val="12"/>
        <color theme="1"/>
        <rFont val="Arial Narrow"/>
        <family val="2"/>
      </rPr>
      <t>  </t>
    </r>
  </si>
  <si>
    <t>Are you a shelter expert within the community</t>
  </si>
  <si>
    <t>Do you consent to participate in this survey?</t>
  </si>
  <si>
    <t xml:space="preserve">My name is [[name]] and I work for ACTED. On behalf of UNHCR and the Emergency Shelter and NFI Cluster, we are conducting an assessment of local shelter types accross Afghanistan. As part of this assessment we would like to photograph your shelter and draw achitectural designs of it, as well as  ask you a few questions about the construction, maintenance, and repair of your shelter, as well as how you keep it comfortable to live in during different weather and seasons. The information will be used by UNHCR and other NGOs to adjust their emergency and transitional shelter responses to better reflect the construction of local shelter types around Afghanistan.This assessmetn should take 20 to 30 minutes.  Any information that you provide will be confidential and anonymous. This is voluntary and you can choose not to answer any or all of the questions; however we hope that you will participate since your views are important. Participation in the survey does not have any impact on whether you or your family receive assistance. Do you have any questions? </t>
  </si>
  <si>
    <t>today</t>
  </si>
  <si>
    <t>Action</t>
  </si>
  <si>
    <t>Cleaning/ Tracking</t>
  </si>
  <si>
    <t xml:space="preserve"># Maps planned </t>
  </si>
  <si>
    <t>Disaggregation 5</t>
  </si>
  <si>
    <t>Disaggregation 4</t>
  </si>
  <si>
    <t>Disaggregation 3</t>
  </si>
  <si>
    <t>Disaggregation 2</t>
  </si>
  <si>
    <t>Disaggregation 1</t>
  </si>
  <si>
    <t>Overall analysis needed</t>
  </si>
  <si>
    <t>Additional instructions per operation</t>
  </si>
  <si>
    <t>Operation</t>
  </si>
  <si>
    <t>Data aggregation instructions for each record</t>
  </si>
  <si>
    <t>Sampling</t>
  </si>
  <si>
    <t>Data collection level</t>
  </si>
  <si>
    <t>Choices</t>
  </si>
  <si>
    <t>Kobo constraint</t>
  </si>
  <si>
    <t>Kobo relevancy</t>
  </si>
  <si>
    <t>Instructions</t>
  </si>
  <si>
    <t>Questionnaire Question</t>
  </si>
  <si>
    <t>Question name</t>
  </si>
  <si>
    <t>Choice response list_name</t>
  </si>
  <si>
    <t>Question type</t>
  </si>
  <si>
    <t>Indicator / Variable</t>
  </si>
  <si>
    <t>Indicator group / sector</t>
  </si>
  <si>
    <t>Data collection method</t>
  </si>
  <si>
    <t>IN #</t>
  </si>
  <si>
    <t>Research questions</t>
  </si>
  <si>
    <t>KII questionnaire linked to the exact column letters in the dataset sheet. Each row shows the question names, followed by the question reponse, which is divided by a /.</t>
  </si>
  <si>
    <t>Analysed Data</t>
  </si>
  <si>
    <t>Cleaned, unanalyzed dataset</t>
  </si>
  <si>
    <t>Clean Data</t>
  </si>
  <si>
    <t>All possible choice selections for each question in the tool.</t>
  </si>
  <si>
    <t>Tool Choices</t>
  </si>
  <si>
    <t>Full tool, including all questions, coding, and constraints</t>
  </si>
  <si>
    <t>Tool</t>
  </si>
  <si>
    <t>Full list of research questions, indicators, questions, an responses, as well as data checking protocols and data analysis guidelines or the data</t>
  </si>
  <si>
    <t>DAP</t>
  </si>
  <si>
    <t>Description</t>
  </si>
  <si>
    <t>Sheets</t>
  </si>
  <si>
    <t xml:space="preserve">Ari Weiss (REACH) - ari.weiss@reach-initiative.org 
Said Muhammad Shenwari (REACH) Said.Muhammad@reach-initiative.org </t>
  </si>
  <si>
    <t>Contacts</t>
  </si>
  <si>
    <t>Data Cleaning Process</t>
  </si>
  <si>
    <t>Participating Partners</t>
  </si>
  <si>
    <t xml:space="preserve">Methodology </t>
  </si>
  <si>
    <t>Geographic Coverage</t>
  </si>
  <si>
    <t>Primary data collection time period</t>
  </si>
  <si>
    <t>Project Background</t>
  </si>
  <si>
    <t>Items</t>
  </si>
  <si>
    <r>
      <rPr>
        <b/>
        <u/>
        <sz val="10"/>
        <color rgb="FFEE5859"/>
        <rFont val="Arial Narrow"/>
        <family val="2"/>
      </rPr>
      <t xml:space="preserve">All analyzed findings are indicative: 
</t>
    </r>
    <r>
      <rPr>
        <sz val="10"/>
        <color rgb="FFEE5859"/>
        <rFont val="Arial Narrow"/>
        <family val="2"/>
      </rPr>
      <t xml:space="preserve">
All personally identifiable data has been removed from the dataset prior to publication
*Indicative findings should be considered as </t>
    </r>
    <r>
      <rPr>
        <b/>
        <sz val="10"/>
        <color rgb="FFEE5859"/>
        <rFont val="Arial Narrow"/>
        <family val="2"/>
      </rPr>
      <t>indicative ONLY.</t>
    </r>
  </si>
  <si>
    <t>select_one shelter_variation</t>
  </si>
  <si>
    <t>select_one shelter_type</t>
  </si>
  <si>
    <t>رسی</t>
  </si>
  <si>
    <t xml:space="preserve">لرګی </t>
  </si>
  <si>
    <t>چوب</t>
  </si>
  <si>
    <t>name!=${wood_used}</t>
  </si>
  <si>
    <t xml:space="preserve">ايا دغه ګرځنده سرپناه ده (لکه بل ځاې ته ليږدول کيږي؟) </t>
  </si>
  <si>
    <t>concat( ${shelter_type},"-",${shelter_variation},"-",${region},"-",${province},"-",${shelter_number},"-",${date})</t>
  </si>
  <si>
    <t>select_one shelter_no</t>
  </si>
  <si>
    <t>سرپناه در کدام قریه  موقیعت دارد</t>
  </si>
  <si>
    <t>province=${province}</t>
  </si>
  <si>
    <t>سرپناه در کدام ولسوالی موقیعت دارد</t>
  </si>
  <si>
    <t>select_one district_list</t>
  </si>
  <si>
    <t>region=${region}</t>
  </si>
  <si>
    <t>سرپناه در کدام ولایت موقیعت دارد</t>
  </si>
  <si>
    <t>select_one province_list</t>
  </si>
  <si>
    <t xml:space="preserve">سرپناه در کدام زون موقیعت دارد </t>
  </si>
  <si>
    <t>select_one region_list</t>
  </si>
  <si>
    <t>shelter_type=${shelter_type}</t>
  </si>
  <si>
    <t>ددی ډول سرپناه کوم قسم یی تاسو ارزونه کوۍ؟</t>
  </si>
  <si>
    <t>کدام قسم ازین نوع سربناه را ارزیابی میکنید؟</t>
  </si>
  <si>
    <t>تاسو د کوم ډول سرپناه ارزونه کوۍ؟</t>
  </si>
  <si>
    <t>شما کدام نوع سرپناه را ارزیابی میکنید؟</t>
  </si>
  <si>
    <t>آیا تاسو د سرپناه د جوړولو په هکله کوم معلومات لرۍ؟</t>
  </si>
  <si>
    <t>آیا شما یک متخصص سرپناه در این جامعه هستید</t>
  </si>
  <si>
    <t>آیا تاسو راضی یاست چی په دی سروی کی برحه واخلی؟</t>
  </si>
  <si>
    <t>آیا شما برای شرکت در این نظرسنجی رضایت دارید؟</t>
  </si>
  <si>
    <t>نام من [[name]] است و برای ACTED کار می کنم. از طرف کمیساری عالی پناهندگان سازمان ملل متحد و سرپناه اضطراری و بخش NFI مواد غیرغذایی، ما در حال ارزیابی انواع سرپناه های محلی در سراسر افغانستان هستیم. به عنوان بخشی از این ارزیابی ، ما می خواهیم از پناهگاه شما عکس گرفته و دیزاین های معماری از آن ترسیم کنیم ، همچنین چند سوال  در مورد ساخت ، نگهداری و تعمیر سرپناه و همچنین چگونگی راحتی زندگی در آن ضمنا از شما می خواهیم در مورد آب و هوا درفصول مختلف بپرسیم. این اطلاعات توسط کمیساری عالی پناهندگان سازمان ملل و سایر سازمان های غیردولتی برای تنظیم پاسخ های سرپناه های اضطراری و انتقالی آنها استفاده می شود تا ساخت انواسرپناه های محلی در افغانستان را بهتر منعکس کند. این ارزیابی باید 20 تا 30 دقیقه طول بکشد. هر اطلاعاتی که ارائه دهید محرمانه و ناشناس خواهد بود. اشتراک دراین سروی داوطلبانه است و شما می توانید انتخاب کنید که به هیچ یک از سوالات پاسخ ندهید. اما امیدواریم که از آنجا که دیدگاه های شما مهم است شرکت کنید. شرکت در نظرسنجی تأثیری در دریافت کمک شما یا خانواده شما ندارد. آیا کدام سوالی دارید؟</t>
  </si>
  <si>
    <t>choice_filter</t>
  </si>
  <si>
    <t>calculation</t>
  </si>
  <si>
    <t>constraint_message::pash</t>
  </si>
  <si>
    <t>constraint_message::Dari</t>
  </si>
  <si>
    <t>constraint_message::English</t>
  </si>
  <si>
    <t>constraint</t>
  </si>
  <si>
    <t>appearance</t>
  </si>
  <si>
    <t>read_only</t>
  </si>
  <si>
    <t>relevant</t>
  </si>
  <si>
    <t>required</t>
  </si>
  <si>
    <t>hint::pash</t>
  </si>
  <si>
    <t>hint::Dari</t>
  </si>
  <si>
    <t>hint::English</t>
  </si>
  <si>
    <t>label::pash</t>
  </si>
  <si>
    <t>label::Dari</t>
  </si>
  <si>
    <t>label::English</t>
  </si>
  <si>
    <t>name</t>
  </si>
  <si>
    <t>type</t>
  </si>
  <si>
    <t>zabul</t>
  </si>
  <si>
    <t>ترنک و جلدک</t>
  </si>
  <si>
    <t>Tarnak Wa Jaldak</t>
  </si>
  <si>
    <t>tarnak_wa_jaldak</t>
  </si>
  <si>
    <t>شینکی</t>
  </si>
  <si>
    <t>Shinkay</t>
  </si>
  <si>
    <t>shinkay</t>
  </si>
  <si>
    <t>شملزائی</t>
  </si>
  <si>
    <t>Shamul Zayi</t>
  </si>
  <si>
    <t>shamul_zayi</t>
  </si>
  <si>
    <t>شاه جوی</t>
  </si>
  <si>
    <t>Shah Joi</t>
  </si>
  <si>
    <t>shah_joi</t>
  </si>
  <si>
    <t>قلات</t>
  </si>
  <si>
    <t>Qalat</t>
  </si>
  <si>
    <t>qalat</t>
  </si>
  <si>
    <t>نوبهار</t>
  </si>
  <si>
    <t>Nawbahar</t>
  </si>
  <si>
    <t>nawbahar</t>
  </si>
  <si>
    <t>میزان</t>
  </si>
  <si>
    <t>Mizan</t>
  </si>
  <si>
    <t>mizan</t>
  </si>
  <si>
    <t>کاکړ</t>
  </si>
  <si>
    <t>Kakar</t>
  </si>
  <si>
    <t>kakar</t>
  </si>
  <si>
    <t>دی چوپان</t>
  </si>
  <si>
    <t>Daychopan</t>
  </si>
  <si>
    <t>daychopan</t>
  </si>
  <si>
    <t>اتغر</t>
  </si>
  <si>
    <t>Atghar</t>
  </si>
  <si>
    <t>atghar</t>
  </si>
  <si>
    <t>ارغنداب (زابل)</t>
  </si>
  <si>
    <t>Arghandab (Zabul)</t>
  </si>
  <si>
    <t>arghandab_zabul</t>
  </si>
  <si>
    <t>uruzgan</t>
  </si>
  <si>
    <t>ترینکوت</t>
  </si>
  <si>
    <t>Tirinkot</t>
  </si>
  <si>
    <t>tirinkot</t>
  </si>
  <si>
    <t>شهید حساس</t>
  </si>
  <si>
    <t>Shahid-e-Hassas</t>
  </si>
  <si>
    <t>shahid_e_hassas</t>
  </si>
  <si>
    <t>خاص ارزگان</t>
  </si>
  <si>
    <t>Khas Uruzgan</t>
  </si>
  <si>
    <t>khas_uruzgan</t>
  </si>
  <si>
    <t>گیزاب</t>
  </si>
  <si>
    <t>Gizab</t>
  </si>
  <si>
    <t>gizab</t>
  </si>
  <si>
    <t>دهراود</t>
  </si>
  <si>
    <t>Dehrawud</t>
  </si>
  <si>
    <t>dehrawud</t>
  </si>
  <si>
    <t>چوره</t>
  </si>
  <si>
    <t>Chora</t>
  </si>
  <si>
    <t>chora</t>
  </si>
  <si>
    <t>چنارتو</t>
  </si>
  <si>
    <t>Chinarto</t>
  </si>
  <si>
    <t>chinarto</t>
  </si>
  <si>
    <t>ینگی قلعه</t>
  </si>
  <si>
    <t>Yangi Qala</t>
  </si>
  <si>
    <t>yangi_qala</t>
  </si>
  <si>
    <t>ورسج</t>
  </si>
  <si>
    <t>Warsaj</t>
  </si>
  <si>
    <t>warsaj</t>
  </si>
  <si>
    <t>تالقان</t>
  </si>
  <si>
    <t>Taloqan</t>
  </si>
  <si>
    <t>رستاق</t>
  </si>
  <si>
    <t>Rostaq</t>
  </si>
  <si>
    <t>rostaq</t>
  </si>
  <si>
    <t>نمک آب</t>
  </si>
  <si>
    <t>Namak Ab</t>
  </si>
  <si>
    <t>namak_ab</t>
  </si>
  <si>
    <t>خواجه غار</t>
  </si>
  <si>
    <t>Khwaja Ghar</t>
  </si>
  <si>
    <t>khwaja_ghar</t>
  </si>
  <si>
    <t>خواجه بهاوالدین</t>
  </si>
  <si>
    <t>Khwaja Bahawuddin</t>
  </si>
  <si>
    <t>khwaja_bahawuddin</t>
  </si>
  <si>
    <t>کلفگان</t>
  </si>
  <si>
    <t>Kalafgan</t>
  </si>
  <si>
    <t>kalafgan</t>
  </si>
  <si>
    <t>هزار سموچ</t>
  </si>
  <si>
    <t>Hazar Sumuch</t>
  </si>
  <si>
    <t>hazar_sumuch</t>
  </si>
  <si>
    <t>فرخار</t>
  </si>
  <si>
    <t>Farkhar</t>
  </si>
  <si>
    <t>farkhar</t>
  </si>
  <si>
    <t>اشکمش</t>
  </si>
  <si>
    <t>Eshkmesh</t>
  </si>
  <si>
    <t>eshkmesh</t>
  </si>
  <si>
    <t>دشت قلعه</t>
  </si>
  <si>
    <t>Dasht-e-Qala</t>
  </si>
  <si>
    <t>dasht_e_qala</t>
  </si>
  <si>
    <t>درقد</t>
  </si>
  <si>
    <t>Darqad</t>
  </si>
  <si>
    <t>darqad</t>
  </si>
  <si>
    <t>چال</t>
  </si>
  <si>
    <t>Chal</t>
  </si>
  <si>
    <t>چاه آب</t>
  </si>
  <si>
    <t>Chahab</t>
  </si>
  <si>
    <t>chahab</t>
  </si>
  <si>
    <t>بنگی</t>
  </si>
  <si>
    <t>Bangi</t>
  </si>
  <si>
    <t>bangi</t>
  </si>
  <si>
    <t>بهارک (تخار)</t>
  </si>
  <si>
    <t>Baharak</t>
  </si>
  <si>
    <t>baharak</t>
  </si>
  <si>
    <t>sar_e_pul</t>
  </si>
  <si>
    <t>سوزمه قلعه</t>
  </si>
  <si>
    <t>Sozmaqala</t>
  </si>
  <si>
    <t>sozmaqala</t>
  </si>
  <si>
    <t>صیاد</t>
  </si>
  <si>
    <t>Sayad</t>
  </si>
  <si>
    <t>sayad</t>
  </si>
  <si>
    <t>سرپل</t>
  </si>
  <si>
    <t>Sar-e-Pul</t>
  </si>
  <si>
    <t>سانچارک</t>
  </si>
  <si>
    <t>Sancharak</t>
  </si>
  <si>
    <t>sancharak</t>
  </si>
  <si>
    <t>کوهستانات</t>
  </si>
  <si>
    <t>Kohestanat</t>
  </si>
  <si>
    <t>kohestanat</t>
  </si>
  <si>
    <t>گوسفندی</t>
  </si>
  <si>
    <t>Gosfandi</t>
  </si>
  <si>
    <t>gosfandi</t>
  </si>
  <si>
    <t>بلخاب</t>
  </si>
  <si>
    <t>Balkhab</t>
  </si>
  <si>
    <t>balkhab</t>
  </si>
  <si>
    <t>روی دو آب</t>
  </si>
  <si>
    <t>Ruy-e-Duab</t>
  </si>
  <si>
    <t>ruy_e_duab</t>
  </si>
  <si>
    <t>خرم وسارباغ</t>
  </si>
  <si>
    <t>Khuram Wa Sarbagh</t>
  </si>
  <si>
    <t>khuram_wa_sarbagh</t>
  </si>
  <si>
    <t>حضرت سلطان</t>
  </si>
  <si>
    <t>Hazrat-e-Sultan</t>
  </si>
  <si>
    <t>hazrat_e_sultan</t>
  </si>
  <si>
    <t>فیروز نخچیر</t>
  </si>
  <si>
    <t>Feroz Nakhchir</t>
  </si>
  <si>
    <t>feroz_nakhchir</t>
  </si>
  <si>
    <t>دره صوف پائین</t>
  </si>
  <si>
    <t>Dara-e-Suf-e-Payin</t>
  </si>
  <si>
    <t>dara_e_suf_e_payin</t>
  </si>
  <si>
    <t>دره صوف بالا</t>
  </si>
  <si>
    <t>Dara-e-Suf-e-Bala</t>
  </si>
  <si>
    <t>dara_e_suf_e_bala</t>
  </si>
  <si>
    <t>ایبک</t>
  </si>
  <si>
    <t>Aybak</t>
  </si>
  <si>
    <t>سرخ پارسا</t>
  </si>
  <si>
    <t>Surkh-e-Parsa</t>
  </si>
  <si>
    <t>surkh_e_parsa</t>
  </si>
  <si>
    <t>شینواری</t>
  </si>
  <si>
    <t>Shinwari</t>
  </si>
  <si>
    <t>shinwari</t>
  </si>
  <si>
    <t>شیخ علی</t>
  </si>
  <si>
    <t>Shekh Ali</t>
  </si>
  <si>
    <t>shekh_ali</t>
  </si>
  <si>
    <t>سیدخیل</t>
  </si>
  <si>
    <t>Sayed Khel</t>
  </si>
  <si>
    <t>sayed_khel</t>
  </si>
  <si>
    <t>سالنگ</t>
  </si>
  <si>
    <t>Salang</t>
  </si>
  <si>
    <t>salang</t>
  </si>
  <si>
    <t>کوه صافی</t>
  </si>
  <si>
    <t>Koh-e-Safi</t>
  </si>
  <si>
    <t>koh_e_safi</t>
  </si>
  <si>
    <t>جبل السراج</t>
  </si>
  <si>
    <t>Jabal Saraj</t>
  </si>
  <si>
    <t>jabal_saraj</t>
  </si>
  <si>
    <t>غوربند</t>
  </si>
  <si>
    <t>Ghorband</t>
  </si>
  <si>
    <t>ghorband</t>
  </si>
  <si>
    <t>چاریکار</t>
  </si>
  <si>
    <t>Charikar</t>
  </si>
  <si>
    <t>charikar</t>
  </si>
  <si>
    <t>بگرام</t>
  </si>
  <si>
    <t>Bagram</t>
  </si>
  <si>
    <t>bagram</t>
  </si>
  <si>
    <t>شتل</t>
  </si>
  <si>
    <t>Shutul</t>
  </si>
  <si>
    <t>shutul</t>
  </si>
  <si>
    <t>رخه</t>
  </si>
  <si>
    <t>Rukha</t>
  </si>
  <si>
    <t>rukha</t>
  </si>
  <si>
    <t>پریان</t>
  </si>
  <si>
    <t>Paryan</t>
  </si>
  <si>
    <t>paryan</t>
  </si>
  <si>
    <t>خنج</t>
  </si>
  <si>
    <t>Khenj</t>
  </si>
  <si>
    <t>khenj</t>
  </si>
  <si>
    <t>دره</t>
  </si>
  <si>
    <t>Dara</t>
  </si>
  <si>
    <t>dara</t>
  </si>
  <si>
    <t>بازارک</t>
  </si>
  <si>
    <t>Bazarak</t>
  </si>
  <si>
    <t>عنابه</t>
  </si>
  <si>
    <t>Anawa</t>
  </si>
  <si>
    <t>anawa</t>
  </si>
  <si>
    <t>آبشار</t>
  </si>
  <si>
    <t>Ab Shar</t>
  </si>
  <si>
    <t>ab_shar</t>
  </si>
  <si>
    <t>زرمت</t>
  </si>
  <si>
    <t>Zurmat</t>
  </si>
  <si>
    <t>zurmat</t>
  </si>
  <si>
    <t>زدران</t>
  </si>
  <si>
    <t>Zadran</t>
  </si>
  <si>
    <t>zadran</t>
  </si>
  <si>
    <t>شواک</t>
  </si>
  <si>
    <t>Shawak</t>
  </si>
  <si>
    <t>shawak</t>
  </si>
  <si>
    <t>سیدکرم</t>
  </si>
  <si>
    <t>Sayed Karam</t>
  </si>
  <si>
    <t>sayed_karam</t>
  </si>
  <si>
    <t>سمکنی</t>
  </si>
  <si>
    <t>Samkani</t>
  </si>
  <si>
    <t>samkani</t>
  </si>
  <si>
    <t>میرزاکه</t>
  </si>
  <si>
    <t>Mirzaka</t>
  </si>
  <si>
    <t>mirzaka</t>
  </si>
  <si>
    <t>لجه احمد خیل</t>
  </si>
  <si>
    <t>Lija Ahmad Khel</t>
  </si>
  <si>
    <t>lija_ahmad_khel</t>
  </si>
  <si>
    <t>لجه منگل</t>
  </si>
  <si>
    <t>Laja Mangel</t>
  </si>
  <si>
    <t>laja_mangel</t>
  </si>
  <si>
    <t>جانی خیل (پکتیا)</t>
  </si>
  <si>
    <t>Jani Khel (Paktya)</t>
  </si>
  <si>
    <t>jani_khel_paktya</t>
  </si>
  <si>
    <t>جاجی</t>
  </si>
  <si>
    <t>Jaji</t>
  </si>
  <si>
    <t>jaji</t>
  </si>
  <si>
    <t>گردیز</t>
  </si>
  <si>
    <t>Gardez</t>
  </si>
  <si>
    <t>دند و پتان</t>
  </si>
  <si>
    <t>Dand Wa Patan</t>
  </si>
  <si>
    <t>dand_wa_patan</t>
  </si>
  <si>
    <t>احمد آبا</t>
  </si>
  <si>
    <t>Ahmadaba</t>
  </si>
  <si>
    <t>ahmadaba</t>
  </si>
  <si>
    <t>paktika</t>
  </si>
  <si>
    <t>زیروک</t>
  </si>
  <si>
    <t>Ziruk</t>
  </si>
  <si>
    <t>ziruk</t>
  </si>
  <si>
    <t>زرغون شهر</t>
  </si>
  <si>
    <t>Zarghun Shahr</t>
  </si>
  <si>
    <t>zarghun_shahr</t>
  </si>
  <si>
    <t>یوسف خیل</t>
  </si>
  <si>
    <t>Yosuf Khel</t>
  </si>
  <si>
    <t>yosuf_khel</t>
  </si>
  <si>
    <t>یحی خیل</t>
  </si>
  <si>
    <t>Yahya Khel</t>
  </si>
  <si>
    <t>yahya_khel</t>
  </si>
  <si>
    <t>وړ ممی</t>
  </si>
  <si>
    <t>Wormamay</t>
  </si>
  <si>
    <t>wormamay</t>
  </si>
  <si>
    <t>وازه خواه</t>
  </si>
  <si>
    <t>Wazakhah</t>
  </si>
  <si>
    <t>wazakhah</t>
  </si>
  <si>
    <t>ارگون</t>
  </si>
  <si>
    <t>Urgun</t>
  </si>
  <si>
    <t>urgun</t>
  </si>
  <si>
    <t>تروو</t>
  </si>
  <si>
    <t>Turwo</t>
  </si>
  <si>
    <t>turwo</t>
  </si>
  <si>
    <t>سروبی (پکتیکا)</t>
  </si>
  <si>
    <t>Surobi (Paktika)</t>
  </si>
  <si>
    <t>surobi_paktika</t>
  </si>
  <si>
    <t>شرن</t>
  </si>
  <si>
    <t>Sharan</t>
  </si>
  <si>
    <t>sharan</t>
  </si>
  <si>
    <t>سرروضه</t>
  </si>
  <si>
    <t>Sar Rawzah</t>
  </si>
  <si>
    <t>sar_rawzah</t>
  </si>
  <si>
    <t>اومنه</t>
  </si>
  <si>
    <t>Omna</t>
  </si>
  <si>
    <t>omna</t>
  </si>
  <si>
    <t>نیکه</t>
  </si>
  <si>
    <t>Nika</t>
  </si>
  <si>
    <t>nika</t>
  </si>
  <si>
    <t>متاخان</t>
  </si>
  <si>
    <t>Mata Khan</t>
  </si>
  <si>
    <t>mata_khan</t>
  </si>
  <si>
    <t>جانی خیل</t>
  </si>
  <si>
    <t>Jani Khel</t>
  </si>
  <si>
    <t>jani_khel</t>
  </si>
  <si>
    <t>گومل</t>
  </si>
  <si>
    <t>Gomal</t>
  </si>
  <si>
    <t>gomal</t>
  </si>
  <si>
    <t>گیان</t>
  </si>
  <si>
    <t>Giyan</t>
  </si>
  <si>
    <t>giyan</t>
  </si>
  <si>
    <t>دیله</t>
  </si>
  <si>
    <t>Dila</t>
  </si>
  <si>
    <t>dila</t>
  </si>
  <si>
    <t>برمل</t>
  </si>
  <si>
    <t>Barmal</t>
  </si>
  <si>
    <t>barmal</t>
  </si>
  <si>
    <t>nuristan</t>
  </si>
  <si>
    <t>وایگل</t>
  </si>
  <si>
    <t>Waygal</t>
  </si>
  <si>
    <t>waygal</t>
  </si>
  <si>
    <t>واما</t>
  </si>
  <si>
    <t>Wama</t>
  </si>
  <si>
    <t>wama</t>
  </si>
  <si>
    <t>پرون</t>
  </si>
  <si>
    <t>Parun</t>
  </si>
  <si>
    <t>parun</t>
  </si>
  <si>
    <t>نورگرام</t>
  </si>
  <si>
    <t>Nurgaram</t>
  </si>
  <si>
    <t>nurgaram</t>
  </si>
  <si>
    <t>مندول</t>
  </si>
  <si>
    <t>Mandol</t>
  </si>
  <si>
    <t>mandol</t>
  </si>
  <si>
    <t>کامدیش</t>
  </si>
  <si>
    <t>Kamdesh</t>
  </si>
  <si>
    <t>kamdesh</t>
  </si>
  <si>
    <t>دو آب</t>
  </si>
  <si>
    <t>Duab</t>
  </si>
  <si>
    <t>duab</t>
  </si>
  <si>
    <t>برگ متال</t>
  </si>
  <si>
    <t>Barg-e-Matal</t>
  </si>
  <si>
    <t>barg_e_matal</t>
  </si>
  <si>
    <t>زرنج</t>
  </si>
  <si>
    <t>Zaranj</t>
  </si>
  <si>
    <t>خاش رود</t>
  </si>
  <si>
    <t>Khashrod</t>
  </si>
  <si>
    <t>kKhashrod</t>
  </si>
  <si>
    <t>کنگ</t>
  </si>
  <si>
    <t>Kang</t>
  </si>
  <si>
    <t>kang</t>
  </si>
  <si>
    <t>دلارام</t>
  </si>
  <si>
    <t>Dilaram</t>
  </si>
  <si>
    <t>dilaram</t>
  </si>
  <si>
    <t>چاربرجک</t>
  </si>
  <si>
    <t>Char Burjak</t>
  </si>
  <si>
    <t>char_burjak</t>
  </si>
  <si>
    <t>چخانسور</t>
  </si>
  <si>
    <t>Chakhansur</t>
  </si>
  <si>
    <t>chakhansur</t>
  </si>
  <si>
    <t>سرخ رود</t>
  </si>
  <si>
    <t>Surkh Rod</t>
  </si>
  <si>
    <t>surkh_rod</t>
  </si>
  <si>
    <t>شینوار</t>
  </si>
  <si>
    <t>Shinwar</t>
  </si>
  <si>
    <t>shinwar</t>
  </si>
  <si>
    <t>شیرزاد</t>
  </si>
  <si>
    <t>Sherzad</t>
  </si>
  <si>
    <t>sherzad</t>
  </si>
  <si>
    <t>رودات</t>
  </si>
  <si>
    <t>Rodat</t>
  </si>
  <si>
    <t>rodat</t>
  </si>
  <si>
    <t>پچیراگام</t>
  </si>
  <si>
    <t>Pachir Wa Agam</t>
  </si>
  <si>
    <t>pachir_wa_agam</t>
  </si>
  <si>
    <t>نازیان</t>
  </si>
  <si>
    <t>Nazyan</t>
  </si>
  <si>
    <t>nazyan</t>
  </si>
  <si>
    <t>مهمند دره</t>
  </si>
  <si>
    <t>Muhmand Dara</t>
  </si>
  <si>
    <t>muhmand_dara</t>
  </si>
  <si>
    <t>لعل پور</t>
  </si>
  <si>
    <t>Lalpur</t>
  </si>
  <si>
    <t>lalpur</t>
  </si>
  <si>
    <t>کوز کنر</t>
  </si>
  <si>
    <t>Kuz Kunar</t>
  </si>
  <si>
    <t>kuz_kunar</t>
  </si>
  <si>
    <t>کوت</t>
  </si>
  <si>
    <t>Kot</t>
  </si>
  <si>
    <t>kot</t>
  </si>
  <si>
    <t>خوگیانی</t>
  </si>
  <si>
    <t>Khogyani</t>
  </si>
  <si>
    <t>khogyani</t>
  </si>
  <si>
    <t>کامه</t>
  </si>
  <si>
    <t>Kama</t>
  </si>
  <si>
    <t>kama</t>
  </si>
  <si>
    <t>جلال آباد</t>
  </si>
  <si>
    <t>Jalalabad</t>
  </si>
  <si>
    <t>حصارک</t>
  </si>
  <si>
    <t>Hesarak</t>
  </si>
  <si>
    <t>hesarak</t>
  </si>
  <si>
    <t>گوشته</t>
  </si>
  <si>
    <t>Goshta</t>
  </si>
  <si>
    <t>goshta</t>
  </si>
  <si>
    <t>دُر بابا</t>
  </si>
  <si>
    <t>Dur Baba</t>
  </si>
  <si>
    <t>dur_baba</t>
  </si>
  <si>
    <t>ده بالا</t>
  </si>
  <si>
    <t>Deh Bala</t>
  </si>
  <si>
    <t>deh_bala</t>
  </si>
  <si>
    <t>دره نور</t>
  </si>
  <si>
    <t>Dara-e-Nur</t>
  </si>
  <si>
    <t>dara_e_nur</t>
  </si>
  <si>
    <t>چپر هار</t>
  </si>
  <si>
    <t>Chaparhar</t>
  </si>
  <si>
    <t>chaparhar</t>
  </si>
  <si>
    <t>بهسود</t>
  </si>
  <si>
    <t>Behsud</t>
  </si>
  <si>
    <t>بتی کوټ</t>
  </si>
  <si>
    <t>Bati Kot</t>
  </si>
  <si>
    <t>bati_kot</t>
  </si>
  <si>
    <t>اچین</t>
  </si>
  <si>
    <t>Achin</t>
  </si>
  <si>
    <t>achin</t>
  </si>
  <si>
    <t>سید آباد</t>
  </si>
  <si>
    <t>Sayed Abad</t>
  </si>
  <si>
    <t>sayed_abad</t>
  </si>
  <si>
    <t>نرخ</t>
  </si>
  <si>
    <t>Nerkh</t>
  </si>
  <si>
    <t>nerkh</t>
  </si>
  <si>
    <t>میدان شهر</t>
  </si>
  <si>
    <t>Maydan Shahr</t>
  </si>
  <si>
    <t>maydan_shahr</t>
  </si>
  <si>
    <t>مرکز بهسود</t>
  </si>
  <si>
    <t>Markaz-e-Behsud</t>
  </si>
  <si>
    <t>markaz_e_behsud</t>
  </si>
  <si>
    <t>جلریز</t>
  </si>
  <si>
    <t>Jalrez</t>
  </si>
  <si>
    <t>jalrez</t>
  </si>
  <si>
    <t>جغتو (وردک)</t>
  </si>
  <si>
    <t>Jaghatu</t>
  </si>
  <si>
    <t>jaghatu</t>
  </si>
  <si>
    <t>حصه اول بهسود</t>
  </si>
  <si>
    <t>Hesa-e-Awal-e-Behsud</t>
  </si>
  <si>
    <t>hesa_e_awal_e_behsud</t>
  </si>
  <si>
    <t>دایمیرداد</t>
  </si>
  <si>
    <t>Daymirdad</t>
  </si>
  <si>
    <t>daymirdad</t>
  </si>
  <si>
    <t>چک وردک</t>
  </si>
  <si>
    <t>Chak-e-Wardak</t>
  </si>
  <si>
    <t>chak_e_wardak</t>
  </si>
  <si>
    <t>logar</t>
  </si>
  <si>
    <t>پل علم</t>
  </si>
  <si>
    <t>Pul-e-Alam</t>
  </si>
  <si>
    <t>pul_e_alam</t>
  </si>
  <si>
    <t>محمدآغه</t>
  </si>
  <si>
    <t>Mohammad Agha</t>
  </si>
  <si>
    <t>mohammad_agha</t>
  </si>
  <si>
    <t>خوشی</t>
  </si>
  <si>
    <t>Khoshi</t>
  </si>
  <si>
    <t>khoshi</t>
  </si>
  <si>
    <t>خروار</t>
  </si>
  <si>
    <t>Kharwar</t>
  </si>
  <si>
    <t>kharwar</t>
  </si>
  <si>
    <t>چرخ</t>
  </si>
  <si>
    <t>Charkh</t>
  </si>
  <si>
    <t>charkh</t>
  </si>
  <si>
    <t>برکی برک</t>
  </si>
  <si>
    <t>Baraki Barak</t>
  </si>
  <si>
    <t>baraki_barak</t>
  </si>
  <si>
    <t>ازره</t>
  </si>
  <si>
    <t>Azra</t>
  </si>
  <si>
    <t>azra</t>
  </si>
  <si>
    <t>laghman</t>
  </si>
  <si>
    <t>قرغه یی</t>
  </si>
  <si>
    <t>Qarghayi</t>
  </si>
  <si>
    <t>qarghayi</t>
  </si>
  <si>
    <t>مهتر لام</t>
  </si>
  <si>
    <t>Mehtarlam</t>
  </si>
  <si>
    <t>mehtarlam</t>
  </si>
  <si>
    <t>دولت شاه</t>
  </si>
  <si>
    <t>Dawlatshah</t>
  </si>
  <si>
    <t>dawlatshah</t>
  </si>
  <si>
    <t>باد پخ</t>
  </si>
  <si>
    <t>Bad Pakh</t>
  </si>
  <si>
    <t>bad_pakh</t>
  </si>
  <si>
    <t>علیشنگ</t>
  </si>
  <si>
    <t>Alishang</t>
  </si>
  <si>
    <t>alishang</t>
  </si>
  <si>
    <t>علینگار</t>
  </si>
  <si>
    <t>Alingar</t>
  </si>
  <si>
    <t>alingar</t>
  </si>
  <si>
    <t>قلعه ذال</t>
  </si>
  <si>
    <t>Qala-e-Zal</t>
  </si>
  <si>
    <t>qala_e_zal</t>
  </si>
  <si>
    <t>کندز</t>
  </si>
  <si>
    <t>Kunduz</t>
  </si>
  <si>
    <t>خان آباد</t>
  </si>
  <si>
    <t>Khan Abad</t>
  </si>
  <si>
    <t>khan_abad</t>
  </si>
  <si>
    <t>کلباد</t>
  </si>
  <si>
    <t>Kalbad</t>
  </si>
  <si>
    <t>kalbad</t>
  </si>
  <si>
    <t>امام صاحب</t>
  </si>
  <si>
    <t>Imam Sahib</t>
  </si>
  <si>
    <t>گل تیپه</t>
  </si>
  <si>
    <t>Gul Tepa</t>
  </si>
  <si>
    <t>gul_tepa</t>
  </si>
  <si>
    <t>دشت ارچی</t>
  </si>
  <si>
    <t>Dasht-e-Archi</t>
  </si>
  <si>
    <t>dasht_e_archi</t>
  </si>
  <si>
    <t>چهار دره</t>
  </si>
  <si>
    <t>Chahar Darah</t>
  </si>
  <si>
    <t>chahar_darah</t>
  </si>
  <si>
    <t>آقتاش</t>
  </si>
  <si>
    <t>Aqtash</t>
  </si>
  <si>
    <t>aqtash</t>
  </si>
  <si>
    <t>علی آباد</t>
  </si>
  <si>
    <t>Ali Abad</t>
  </si>
  <si>
    <t>ali_abad</t>
  </si>
  <si>
    <t>واته پور</t>
  </si>
  <si>
    <t>Watapur</t>
  </si>
  <si>
    <t>watapur</t>
  </si>
  <si>
    <t>شیگل</t>
  </si>
  <si>
    <t>Shigal</t>
  </si>
  <si>
    <t>shigal</t>
  </si>
  <si>
    <t>شلتن</t>
  </si>
  <si>
    <t>Sheltan</t>
  </si>
  <si>
    <t>sheltan</t>
  </si>
  <si>
    <t>سرکانی</t>
  </si>
  <si>
    <t>Sar Kani</t>
  </si>
  <si>
    <t>sar_kani</t>
  </si>
  <si>
    <t>نورگل</t>
  </si>
  <si>
    <t>Nurgal</t>
  </si>
  <si>
    <t>nurgal</t>
  </si>
  <si>
    <t>ناری</t>
  </si>
  <si>
    <t>Nari</t>
  </si>
  <si>
    <t>nari</t>
  </si>
  <si>
    <t>نرنگ</t>
  </si>
  <si>
    <t>Narang</t>
  </si>
  <si>
    <t>narang</t>
  </si>
  <si>
    <t>مروره</t>
  </si>
  <si>
    <t>Marawara</t>
  </si>
  <si>
    <t>marawara</t>
  </si>
  <si>
    <t>خاص کنر</t>
  </si>
  <si>
    <t>Khas Kunar</t>
  </si>
  <si>
    <t>khas_kunar</t>
  </si>
  <si>
    <t>غازی آباد</t>
  </si>
  <si>
    <t>Ghazi Abad</t>
  </si>
  <si>
    <t>ghazi_abad</t>
  </si>
  <si>
    <t>دره پیچ</t>
  </si>
  <si>
    <t>Dara-e-Pech</t>
  </si>
  <si>
    <t>dara_e_pech</t>
  </si>
  <si>
    <t>دانگام</t>
  </si>
  <si>
    <t>Dangam</t>
  </si>
  <si>
    <t>dangam</t>
  </si>
  <si>
    <t>چوکی</t>
  </si>
  <si>
    <t>Chawkay</t>
  </si>
  <si>
    <t>chawkay</t>
  </si>
  <si>
    <t>چپه دره</t>
  </si>
  <si>
    <t>Chapa Dara</t>
  </si>
  <si>
    <t>chapa_dara</t>
  </si>
  <si>
    <t>برکنر</t>
  </si>
  <si>
    <t>Bar Kunar</t>
  </si>
  <si>
    <t>bar_kunar</t>
  </si>
  <si>
    <t>اسد آباد</t>
  </si>
  <si>
    <t>Asad Abad</t>
  </si>
  <si>
    <t>تری زائی</t>
  </si>
  <si>
    <t>Terezayi</t>
  </si>
  <si>
    <t>terezayi</t>
  </si>
  <si>
    <t>تنی</t>
  </si>
  <si>
    <t>Tani</t>
  </si>
  <si>
    <t>tani</t>
  </si>
  <si>
    <t>اسپیره</t>
  </si>
  <si>
    <t>Spera</t>
  </si>
  <si>
    <t>spera</t>
  </si>
  <si>
    <t>شمل</t>
  </si>
  <si>
    <t>Shamal</t>
  </si>
  <si>
    <t>shamal</t>
  </si>
  <si>
    <t>صبری</t>
  </si>
  <si>
    <t>Sabari</t>
  </si>
  <si>
    <t>sabari</t>
  </si>
  <si>
    <t>قلندر</t>
  </si>
  <si>
    <t>Qalandar</t>
  </si>
  <si>
    <t>qalandar</t>
  </si>
  <si>
    <t>نادرشاه کوت</t>
  </si>
  <si>
    <t>Nadir Shah Kot</t>
  </si>
  <si>
    <t>nadir_shah_kot</t>
  </si>
  <si>
    <t>موسی خیل</t>
  </si>
  <si>
    <t>Musa Khel</t>
  </si>
  <si>
    <t>musa_khel</t>
  </si>
  <si>
    <t>متون (خوست)</t>
  </si>
  <si>
    <t>Matun</t>
  </si>
  <si>
    <t>مندوزائی</t>
  </si>
  <si>
    <t>Mandozayi</t>
  </si>
  <si>
    <t>mandozayi</t>
  </si>
  <si>
    <t>جاجی میدان</t>
  </si>
  <si>
    <t>Jaji Maydan</t>
  </si>
  <si>
    <t>jaji_maydan</t>
  </si>
  <si>
    <t>گربز</t>
  </si>
  <si>
    <t>Gurbuz</t>
  </si>
  <si>
    <t>gurbuz</t>
  </si>
  <si>
    <t>باک</t>
  </si>
  <si>
    <t>Bak</t>
  </si>
  <si>
    <t>bak</t>
  </si>
  <si>
    <t>kapisa</t>
  </si>
  <si>
    <t>تگاب (کاپیسا)</t>
  </si>
  <si>
    <t>Tagab (Kapisa)</t>
  </si>
  <si>
    <t>tagab_kapisa</t>
  </si>
  <si>
    <t>نجراب</t>
  </si>
  <si>
    <t>Nijrab</t>
  </si>
  <si>
    <t>nijrab</t>
  </si>
  <si>
    <t>محمود راقی</t>
  </si>
  <si>
    <t>Mahmood-e-Raqi</t>
  </si>
  <si>
    <t>mahmood_e_raqi</t>
  </si>
  <si>
    <t>کوه بند</t>
  </si>
  <si>
    <t>Koh Band</t>
  </si>
  <si>
    <t>koh_band</t>
  </si>
  <si>
    <t>حصه دوم کوهستان</t>
  </si>
  <si>
    <t>Hisa-e-Duwum-e-Kohistan</t>
  </si>
  <si>
    <t>hisa_e_duwum_e_kohistan</t>
  </si>
  <si>
    <t>حصه اول کوهستان</t>
  </si>
  <si>
    <t>Hisa-e-Awal-e-Kohistan</t>
  </si>
  <si>
    <t>hisa_e_awal_e_kohistan</t>
  </si>
  <si>
    <t>اله سای</t>
  </si>
  <si>
    <t>Alasay</t>
  </si>
  <si>
    <t>alasay</t>
  </si>
  <si>
    <t>ژیری</t>
  </si>
  <si>
    <t>Zheray</t>
  </si>
  <si>
    <t>zheray</t>
  </si>
  <si>
    <t>تخته پل</t>
  </si>
  <si>
    <t>Takhta Pul</t>
  </si>
  <si>
    <t>takhta_pul</t>
  </si>
  <si>
    <t>سپین بولدک</t>
  </si>
  <si>
    <t>Spin Boldak</t>
  </si>
  <si>
    <t>spin_boldak</t>
  </si>
  <si>
    <t>شور آبک</t>
  </si>
  <si>
    <t>Shorabak</t>
  </si>
  <si>
    <t>shorabak</t>
  </si>
  <si>
    <t>شاه ولی کوت</t>
  </si>
  <si>
    <t>Shah Wali Kot</t>
  </si>
  <si>
    <t>shah_wali_kot</t>
  </si>
  <si>
    <t>ریگ</t>
  </si>
  <si>
    <t>Reg</t>
  </si>
  <si>
    <t>reg</t>
  </si>
  <si>
    <t>پنجوائی</t>
  </si>
  <si>
    <t>Panjwayi</t>
  </si>
  <si>
    <t>panjwayi</t>
  </si>
  <si>
    <t>نیش</t>
  </si>
  <si>
    <t>Nesh</t>
  </si>
  <si>
    <t>nesh</t>
  </si>
  <si>
    <t>میانشین</t>
  </si>
  <si>
    <t>Miyanshin</t>
  </si>
  <si>
    <t>miyanshin</t>
  </si>
  <si>
    <t>معروف</t>
  </si>
  <si>
    <t>Maywand</t>
  </si>
  <si>
    <t>maywand</t>
  </si>
  <si>
    <t>میوند</t>
  </si>
  <si>
    <t>Maruf</t>
  </si>
  <si>
    <t>maruf</t>
  </si>
  <si>
    <t>خاکریز</t>
  </si>
  <si>
    <t>Khakrez</t>
  </si>
  <si>
    <t>khakrez</t>
  </si>
  <si>
    <t>کندهار</t>
  </si>
  <si>
    <t>Kandahar</t>
  </si>
  <si>
    <t>غورک</t>
  </si>
  <si>
    <t>Ghorak</t>
  </si>
  <si>
    <t>ghorak</t>
  </si>
  <si>
    <t>دند</t>
  </si>
  <si>
    <t>Dand</t>
  </si>
  <si>
    <t>dand</t>
  </si>
  <si>
    <t>دامان</t>
  </si>
  <si>
    <t>ارغستان</t>
  </si>
  <si>
    <t>Arghestan</t>
  </si>
  <si>
    <t>arghestan</t>
  </si>
  <si>
    <t>ارغنداب</t>
  </si>
  <si>
    <t>Arghandab</t>
  </si>
  <si>
    <t>arghandab</t>
  </si>
  <si>
    <t>سروبی (کابل)</t>
  </si>
  <si>
    <t>Surobi</t>
  </si>
  <si>
    <t>surobi</t>
  </si>
  <si>
    <t>شکردره</t>
  </si>
  <si>
    <t>Shakar Dara</t>
  </si>
  <si>
    <t>shakar_dara</t>
  </si>
  <si>
    <t>قره باغ (کابل)</t>
  </si>
  <si>
    <t>Qara Bagh</t>
  </si>
  <si>
    <t>پغمان</t>
  </si>
  <si>
    <t>Paghman</t>
  </si>
  <si>
    <t>paghman</t>
  </si>
  <si>
    <t>موسهی</t>
  </si>
  <si>
    <t>Musahi</t>
  </si>
  <si>
    <t>musahi</t>
  </si>
  <si>
    <t>میر بچه کوت</t>
  </si>
  <si>
    <t>Mir Bacha Kot</t>
  </si>
  <si>
    <t>mir_bacha_kot</t>
  </si>
  <si>
    <t>خاک جبار</t>
  </si>
  <si>
    <t>Khak-e-Jabbar</t>
  </si>
  <si>
    <t>khak_e_jabbar</t>
  </si>
  <si>
    <t>کلکان</t>
  </si>
  <si>
    <t>Kalakan</t>
  </si>
  <si>
    <t>kalakan</t>
  </si>
  <si>
    <t>کابل</t>
  </si>
  <si>
    <t>Kabul</t>
  </si>
  <si>
    <t>گلدره</t>
  </si>
  <si>
    <t>Guldara</t>
  </si>
  <si>
    <t>guldara</t>
  </si>
  <si>
    <t>فرزه</t>
  </si>
  <si>
    <t>Farza</t>
  </si>
  <si>
    <t>farza</t>
  </si>
  <si>
    <t>استالف</t>
  </si>
  <si>
    <t>Estalef</t>
  </si>
  <si>
    <t>estalef</t>
  </si>
  <si>
    <t>ده سبز</t>
  </si>
  <si>
    <t>deh_sabz</t>
  </si>
  <si>
    <t>چهار آسیاب</t>
  </si>
  <si>
    <t>Chahar Asyab</t>
  </si>
  <si>
    <t>chahar_asyab</t>
  </si>
  <si>
    <t>بگرامی</t>
  </si>
  <si>
    <t>Bagrami</t>
  </si>
  <si>
    <t>bagrami</t>
  </si>
  <si>
    <t>jawzjan</t>
  </si>
  <si>
    <t>شبرغان</t>
  </si>
  <si>
    <t>Sheberghan</t>
  </si>
  <si>
    <t>sheberghan</t>
  </si>
  <si>
    <t>قوش تیپه</t>
  </si>
  <si>
    <t>Qush Tepa</t>
  </si>
  <si>
    <t>qush_tepa</t>
  </si>
  <si>
    <t>قرقین</t>
  </si>
  <si>
    <t>Qarqin</t>
  </si>
  <si>
    <t>qardin</t>
  </si>
  <si>
    <t>منگجیک</t>
  </si>
  <si>
    <t>Mingajik</t>
  </si>
  <si>
    <t>mingajik</t>
  </si>
  <si>
    <t>مردیان</t>
  </si>
  <si>
    <t>Mardyan</t>
  </si>
  <si>
    <t>mardyan</t>
  </si>
  <si>
    <t>خواجه دوکوه</t>
  </si>
  <si>
    <t>Khwaja Dukoh</t>
  </si>
  <si>
    <t>khwaja_dukoh</t>
  </si>
  <si>
    <t>خانقا</t>
  </si>
  <si>
    <t>Khanaqa</t>
  </si>
  <si>
    <t>khanaqa</t>
  </si>
  <si>
    <t>خمیاب</t>
  </si>
  <si>
    <t>Khamyab</t>
  </si>
  <si>
    <t>khamyab</t>
  </si>
  <si>
    <t>فیض آباد (جوزجان)</t>
  </si>
  <si>
    <t>Fayzabad (Jawzjan)</t>
  </si>
  <si>
    <t>fayzabad_jawzjan</t>
  </si>
  <si>
    <t>درز آب</t>
  </si>
  <si>
    <t>Darzab</t>
  </si>
  <si>
    <t>darzab</t>
  </si>
  <si>
    <t>آقچه</t>
  </si>
  <si>
    <t>Aqcha</t>
  </si>
  <si>
    <t>aqcha</t>
  </si>
  <si>
    <t>زنده جان</t>
  </si>
  <si>
    <t>Zindajan</t>
  </si>
  <si>
    <t>zindajan</t>
  </si>
  <si>
    <t>زیرکوه</t>
  </si>
  <si>
    <t>Zer-i-Koh</t>
  </si>
  <si>
    <t>zer_i_koh</t>
  </si>
  <si>
    <t>زاول</t>
  </si>
  <si>
    <t>Zawol</t>
  </si>
  <si>
    <t>zawol</t>
  </si>
  <si>
    <t>شیندند</t>
  </si>
  <si>
    <t>Shindand</t>
  </si>
  <si>
    <t>shindand</t>
  </si>
  <si>
    <t>پشت کوه</t>
  </si>
  <si>
    <t>Pusht-i-Koh</t>
  </si>
  <si>
    <t>pusht_i_koh</t>
  </si>
  <si>
    <t>پشتون زرغون</t>
  </si>
  <si>
    <t>Pashtun Zarghun</t>
  </si>
  <si>
    <t>pashtun_zarghun</t>
  </si>
  <si>
    <t>اوبی</t>
  </si>
  <si>
    <t>Obe</t>
  </si>
  <si>
    <t>obe</t>
  </si>
  <si>
    <t>کُشک کهنه</t>
  </si>
  <si>
    <t>Kushk-e-Kuhna</t>
  </si>
  <si>
    <t>kushk_e_kuhna</t>
  </si>
  <si>
    <t>کُشک</t>
  </si>
  <si>
    <t>Kushk</t>
  </si>
  <si>
    <t>kushk</t>
  </si>
  <si>
    <t>کوهسان</t>
  </si>
  <si>
    <t>Kohsan</t>
  </si>
  <si>
    <t>kohsan</t>
  </si>
  <si>
    <t>کوه زور</t>
  </si>
  <si>
    <t>Koh-i-Zor</t>
  </si>
  <si>
    <t>koh_i_zor</t>
  </si>
  <si>
    <t>کرُخ</t>
  </si>
  <si>
    <t>Karukh</t>
  </si>
  <si>
    <t>karukh</t>
  </si>
  <si>
    <t>انجیل</t>
  </si>
  <si>
    <t>Injil</t>
  </si>
  <si>
    <t>هرات</t>
  </si>
  <si>
    <t>Hirat</t>
  </si>
  <si>
    <t>گذره</t>
  </si>
  <si>
    <t>Guzara</t>
  </si>
  <si>
    <t>guzara</t>
  </si>
  <si>
    <t>گلران</t>
  </si>
  <si>
    <t>Gulran</t>
  </si>
  <si>
    <t>gulran</t>
  </si>
  <si>
    <t>غوریان</t>
  </si>
  <si>
    <t>Ghoryan</t>
  </si>
  <si>
    <t>ghoryan</t>
  </si>
  <si>
    <t>فرسی</t>
  </si>
  <si>
    <t>Farsi</t>
  </si>
  <si>
    <t>farsi</t>
  </si>
  <si>
    <t>چشت شریف</t>
  </si>
  <si>
    <t>Chisht-e-Sharif</t>
  </si>
  <si>
    <t>chisht_e_sharif</t>
  </si>
  <si>
    <t>ادرسکن</t>
  </si>
  <si>
    <t>Adraskan</t>
  </si>
  <si>
    <t>adraskan</t>
  </si>
  <si>
    <t>helmand</t>
  </si>
  <si>
    <t>واشیر</t>
  </si>
  <si>
    <t>Washer</t>
  </si>
  <si>
    <t>washer</t>
  </si>
  <si>
    <t>سنگین</t>
  </si>
  <si>
    <t>Sangin</t>
  </si>
  <si>
    <t>sangin</t>
  </si>
  <si>
    <t>ریگ خان نشین</t>
  </si>
  <si>
    <t>Reg-i-Khan Nishin</t>
  </si>
  <si>
    <t>reg_i_khan_nishin</t>
  </si>
  <si>
    <t>نوزاد</t>
  </si>
  <si>
    <t>Nawzad</t>
  </si>
  <si>
    <t>nawzad</t>
  </si>
  <si>
    <t>ناوه میش</t>
  </si>
  <si>
    <t>Nawa-i-Mesh</t>
  </si>
  <si>
    <t>nawa_i_mesh</t>
  </si>
  <si>
    <t>ناوه بارکزائی</t>
  </si>
  <si>
    <t>Nawa-e-Barakzaiy</t>
  </si>
  <si>
    <t>nawa_e_barakzaiy</t>
  </si>
  <si>
    <t>نهر سراج</t>
  </si>
  <si>
    <t>Nahr-e-Saraj</t>
  </si>
  <si>
    <t>nahr_e_saraj</t>
  </si>
  <si>
    <t>نادعلی</t>
  </si>
  <si>
    <t>Nad Ali</t>
  </si>
  <si>
    <t>nad_ali</t>
  </si>
  <si>
    <t>موسی قلعه</t>
  </si>
  <si>
    <t>Musa Qala</t>
  </si>
  <si>
    <t>musa_qala</t>
  </si>
  <si>
    <t>مارجه</t>
  </si>
  <si>
    <t>Marja</t>
  </si>
  <si>
    <t>marja</t>
  </si>
  <si>
    <t>لشکرگاه</t>
  </si>
  <si>
    <t>Lashkargah</t>
  </si>
  <si>
    <t>lashkargah</t>
  </si>
  <si>
    <t>کجکی</t>
  </si>
  <si>
    <t>Kajaki</t>
  </si>
  <si>
    <t>kajaki</t>
  </si>
  <si>
    <t>گرمسیر</t>
  </si>
  <si>
    <t>Garmser</t>
  </si>
  <si>
    <t>garmser</t>
  </si>
  <si>
    <t>دیشو</t>
  </si>
  <si>
    <t>Deh-e-Shu</t>
  </si>
  <si>
    <t>deh_e_she</t>
  </si>
  <si>
    <t>باغران</t>
  </si>
  <si>
    <t>Baghran</t>
  </si>
  <si>
    <t>baghran</t>
  </si>
  <si>
    <t>تولک</t>
  </si>
  <si>
    <t>Tolak</t>
  </si>
  <si>
    <t>tolak</t>
  </si>
  <si>
    <t>تیوره</t>
  </si>
  <si>
    <t>Taywarah</t>
  </si>
  <si>
    <t>taywarah</t>
  </si>
  <si>
    <t>شهرک</t>
  </si>
  <si>
    <t>Shahrak</t>
  </si>
  <si>
    <t>shahrak</t>
  </si>
  <si>
    <t>ساغر</t>
  </si>
  <si>
    <t>Saghar</t>
  </si>
  <si>
    <t>saghar</t>
  </si>
  <si>
    <t>پسه بند</t>
  </si>
  <si>
    <t>Pasaband</t>
  </si>
  <si>
    <t>pasaband</t>
  </si>
  <si>
    <t>لعل و سرجنگل</t>
  </si>
  <si>
    <t>Lal Wa Sarjangal</t>
  </si>
  <si>
    <t>lal_wa_sarjangal</t>
  </si>
  <si>
    <t>فیروزکوه</t>
  </si>
  <si>
    <t>Feroz Koh</t>
  </si>
  <si>
    <t>دو لینه</t>
  </si>
  <si>
    <t>DoLayna</t>
  </si>
  <si>
    <t>dolayna</t>
  </si>
  <si>
    <t>دولت یار</t>
  </si>
  <si>
    <t>Dawlatyar</t>
  </si>
  <si>
    <t>dawlatyar</t>
  </si>
  <si>
    <t>چار صد ره</t>
  </si>
  <si>
    <t>Charsadra</t>
  </si>
  <si>
    <t>charsadra</t>
  </si>
  <si>
    <t>زنه خان</t>
  </si>
  <si>
    <t>Zanakhan</t>
  </si>
  <si>
    <t>zanakhan</t>
  </si>
  <si>
    <t>ولی محمد شهید</t>
  </si>
  <si>
    <t>Wali Muhammad Shahid</t>
  </si>
  <si>
    <t>wali_muhammad_shahid</t>
  </si>
  <si>
    <t>وغظ</t>
  </si>
  <si>
    <t>Waghaz</t>
  </si>
  <si>
    <t>waghaz</t>
  </si>
  <si>
    <t>رشیدان</t>
  </si>
  <si>
    <t>Rashidan</t>
  </si>
  <si>
    <t>rashidan</t>
  </si>
  <si>
    <t>قره باغ (غزنی)</t>
  </si>
  <si>
    <t>Qarabagh</t>
  </si>
  <si>
    <t>qarabagh</t>
  </si>
  <si>
    <t>ناور</t>
  </si>
  <si>
    <t>Nawur</t>
  </si>
  <si>
    <t>nawur</t>
  </si>
  <si>
    <t>ناوه</t>
  </si>
  <si>
    <t>Nawa</t>
  </si>
  <si>
    <t>nawa</t>
  </si>
  <si>
    <t>مقر (غزنی)</t>
  </si>
  <si>
    <t>Muqur Ghazni</t>
  </si>
  <si>
    <t>muqur_ghazni</t>
  </si>
  <si>
    <t>مالستان</t>
  </si>
  <si>
    <t>Malistan</t>
  </si>
  <si>
    <t>malistan</t>
  </si>
  <si>
    <t>خواجه عمری</t>
  </si>
  <si>
    <t>Khwaja Umari</t>
  </si>
  <si>
    <t>khwaja_umari</t>
  </si>
  <si>
    <t>جاغوری</t>
  </si>
  <si>
    <t>Jaghuri</t>
  </si>
  <si>
    <t>jaghuri</t>
  </si>
  <si>
    <t>جغتو (غزنی)</t>
  </si>
  <si>
    <t>Jaghatu (Ghazni)</t>
  </si>
  <si>
    <t>jaghatu_ghazni</t>
  </si>
  <si>
    <t>گیرو</t>
  </si>
  <si>
    <t>Giro</t>
  </si>
  <si>
    <t>giro</t>
  </si>
  <si>
    <t>غزنی</t>
  </si>
  <si>
    <t>Ghazni</t>
  </si>
  <si>
    <t>گیلان</t>
  </si>
  <si>
    <t>Gelan</t>
  </si>
  <si>
    <t>gelan</t>
  </si>
  <si>
    <t>ده یک</t>
  </si>
  <si>
    <t>Deh Yak</t>
  </si>
  <si>
    <t>deh_yak</t>
  </si>
  <si>
    <t>اندړ</t>
  </si>
  <si>
    <t>Andar</t>
  </si>
  <si>
    <t>andar</t>
  </si>
  <si>
    <t>اجرستان</t>
  </si>
  <si>
    <t>Ajristan</t>
  </si>
  <si>
    <t>ajristan</t>
  </si>
  <si>
    <t>آب بند</t>
  </si>
  <si>
    <t>Ab Band</t>
  </si>
  <si>
    <t>ab_band</t>
  </si>
  <si>
    <t>شیرین تگاب</t>
  </si>
  <si>
    <t>Shirin Tagab</t>
  </si>
  <si>
    <t>shirin_tagab</t>
  </si>
  <si>
    <t>قرغان</t>
  </si>
  <si>
    <t>Qurghan</t>
  </si>
  <si>
    <t>qurghan</t>
  </si>
  <si>
    <t>قرم قل</t>
  </si>
  <si>
    <t>Qaram Qul</t>
  </si>
  <si>
    <t>qaram_qul</t>
  </si>
  <si>
    <t>قیصار</t>
  </si>
  <si>
    <t>Qaisar</t>
  </si>
  <si>
    <t>qaisar</t>
  </si>
  <si>
    <t>پشتون کوت</t>
  </si>
  <si>
    <t>Pashtun Kot</t>
  </si>
  <si>
    <t>pashtun_kot</t>
  </si>
  <si>
    <t>میمنه</t>
  </si>
  <si>
    <t>Maymana</t>
  </si>
  <si>
    <t>maymana</t>
  </si>
  <si>
    <t>کوهستان (فاریاب)</t>
  </si>
  <si>
    <t>Kohistan (Faryab)</t>
  </si>
  <si>
    <t>kohistan_faryab</t>
  </si>
  <si>
    <t>خواجه سبز پوش</t>
  </si>
  <si>
    <t>Khwaja Sabz Posh</t>
  </si>
  <si>
    <t>khwaja_sabz_posh</t>
  </si>
  <si>
    <t>خان چارباغ</t>
  </si>
  <si>
    <t>Khan-e-Char Bagh</t>
  </si>
  <si>
    <t>khan_e_char_bagh</t>
  </si>
  <si>
    <t>گرزیوان</t>
  </si>
  <si>
    <t>Gurzewan</t>
  </si>
  <si>
    <t>gurzewan</t>
  </si>
  <si>
    <t>دولت آباد (فاریاب)</t>
  </si>
  <si>
    <t>Dawlat Abad</t>
  </si>
  <si>
    <t>dawlat_abad</t>
  </si>
  <si>
    <t>بلچراغ</t>
  </si>
  <si>
    <t>Bilcheragh</t>
  </si>
  <si>
    <t>bilcheragh</t>
  </si>
  <si>
    <t>اندخوی</t>
  </si>
  <si>
    <t>Andkhoy</t>
  </si>
  <si>
    <t>andkhoy</t>
  </si>
  <si>
    <t>المار</t>
  </si>
  <si>
    <t>Almar</t>
  </si>
  <si>
    <t>almar</t>
  </si>
  <si>
    <t>شیب کوه</t>
  </si>
  <si>
    <t>Shibkoh</t>
  </si>
  <si>
    <t>shibkoh</t>
  </si>
  <si>
    <t>قلعه کاه</t>
  </si>
  <si>
    <t>Qala-e-Kah</t>
  </si>
  <si>
    <t>qala_e_kah</t>
  </si>
  <si>
    <t>پشترود</t>
  </si>
  <si>
    <t>Pushtrod</t>
  </si>
  <si>
    <t>pushtrod</t>
  </si>
  <si>
    <t>پور چمن</t>
  </si>
  <si>
    <t>Pur Chaman</t>
  </si>
  <si>
    <t>pur_chaman</t>
  </si>
  <si>
    <t>لاش جوین</t>
  </si>
  <si>
    <t>Lash-e-Juwayn</t>
  </si>
  <si>
    <t>lash_e_juwayn</t>
  </si>
  <si>
    <t>خاک سفید</t>
  </si>
  <si>
    <t>Khak-e-Safed</t>
  </si>
  <si>
    <t>khak_e_safed</t>
  </si>
  <si>
    <t>گلستان</t>
  </si>
  <si>
    <t>Gulistan</t>
  </si>
  <si>
    <t>gulistan</t>
  </si>
  <si>
    <t>فراه</t>
  </si>
  <si>
    <t>Farah</t>
  </si>
  <si>
    <t>بالا بلوک</t>
  </si>
  <si>
    <t>Bala Buluk</t>
  </si>
  <si>
    <t>bala_buluk</t>
  </si>
  <si>
    <t>بکواه</t>
  </si>
  <si>
    <t>Bakwa</t>
  </si>
  <si>
    <t>bakwa</t>
  </si>
  <si>
    <t>انار دره</t>
  </si>
  <si>
    <t>Anar Dara</t>
  </si>
  <si>
    <t>anar_dara</t>
  </si>
  <si>
    <t>daykundi</t>
  </si>
  <si>
    <t>شهرستان</t>
  </si>
  <si>
    <t>Shahrestan</t>
  </si>
  <si>
    <t>shahrestan</t>
  </si>
  <si>
    <t>سنگ تخت</t>
  </si>
  <si>
    <t>Sang-e-Takht</t>
  </si>
  <si>
    <t>sang_e_takht</t>
  </si>
  <si>
    <t>پاتو</t>
  </si>
  <si>
    <t>Patoo</t>
  </si>
  <si>
    <t>patoo</t>
  </si>
  <si>
    <t>نیلی</t>
  </si>
  <si>
    <t>Nili</t>
  </si>
  <si>
    <t>nili</t>
  </si>
  <si>
    <t>میرامور</t>
  </si>
  <si>
    <t>Miramor</t>
  </si>
  <si>
    <t>miramor</t>
  </si>
  <si>
    <t>کیتی</t>
  </si>
  <si>
    <t>Kiti</t>
  </si>
  <si>
    <t>kiti</t>
  </si>
  <si>
    <t>خدیر</t>
  </si>
  <si>
    <t>Khadir</t>
  </si>
  <si>
    <t>khadir</t>
  </si>
  <si>
    <t>کجران</t>
  </si>
  <si>
    <t>Kajran</t>
  </si>
  <si>
    <t>kajran</t>
  </si>
  <si>
    <t>اشترلی</t>
  </si>
  <si>
    <t>Ashtarlay</t>
  </si>
  <si>
    <t>ashtarlay</t>
  </si>
  <si>
    <t>یکاولنگ نمبر 2</t>
  </si>
  <si>
    <t>Yakawlang No. 2</t>
  </si>
  <si>
    <t>yakawlang_2</t>
  </si>
  <si>
    <t>یکاولنگ</t>
  </si>
  <si>
    <t>Yakawlang</t>
  </si>
  <si>
    <t>yakawlang</t>
  </si>
  <si>
    <t>ورث</t>
  </si>
  <si>
    <t>Waras</t>
  </si>
  <si>
    <t>waras</t>
  </si>
  <si>
    <t>شیبر</t>
  </si>
  <si>
    <t>Shibar</t>
  </si>
  <si>
    <t>shibar</t>
  </si>
  <si>
    <t>سیغان</t>
  </si>
  <si>
    <t>Sayghan</t>
  </si>
  <si>
    <t>sayghan</t>
  </si>
  <si>
    <t>پنجاب</t>
  </si>
  <si>
    <t>Panjab</t>
  </si>
  <si>
    <t>panjab</t>
  </si>
  <si>
    <t>کهمرد</t>
  </si>
  <si>
    <t>Kahmard</t>
  </si>
  <si>
    <t>kahmard</t>
  </si>
  <si>
    <t>بامیان</t>
  </si>
  <si>
    <t>Bamyan</t>
  </si>
  <si>
    <t>زاری</t>
  </si>
  <si>
    <t>Zari</t>
  </si>
  <si>
    <t>zari</t>
  </si>
  <si>
    <t>شور تیپه</t>
  </si>
  <si>
    <t>Shortepa</t>
  </si>
  <si>
    <t>shortepa</t>
  </si>
  <si>
    <t>شولگره</t>
  </si>
  <si>
    <t>Sholgareh</t>
  </si>
  <si>
    <t>sholgareh</t>
  </si>
  <si>
    <t>شهرک حیرتان</t>
  </si>
  <si>
    <t>Sharak-e-Hayratan</t>
  </si>
  <si>
    <t>sharak_e_hayratan</t>
  </si>
  <si>
    <t>نهر شاهی</t>
  </si>
  <si>
    <t>Nahr-e-Shahi</t>
  </si>
  <si>
    <t>nahr_e_shahi</t>
  </si>
  <si>
    <t>مزار شریف</t>
  </si>
  <si>
    <t>Mazar-e-Sharif</t>
  </si>
  <si>
    <t>mazar_e_sharif</t>
  </si>
  <si>
    <t>مارمل</t>
  </si>
  <si>
    <t>Marmul</t>
  </si>
  <si>
    <t>marmul</t>
  </si>
  <si>
    <t>خلم</t>
  </si>
  <si>
    <t>Khulm</t>
  </si>
  <si>
    <t>کشنده</t>
  </si>
  <si>
    <t>Keshendeh</t>
  </si>
  <si>
    <t>keshendeh</t>
  </si>
  <si>
    <t>کلدار</t>
  </si>
  <si>
    <t>Kaldar</t>
  </si>
  <si>
    <t>kaldar</t>
  </si>
  <si>
    <t>دهدادی</t>
  </si>
  <si>
    <t>Dehdadi</t>
  </si>
  <si>
    <t>dehdadi</t>
  </si>
  <si>
    <t>دولت آباد (بلخ)</t>
  </si>
  <si>
    <t>Dawlatabad (Balkh)</t>
  </si>
  <si>
    <t>dawlatabad_balkh</t>
  </si>
  <si>
    <t>چمتال</t>
  </si>
  <si>
    <t>Chemtal</t>
  </si>
  <si>
    <t>chemtal</t>
  </si>
  <si>
    <t>چار کنت</t>
  </si>
  <si>
    <t>Charkent</t>
  </si>
  <si>
    <t>charkent</t>
  </si>
  <si>
    <t>چار بولک</t>
  </si>
  <si>
    <t>Char Bolak</t>
  </si>
  <si>
    <t>char_bolak</t>
  </si>
  <si>
    <t>بلخ</t>
  </si>
  <si>
    <t>Balkh</t>
  </si>
  <si>
    <t>تاله وبرفک</t>
  </si>
  <si>
    <t>Tala Wa Barfak</t>
  </si>
  <si>
    <t>tala_wa_barfak</t>
  </si>
  <si>
    <t>پلخمری</t>
  </si>
  <si>
    <t>Pul-e-Khumri</t>
  </si>
  <si>
    <t>pul_e_khumri</t>
  </si>
  <si>
    <t>پل حصار</t>
  </si>
  <si>
    <t>Pul-e-Hisar</t>
  </si>
  <si>
    <t>pul_e_hisar</t>
  </si>
  <si>
    <t>نهرین</t>
  </si>
  <si>
    <t>Nahrin</t>
  </si>
  <si>
    <t>nahrin</t>
  </si>
  <si>
    <t>خواجه هجران</t>
  </si>
  <si>
    <t>Khwaja Hejran</t>
  </si>
  <si>
    <t>khwaja_hejran</t>
  </si>
  <si>
    <t>خوست و فرنگ</t>
  </si>
  <si>
    <t>Khost Wa Fereng</t>
  </si>
  <si>
    <t>khost_wa_fereng</t>
  </si>
  <si>
    <t>خنجان</t>
  </si>
  <si>
    <t>Khinjan</t>
  </si>
  <si>
    <t>khinjan</t>
  </si>
  <si>
    <t>گذرگاه نور</t>
  </si>
  <si>
    <t>Guzargah-e-Nur</t>
  </si>
  <si>
    <t>guzargah_e_nur</t>
  </si>
  <si>
    <t>فرنگ وغارو</t>
  </si>
  <si>
    <t>Fereng Wa Gharu</t>
  </si>
  <si>
    <t>fereng_wa_gharu</t>
  </si>
  <si>
    <t>دوشی</t>
  </si>
  <si>
    <t>Doshi</t>
  </si>
  <si>
    <t>doshi</t>
  </si>
  <si>
    <t>ده صلاح</t>
  </si>
  <si>
    <t>Deh Salah</t>
  </si>
  <si>
    <t>deh_salah</t>
  </si>
  <si>
    <t>دهنه غوری</t>
  </si>
  <si>
    <t>Dahana-e-Ghori</t>
  </si>
  <si>
    <t>dahana_e_ghori</t>
  </si>
  <si>
    <t>بورکه</t>
  </si>
  <si>
    <t>Burka</t>
  </si>
  <si>
    <t>burka</t>
  </si>
  <si>
    <t>بغلان جدید</t>
  </si>
  <si>
    <t>Baghlan-e-Jadid</t>
  </si>
  <si>
    <t>baghlan_e_jadid</t>
  </si>
  <si>
    <t>اندراب</t>
  </si>
  <si>
    <t>Andarab</t>
  </si>
  <si>
    <t>badghis</t>
  </si>
  <si>
    <t>قلعه نو</t>
  </si>
  <si>
    <t>Qala-e-Naw</t>
  </si>
  <si>
    <t>qala_e_naw</t>
  </si>
  <si>
    <t>قدیس</t>
  </si>
  <si>
    <t>Qadis</t>
  </si>
  <si>
    <t>qadis</t>
  </si>
  <si>
    <t>مقر (بادغیس)</t>
  </si>
  <si>
    <t>Muqur (Badghis)</t>
  </si>
  <si>
    <t>muqur_badghis</t>
  </si>
  <si>
    <t>جوند</t>
  </si>
  <si>
    <t>Jawand</t>
  </si>
  <si>
    <t>jawand</t>
  </si>
  <si>
    <t>غورماچ</t>
  </si>
  <si>
    <t>Ghormach</t>
  </si>
  <si>
    <t>ghormach</t>
  </si>
  <si>
    <t>بالا مرغاب</t>
  </si>
  <si>
    <t>Bala Murghab</t>
  </si>
  <si>
    <t>bala_murghab</t>
  </si>
  <si>
    <t>آب کمری</t>
  </si>
  <si>
    <t>Ab Kamari</t>
  </si>
  <si>
    <t>ab_kamari</t>
  </si>
  <si>
    <t>زیباک</t>
  </si>
  <si>
    <t>Zebak</t>
  </si>
  <si>
    <t>zebak</t>
  </si>
  <si>
    <t>یاوان</t>
  </si>
  <si>
    <t>Yawan</t>
  </si>
  <si>
    <t>yawan</t>
  </si>
  <si>
    <t>یمگان</t>
  </si>
  <si>
    <t>Yamgan</t>
  </si>
  <si>
    <t>yamgan</t>
  </si>
  <si>
    <t>یفتل سفلی</t>
  </si>
  <si>
    <t>Yaftal-e-Sufla</t>
  </si>
  <si>
    <t>yaftal_e_sufla</t>
  </si>
  <si>
    <t>وردوج</t>
  </si>
  <si>
    <t>Warduj</t>
  </si>
  <si>
    <t>warduj</t>
  </si>
  <si>
    <t>واخان</t>
  </si>
  <si>
    <t>Wakhan</t>
  </si>
  <si>
    <t>wakhan</t>
  </si>
  <si>
    <t>تشکان</t>
  </si>
  <si>
    <t>Teshkan</t>
  </si>
  <si>
    <t>teshkan</t>
  </si>
  <si>
    <t>تگاب (بدخشان)</t>
  </si>
  <si>
    <t>Tagab (Badakhshan)</t>
  </si>
  <si>
    <t>tagab_badakhshan</t>
  </si>
  <si>
    <t>شهدا</t>
  </si>
  <si>
    <t>Shuhada</t>
  </si>
  <si>
    <t>shuhada</t>
  </si>
  <si>
    <t>شغنان</t>
  </si>
  <si>
    <t>Shighnan</t>
  </si>
  <si>
    <t>shighnan</t>
  </si>
  <si>
    <t>شکی</t>
  </si>
  <si>
    <t>Shaki</t>
  </si>
  <si>
    <t>shaki</t>
  </si>
  <si>
    <t>شهر بزرگ</t>
  </si>
  <si>
    <t>Shahr-e-Buzorg</t>
  </si>
  <si>
    <t>shahr_e_buzorg</t>
  </si>
  <si>
    <t>راغستان</t>
  </si>
  <si>
    <t>Raghestan</t>
  </si>
  <si>
    <t>raghestan</t>
  </si>
  <si>
    <t>کران ومنجان</t>
  </si>
  <si>
    <t>Koran Wa Monjan</t>
  </si>
  <si>
    <t>koran_wa_monjan</t>
  </si>
  <si>
    <t>کوهستان (بدخشان)</t>
  </si>
  <si>
    <t>Kohestan (Badakhshan)</t>
  </si>
  <si>
    <t>kohestan_badakhshan</t>
  </si>
  <si>
    <t>کوف آب</t>
  </si>
  <si>
    <t>Kofab</t>
  </si>
  <si>
    <t>kofab</t>
  </si>
  <si>
    <t>خواهان</t>
  </si>
  <si>
    <t>Khwahan</t>
  </si>
  <si>
    <t>khwahah</t>
  </si>
  <si>
    <t>خاش</t>
  </si>
  <si>
    <t>Khash</t>
  </si>
  <si>
    <t>khash</t>
  </si>
  <si>
    <t>کشم</t>
  </si>
  <si>
    <t>Keshem</t>
  </si>
  <si>
    <t>keshem</t>
  </si>
  <si>
    <t>جرم</t>
  </si>
  <si>
    <t>Jorm</t>
  </si>
  <si>
    <t>jorm</t>
  </si>
  <si>
    <t>فیض آباد (بدخشان)</t>
  </si>
  <si>
    <t>Faiz Abad (Badakhshan)</t>
  </si>
  <si>
    <t>اشکاشم</t>
  </si>
  <si>
    <t>Eshkashem</t>
  </si>
  <si>
    <t>eshkashem</t>
  </si>
  <si>
    <t>درواز پایین</t>
  </si>
  <si>
    <t>Darwaz-e-Paeen</t>
  </si>
  <si>
    <t>darwaz_e_paeen</t>
  </si>
  <si>
    <t>درواز بالا</t>
  </si>
  <si>
    <t>Darwaz-e-Balla</t>
  </si>
  <si>
    <t>darwaz_e_balla</t>
  </si>
  <si>
    <t>درایم</t>
  </si>
  <si>
    <t>Darayem</t>
  </si>
  <si>
    <t>darayem</t>
  </si>
  <si>
    <t>بهارک (بدخشان)</t>
  </si>
  <si>
    <t>Baharak Badakhshan</t>
  </si>
  <si>
    <t>baharak_badakhshan</t>
  </si>
  <si>
    <t>ارغنجخواه</t>
  </si>
  <si>
    <t>Arghanj Khwah</t>
  </si>
  <si>
    <t>arganj_khwah</t>
  </si>
  <si>
    <t>ارگو</t>
  </si>
  <si>
    <t>Argo</t>
  </si>
  <si>
    <t>argo</t>
  </si>
  <si>
    <t>زابل</t>
  </si>
  <si>
    <t>Zabul</t>
  </si>
  <si>
    <t>ارزگان</t>
  </si>
  <si>
    <t>Uruzgan</t>
  </si>
  <si>
    <t>تخار</t>
  </si>
  <si>
    <t>Takhar</t>
  </si>
  <si>
    <t>سمنگان</t>
  </si>
  <si>
    <t>Samangan</t>
  </si>
  <si>
    <t>پروان</t>
  </si>
  <si>
    <t>Parwan</t>
  </si>
  <si>
    <t>پنجشیر</t>
  </si>
  <si>
    <t>Panjsher</t>
  </si>
  <si>
    <t>پکتیا</t>
  </si>
  <si>
    <t>Paktya</t>
  </si>
  <si>
    <t>پکتیکا</t>
  </si>
  <si>
    <t>Paktika</t>
  </si>
  <si>
    <t>نورستان</t>
  </si>
  <si>
    <t>Nuristan</t>
  </si>
  <si>
    <t>نیمروز</t>
  </si>
  <si>
    <t>Nimroz</t>
  </si>
  <si>
    <t>ننگرهار</t>
  </si>
  <si>
    <t>Nangarhar</t>
  </si>
  <si>
    <t>میدان وردک</t>
  </si>
  <si>
    <t>Maidan Wardak</t>
  </si>
  <si>
    <t>لوگر</t>
  </si>
  <si>
    <t>Logar</t>
  </si>
  <si>
    <t>لغمان</t>
  </si>
  <si>
    <t>Laghman</t>
  </si>
  <si>
    <t>کنر</t>
  </si>
  <si>
    <t>Kunar</t>
  </si>
  <si>
    <t>خوست</t>
  </si>
  <si>
    <t>Khost</t>
  </si>
  <si>
    <t>کاپیسا</t>
  </si>
  <si>
    <t>Kapisa</t>
  </si>
  <si>
    <t>جوزجان</t>
  </si>
  <si>
    <t>Jawzjan</t>
  </si>
  <si>
    <t>Herat</t>
  </si>
  <si>
    <t>هلمند</t>
  </si>
  <si>
    <t>Helmand</t>
  </si>
  <si>
    <t>غور</t>
  </si>
  <si>
    <t>Ghor</t>
  </si>
  <si>
    <t>فاریاب</t>
  </si>
  <si>
    <t>Faryab</t>
  </si>
  <si>
    <t>دایکندی</t>
  </si>
  <si>
    <t>Daykundi</t>
  </si>
  <si>
    <t>بغلان</t>
  </si>
  <si>
    <t>Baghlan</t>
  </si>
  <si>
    <t>بادغیس</t>
  </si>
  <si>
    <t>Badghis</t>
  </si>
  <si>
    <t>بدخشان</t>
  </si>
  <si>
    <t>Badakhshan</t>
  </si>
  <si>
    <t>لویدیځ</t>
  </si>
  <si>
    <t>غربی</t>
  </si>
  <si>
    <t>West</t>
  </si>
  <si>
    <t>جنوب</t>
  </si>
  <si>
    <t>جنوبی</t>
  </si>
  <si>
    <t>South</t>
  </si>
  <si>
    <t>جنوب ختیځ</t>
  </si>
  <si>
    <t>جنوب شرقی</t>
  </si>
  <si>
    <t>South East</t>
  </si>
  <si>
    <t>شمال</t>
  </si>
  <si>
    <t>شمالی</t>
  </si>
  <si>
    <t>North</t>
  </si>
  <si>
    <t>شمال ختیځ</t>
  </si>
  <si>
    <t>شمال شرقی</t>
  </si>
  <si>
    <t>North East</t>
  </si>
  <si>
    <t>ختیځ</t>
  </si>
  <si>
    <t>شرقی</t>
  </si>
  <si>
    <t>East</t>
  </si>
  <si>
    <t>مرکزی</t>
  </si>
  <si>
    <t>Central</t>
  </si>
  <si>
    <t>نور واضح یی کړۍ</t>
  </si>
  <si>
    <t>دیگر واضح سازید</t>
  </si>
  <si>
    <t>Other (Specify)</t>
  </si>
  <si>
    <t>دوی یوه نادولتي موسسه ده</t>
  </si>
  <si>
    <t>آنها یک NGO هستند</t>
  </si>
  <si>
    <t>They are an NGO</t>
  </si>
  <si>
    <t>دوی باید له لرې څخه  په ځانګړي ډول  انتقال کړي</t>
  </si>
  <si>
    <t>آنها باید به طور خاص از دور حمل نقل میکنند</t>
  </si>
  <si>
    <t>They must trans specially from far away</t>
  </si>
  <si>
    <t>دوی دولایت په مرکز کی  سوداګری لري</t>
  </si>
  <si>
    <t>آنها در مرکز ولایت تجارت دارند</t>
  </si>
  <si>
    <t>They have a business in the province centre</t>
  </si>
  <si>
    <t>دوی دولسوالی په مرکز کی  سوداګری لري</t>
  </si>
  <si>
    <t>آنها در مرکز ولسوالی تجارت دارند</t>
  </si>
  <si>
    <t>They have a business in the district centre</t>
  </si>
  <si>
    <t>دوی په کلي یا نږدې سیمه کی  سوداګری لري</t>
  </si>
  <si>
    <t>آنها یک تجارت محلی در قریه یا اطراف آن دارند</t>
  </si>
  <si>
    <t>They have a local business in the village or nearby</t>
  </si>
  <si>
    <t>دکلی یا دټولنی غړی</t>
  </si>
  <si>
    <t>عضو قریه یا جامعه</t>
  </si>
  <si>
    <t>Member of the village or community</t>
  </si>
  <si>
    <t>ملګری اود کورنی غړی</t>
  </si>
  <si>
    <t>دوست یا اعضای خانواده</t>
  </si>
  <si>
    <t>Friend or family member</t>
  </si>
  <si>
    <t>یو ساختماني شرکت د دې په جوړولو کې فزیکي مرسته وکړه</t>
  </si>
  <si>
    <t>یک شرکت ساختمانی به ساخت آن کمک فزیکی کرد</t>
  </si>
  <si>
    <t xml:space="preserve">A construction company helped physically build it </t>
  </si>
  <si>
    <t>company</t>
  </si>
  <si>
    <t>یک سازمان غیردولتی در ساختن آن (از نظر فزیکی) به ما کمک کرد</t>
  </si>
  <si>
    <t>An NGO helped us to build it (physically)</t>
  </si>
  <si>
    <t>ngo_physical</t>
  </si>
  <si>
    <t>یک سازمان غیردولتی به ما کمک کرد (از نظر مالی) آن را بسازیم</t>
  </si>
  <si>
    <t>An NGO helped us to build it (financially)</t>
  </si>
  <si>
    <t>دوستان / خانواده از نظر جسمی به ما کمک کردند</t>
  </si>
  <si>
    <t>Friends/family helped us physically</t>
  </si>
  <si>
    <t>دوستان / خانواده از نظر مالی به ما کمک کردند</t>
  </si>
  <si>
    <t>Friends/family helped us financially</t>
  </si>
  <si>
    <t>موږ دا پخپله جوړ کړ</t>
  </si>
  <si>
    <t>توسط خود مان ساخته شده است</t>
  </si>
  <si>
    <t>We built it ourselves</t>
  </si>
  <si>
    <t>Other (specify)</t>
  </si>
  <si>
    <t>guest house</t>
  </si>
  <si>
    <t>guest</t>
  </si>
  <si>
    <t>separate shelter for adults/children</t>
  </si>
  <si>
    <t>children</t>
  </si>
  <si>
    <t>separate shelter for women/men</t>
  </si>
  <si>
    <t>women</t>
  </si>
  <si>
    <t>پخلنځی</t>
  </si>
  <si>
    <t>آشپزخانه</t>
  </si>
  <si>
    <t>water source</t>
  </si>
  <si>
    <t>تشناب/بیت الخلا</t>
  </si>
  <si>
    <t>toilet/latrine</t>
  </si>
  <si>
    <t>Storage building</t>
  </si>
  <si>
    <t>storage</t>
  </si>
  <si>
    <t>نور</t>
  </si>
  <si>
    <t>دیگر</t>
  </si>
  <si>
    <t>Other</t>
  </si>
  <si>
    <t>و غیره</t>
  </si>
  <si>
    <t>دریافت مواد سر پناه</t>
  </si>
  <si>
    <t>Finding shelter materials</t>
  </si>
  <si>
    <t>sourcing_material</t>
  </si>
  <si>
    <t xml:space="preserve">دچت جوړول </t>
  </si>
  <si>
    <t>ساخت سقف</t>
  </si>
  <si>
    <t>Roof construction</t>
  </si>
  <si>
    <t>دیورت خیمی جوړول(په وړینو ټوټو،په لرګینو چوکاټونو،چتونه،اونور)</t>
  </si>
  <si>
    <t>ساخت یورت (نوارهای پشمی ، شبکه چوبی ، سقف و غیره)</t>
  </si>
  <si>
    <t>Yurt making (wool bands, wood lattice, roofing, etc.)</t>
  </si>
  <si>
    <t>yurt_material</t>
  </si>
  <si>
    <t xml:space="preserve">دمسالی جوړول دپخڅی یا حښتی </t>
  </si>
  <si>
    <t>ساختن مصالحه ، پخسه ، یا خشت</t>
  </si>
  <si>
    <t>Making mortar, pakhsa, or bricks</t>
  </si>
  <si>
    <t>دسرپناه دچوکات/دیوالونو/اوتهداب جوړول</t>
  </si>
  <si>
    <t xml:space="preserve">اعمار تهداب های سرپناه / دیوارها /چوکات </t>
  </si>
  <si>
    <t>Construction of shelter foundation/walls/frame</t>
  </si>
  <si>
    <t>په کاه ګل /پوزی /اوچجکی پوښل</t>
  </si>
  <si>
    <t>چج بافته گی / بوریا / کاه گلی</t>
  </si>
  <si>
    <t>Weaving chegh/buria/thatching</t>
  </si>
  <si>
    <t>دسرپناه دترمیم ډیزاین کول</t>
  </si>
  <si>
    <t>دیزاین ترمیم سرپناه</t>
  </si>
  <si>
    <t>Design of shelter repair</t>
  </si>
  <si>
    <r>
      <t>Other</t>
    </r>
    <r>
      <rPr>
        <sz val="12"/>
        <color theme="1"/>
        <rFont val="Arial Narrow"/>
        <family val="2"/>
      </rPr>
      <t>  </t>
    </r>
    <r>
      <rPr>
        <sz val="12"/>
        <color rgb="FF000000"/>
        <rFont val="Arial Narrow"/>
        <family val="2"/>
      </rPr>
      <t xml:space="preserve"> (Specify)</t>
    </r>
  </si>
  <si>
    <t>اگر سرپناه آسیب ببیند، زندگی در آن دیگر امن نیست</t>
  </si>
  <si>
    <t>If the shelter is damaged it is no longer safe to live in</t>
  </si>
  <si>
    <t>دسترسی به مواد مشکل است</t>
  </si>
  <si>
    <t>The materials are difficult to find.</t>
  </si>
  <si>
    <t>lack_materials</t>
  </si>
  <si>
    <t>من پول تعمیرسرپناه را ندارم.</t>
  </si>
  <si>
    <t>I don’t have the money to repair the shelter.</t>
  </si>
  <si>
    <t xml:space="preserve">خاصو مهارتونوته اړتیالری چی کورنی یی نه لری  </t>
  </si>
  <si>
    <t>به مهارتهای خاصی که خانواده ندارد نیاز دارد.</t>
  </si>
  <si>
    <t>Requires special skills the household does not have.</t>
  </si>
  <si>
    <t>Rain Gutter (metal)</t>
  </si>
  <si>
    <t>Corner Brace</t>
  </si>
  <si>
    <t>تسمه های چرمی</t>
  </si>
  <si>
    <t>Steel I-beam</t>
  </si>
  <si>
    <t>Guy Rope</t>
  </si>
  <si>
    <t>Twine/Cotton String</t>
  </si>
  <si>
    <t>Straw</t>
  </si>
  <si>
    <t>Concrete Blocks</t>
  </si>
  <si>
    <t>Mud (mortar)</t>
  </si>
  <si>
    <t>Kaghil (Mud plaster with straw)</t>
  </si>
  <si>
    <t>Sand</t>
  </si>
  <si>
    <t>سمنت</t>
  </si>
  <si>
    <t>Cement</t>
  </si>
  <si>
    <t>cement</t>
  </si>
  <si>
    <t>Clay Mortar</t>
  </si>
  <si>
    <t>Gypsum mortar</t>
  </si>
  <si>
    <t>سنگ</t>
  </si>
  <si>
    <t>Stones</t>
  </si>
  <si>
    <t>Packed mud (Pakhsa)</t>
  </si>
  <si>
    <t>Mud</t>
  </si>
  <si>
    <t>Fired Bricks</t>
  </si>
  <si>
    <t>Sun-Dried Bricks</t>
  </si>
  <si>
    <t> Tamarisk bough</t>
  </si>
  <si>
    <t>Tent Pole</t>
  </si>
  <si>
    <t>Wood struts (yurt or hut roof)</t>
  </si>
  <si>
    <t> Wood Beam (Timber)</t>
  </si>
  <si>
    <t> Wood Plank</t>
  </si>
  <si>
    <t> Wood Pole</t>
  </si>
  <si>
    <t> Canvas / Cotton Cloth</t>
  </si>
  <si>
    <t>سمڅی/سموچ</t>
  </si>
  <si>
    <t>سموچ</t>
  </si>
  <si>
    <t>Samoch</t>
  </si>
  <si>
    <t xml:space="preserve">اوسپنیز  چوکاټ د آهن چادر پوښښ سره </t>
  </si>
  <si>
    <t>چوکات فلزی همراه با پوشش آهن چادر</t>
  </si>
  <si>
    <t>Steel Fram with Iron Sheets</t>
  </si>
  <si>
    <t>دیوار های بلوکی کانکریتی</t>
  </si>
  <si>
    <t>Concrete Block Walls</t>
  </si>
  <si>
    <t>شیروانی چتونه</t>
  </si>
  <si>
    <t>سقف های شیروانی</t>
  </si>
  <si>
    <t>Shervani Roof</t>
  </si>
  <si>
    <t>بلوک با مصالحه گل</t>
  </si>
  <si>
    <t>Balok and Mud</t>
  </si>
  <si>
    <t>دخښتو او لرګی دیوالی چوکاټ(کابلی کورونه)</t>
  </si>
  <si>
    <t xml:space="preserve"> دیوار های خشتی دارای چوکات چوبی (خانه های کابلی) </t>
  </si>
  <si>
    <t>Brick and wood frame walls (Kabuli house)</t>
  </si>
  <si>
    <t>د تیږو او لرګیو دیوال</t>
  </si>
  <si>
    <t> دیوار های سنگی و چوب</t>
  </si>
  <si>
    <t>Timber and stone walls</t>
  </si>
  <si>
    <t>د لویو(غټو) تیږو دیوال</t>
  </si>
  <si>
    <t> دیواری های سنگین سنگی</t>
  </si>
  <si>
    <t>Massive Stone Walls</t>
  </si>
  <si>
    <t>د خښتو یا پخڅو دیوال (ښاری)</t>
  </si>
  <si>
    <t> دیوارهای خشتی و پخسه شهری</t>
  </si>
  <si>
    <t>Brick or Pakhsa walls (urban)</t>
  </si>
  <si>
    <t>دخښتو یا پخڅی دیوالونه(کلیوالی)</t>
  </si>
  <si>
    <t> دیوارهای خشتی و پخسه روستایی یا دهاتی</t>
  </si>
  <si>
    <t>Brick or Pakhsa walls (rural)</t>
  </si>
  <si>
    <t> چوب گز یا تاق بندی شده از نی</t>
  </si>
  <si>
    <t>Tamarisk or reed vaults</t>
  </si>
  <si>
    <t>tamarisk_reed</t>
  </si>
  <si>
    <t xml:space="preserve"> خشت پخته و تیر یادستک جوبی </t>
  </si>
  <si>
    <t>Fired brick vaults and timber beams</t>
  </si>
  <si>
    <t xml:space="preserve">د پخو خښتو طاق  اودلرګیو ډنډو سره </t>
  </si>
  <si>
    <t xml:space="preserve"> تاق خشت پخته و پشت بند </t>
  </si>
  <si>
    <t>Fired brick vaults and ribs</t>
  </si>
  <si>
    <t>سرپناه تاق دار با دیوار های خشتی یا پخسه یی (تذر)</t>
  </si>
  <si>
    <t>Tazar (sun-dried brick vault)</t>
  </si>
  <si>
    <t>خامی خښتی او طاق وهنه</t>
  </si>
  <si>
    <t xml:space="preserve">تاق خشت خام </t>
  </si>
  <si>
    <t>Sun-dried brick and vaults</t>
  </si>
  <si>
    <t>دایروی: کنه یی-کیرګاه</t>
  </si>
  <si>
    <t>کانه مدور یا دایروی کیرگا</t>
  </si>
  <si>
    <t>Kana-i-Kirga</t>
  </si>
  <si>
    <t>kana_i_kirga</t>
  </si>
  <si>
    <t>هگی ډوله –اوږده مستطیلی-کپه</t>
  </si>
  <si>
    <t xml:space="preserve"> کپه بیضوی شکل </t>
  </si>
  <si>
    <t>Ovate-Oblong - Kapa</t>
  </si>
  <si>
    <t>هگی ډوله (بیضوی  ) –مستطیلی(اوږد مستطیل)-کودیک</t>
  </si>
  <si>
    <t xml:space="preserve"> کودیک بیضوی شکل </t>
  </si>
  <si>
    <t>Ovate-Oblong - Kodik</t>
  </si>
  <si>
    <t>هگی ډوله –مستطیلی-کوډی</t>
  </si>
  <si>
    <t xml:space="preserve"> کدی بیضوی شکل </t>
  </si>
  <si>
    <t>Ovate-Oblong - Kodai</t>
  </si>
  <si>
    <t> کپه عرب مستطیلی</t>
  </si>
  <si>
    <t>Rectangular - Kapa-i-arab</t>
  </si>
  <si>
    <t> چپری چندضلی</t>
  </si>
  <si>
    <t>Polygonal - Chapari</t>
  </si>
  <si>
    <t>chapari_polygonal</t>
  </si>
  <si>
    <t xml:space="preserve"> چپری دایروی بدون ستون مرکزی </t>
  </si>
  <si>
    <t>Circular - Chapari without centerpole</t>
  </si>
  <si>
    <t xml:space="preserve">دایروی: څپره (چپری) </t>
  </si>
  <si>
    <t> چپری دایروی</t>
  </si>
  <si>
    <t>Circular - Chapari</t>
  </si>
  <si>
    <t>chapari</t>
  </si>
  <si>
    <t xml:space="preserve"> کپه چشمی دایروی </t>
  </si>
  <si>
    <t>Circular - Kapa-i-Chamshi</t>
  </si>
  <si>
    <t> دایروی لجیق</t>
  </si>
  <si>
    <t>Circular - Lacheq</t>
  </si>
  <si>
    <t> مخروط شکل فیروزکوهی</t>
  </si>
  <si>
    <t>Conical - Firozkahi</t>
  </si>
  <si>
    <t>firozakhi</t>
  </si>
  <si>
    <t xml:space="preserve"> گنبدی دارای چوکات مرکب </t>
  </si>
  <si>
    <t>Domical - Double-tier lattice</t>
  </si>
  <si>
    <t> گنبدی دارای چوکات منفرد</t>
  </si>
  <si>
    <t>Domical - Singe-tier lattice</t>
  </si>
  <si>
    <t>yurt_single</t>
  </si>
  <si>
    <t>په هرات ولایت کی نوی خیمی</t>
  </si>
  <si>
    <t>خیمه های جدید در هرات</t>
  </si>
  <si>
    <t>The New Tent in Herat</t>
  </si>
  <si>
    <t>خیمه جت</t>
  </si>
  <si>
    <t>Jat</t>
  </si>
  <si>
    <t>خیمه جوگی</t>
  </si>
  <si>
    <t>Jugi</t>
  </si>
  <si>
    <t>خیمه تایمنی</t>
  </si>
  <si>
    <t>Taimani</t>
  </si>
  <si>
    <t>taimani</t>
  </si>
  <si>
    <t>Peaked - Brahui</t>
  </si>
  <si>
    <t>Peaked - Ghilzai</t>
  </si>
  <si>
    <t>بلوچی تاقداره خیمه</t>
  </si>
  <si>
    <t>Vaulted - Baluch</t>
  </si>
  <si>
    <t>درانی تاقداره خیمه</t>
  </si>
  <si>
    <t>Vaulted - Durrani</t>
  </si>
  <si>
    <t>ساخت سقف هموار (سرپناه دائمی با سقف مسطح یا هموار)</t>
  </si>
  <si>
    <t>منحنی بام جوړول (دایمی سرپناه ددایروی چت سره)</t>
  </si>
  <si>
    <t>ساخت سقف منحنی (سرپناه دائمی با سقف گرد یا دایروی)</t>
  </si>
  <si>
    <t>کلبه ها (قالب چوبی و نمد ، تخته های از پوست بز یا سقف نی)</t>
  </si>
  <si>
    <t>یورتس خیمه( دلیمڅی اودلرګی شبکه یی چوکاټ)</t>
  </si>
  <si>
    <t>نخی  خیمی (تولید شوی او پاک شوی مواد)</t>
  </si>
  <si>
    <t>خیمه های نخی (مواد ساخته شده و تمیز)</t>
  </si>
  <si>
    <t>ښځینه</t>
  </si>
  <si>
    <t>زن</t>
  </si>
  <si>
    <t>Female</t>
  </si>
  <si>
    <t>female</t>
  </si>
  <si>
    <t>gender</t>
  </si>
  <si>
    <t>نارینه</t>
  </si>
  <si>
    <t xml:space="preserve">مرد </t>
  </si>
  <si>
    <t>Male</t>
  </si>
  <si>
    <t>male</t>
  </si>
  <si>
    <t>نه پوهیږم</t>
  </si>
  <si>
    <t>نمیدانم</t>
  </si>
  <si>
    <t>نه خیر</t>
  </si>
  <si>
    <t>هو</t>
  </si>
  <si>
    <t xml:space="preserve">بلی </t>
  </si>
  <si>
    <t>Yes</t>
  </si>
  <si>
    <t>نخیر</t>
  </si>
  <si>
    <t>بلی</t>
  </si>
  <si>
    <t>list_name</t>
  </si>
  <si>
    <t>د ساختمان تخنیکی سروی پای ته ورسیده، ستاسو له وخت څخه مننه</t>
  </si>
  <si>
    <t>شما فعلا بخش سروی تخنیکی مهندسی سرپناه را تکمیل نمودید. تشکر ازوقت تان</t>
  </si>
  <si>
    <t>You have now completed the architecttural design survey. Thank you for your time.</t>
  </si>
  <si>
    <t>مهربانی وکړی دسرپناه دموقیعت د gps نقطه واخلی</t>
  </si>
  <si>
    <t>لطفاً یک نقطه GPS کوردینات از محل سرپناه بگیردید</t>
  </si>
  <si>
    <t>رضایت</t>
  </si>
  <si>
    <t>boq</t>
  </si>
  <si>
    <t>دا سوال د ځواب ورکوونکی د ځواب لپاره ده</t>
  </si>
  <si>
    <t>این سوال برای جواب پاسخ دهنده است</t>
  </si>
  <si>
    <t>Question is for respondent to answer</t>
  </si>
  <si>
    <t xml:space="preserve">استعمال شوی مواد په یوه  لیست کی ثبت کړی ،دهغوی دموادوقیمتونه .مواد په اساس دی نوعی یی کټګوری کړی(لرګی ، فابریکه یی ټوټی ،معماری ،،دنی (واښه) ،رسی،نور مواد،کارګر،او حمل ونقل .(کچیری کوم مواد له  یاده وتی وی .نوپه لاندی خالی ځای کی یی شامل کړی “نور مواد”کچیری دکورنیوسره دموادو قیمت موجود نه وه ،نودمحلی مارکیت نه نرخونه واخلی </t>
  </si>
  <si>
    <r>
      <t xml:space="preserve">لیست  تمام مواد استفاده شده ، مقادیر ، قیمت ها و ابعاد آنها را ثبت کنید. مواد براساس نوع آنها طبقه بندی شوند مانند (چوب ، پارچه ، سنگ ، نی ، طناب ، سایر مواد ، گارکران و حمل نقل مواد). در صورت عدم موجودیت مواد بکاررفته در لیست ضمیمه لطف نموده آنها را در قسمت های خالی "سایر مواد" ذکر نمایید. اگر قیمت های مواد نزد خانواده موجود نباشد آنها را از بازار محل نرخ گیری کنید. </t>
    </r>
    <r>
      <rPr>
        <sz val="12"/>
        <color rgb="FF000000"/>
        <rFont val="Arial Narrow"/>
        <family val="2"/>
      </rPr>
      <t>.</t>
    </r>
  </si>
  <si>
    <t>Record a list of all of the materials used, their quantities, costs, and dimensions. Materials are categorized by their type (wood, fabric, masonry, reeds, rope, other materials, labour, and transport). If any materials are missing, include them in the blank spaces under "other materials." If costs are not available from the household, get them from the local market.</t>
  </si>
  <si>
    <t>boq_note</t>
  </si>
  <si>
    <t>(selected(${shelter_expert},'yes'))</t>
  </si>
  <si>
    <t>د توکوداحجامو  لیست</t>
  </si>
  <si>
    <t>لیست احجام مواد</t>
  </si>
  <si>
    <t>BoQ</t>
  </si>
  <si>
    <t>Shelter Construction</t>
  </si>
  <si>
    <t>connection</t>
  </si>
  <si>
    <t>(selected(${connect_why},'other'))</t>
  </si>
  <si>
    <t>که نور، نو واضح یی کړۍ</t>
  </si>
  <si>
    <t>اگر دیگر، واضح سازید</t>
  </si>
  <si>
    <t>connect_why_other</t>
  </si>
  <si>
    <t xml:space="preserve">ولی دامواد استعمال شوی دی؟ </t>
  </si>
  <si>
    <t>چرا این مواد استفاده شده ست؟</t>
  </si>
  <si>
    <t>Why are these materials used?</t>
  </si>
  <si>
    <t>connect_why</t>
  </si>
  <si>
    <t>select_one connect_why</t>
  </si>
  <si>
    <t>(selected(${connections},'other'))</t>
  </si>
  <si>
    <t>connections_other</t>
  </si>
  <si>
    <t>دسټرکچر یا ساختمان د مختلفو برخو داتصال لپاره  کوم مواد استعمال شوی دی؟</t>
  </si>
  <si>
    <t xml:space="preserve">از کدام مواد یا اشیا جهت اتصال قسمت های مختلف ساختمان استفاده شده است؟ </t>
  </si>
  <si>
    <t>What things are used to connect the different parts of the structure?</t>
  </si>
  <si>
    <t>connections</t>
  </si>
  <si>
    <t>select_one connections</t>
  </si>
  <si>
    <t>(selected(${connection_used},'yes'))</t>
  </si>
  <si>
    <t>متصل شوی تړل شوی</t>
  </si>
  <si>
    <t>متصل شده</t>
  </si>
  <si>
    <t>Connected</t>
  </si>
  <si>
    <t>دا هغه مواد دي چې د سرپناه  دمختلفو برخو د ساتلو لپاره کارول کیږي. لکه رسۍ، میخ، سریښ، پلستر یا د اتصال نور مواد وی</t>
  </si>
  <si>
    <t>اینهاموادی هستند که اجزای مختلف سرپناه را به هم وصل میکنند. این شاید ریسمان ,میخ و یا هم پلستر باشد یا کدام اتصال کننده دیگر.</t>
  </si>
  <si>
    <t>These are the materials used to keep the different parts of the shelter together. This may be rope ties, nails, glue, or plaster, or other types of connections</t>
  </si>
  <si>
    <t>آیا کوم مواد د سرپناه د مختلفو برخو د وصلولو په خاطر کارول شوی دی؟</t>
  </si>
  <si>
    <t>آیا کدام اتصال کننده جهت وصل اجزای مختلف سرپناه بکار رفته است؟</t>
  </si>
  <si>
    <t>Are any connections used to keep the different pieces of the structures together?</t>
  </si>
  <si>
    <t>connection_used</t>
  </si>
  <si>
    <t>اوس مونږ له تاسو د سرپناه د اتصالاتو یا وصلولو په اړه پوښتنی کوو. کوم چی تاسو د هغه په واسطه سرپناه وصل کړی یا کلکه کړی لکه (میخ، رسی او بل هر هغه شی چی د سرپناه مختلفی برخی سره وصل کوی)</t>
  </si>
  <si>
    <t>فعلا ازشما در مورد اتصالات پرسیده خواهد شد مشمول کمربند ها ,میخ ها و هر چیزی که به اشکال مختلف اجزای سرپناه را به هم وصل میکند.</t>
  </si>
  <si>
    <t>You will now be asked about connections, inclusing ties, nails, and anything used to hold different parts of the shelter together.</t>
  </si>
  <si>
    <t>connection_note</t>
  </si>
  <si>
    <t>اتصالات</t>
  </si>
  <si>
    <t>Connections</t>
  </si>
  <si>
    <t>windows</t>
  </si>
  <si>
    <t>(selected(${jambs_whynot},'other'))</t>
  </si>
  <si>
    <t>jambs_whynot_other</t>
  </si>
  <si>
    <t>(selected(${jambs},'no'))</t>
  </si>
  <si>
    <t>که یی نلری، نو ولی؟</t>
  </si>
  <si>
    <t>اگر نخیر چرا ندارد</t>
  </si>
  <si>
    <t>If not, why not?</t>
  </si>
  <si>
    <t>jambs_whynot</t>
  </si>
  <si>
    <t>select_one whynot</t>
  </si>
  <si>
    <t>(selected(${windows},'yes'))</t>
  </si>
  <si>
    <t>آیا کړکی ګانی چوکاټ لری؟  (سرتاق)</t>
  </si>
  <si>
    <t>آیا کلکین های چوکات دارند؟ (سرتاق )</t>
  </si>
  <si>
    <t>Do the windows have frame (jamps/lintels)?</t>
  </si>
  <si>
    <t>jambs</t>
  </si>
  <si>
    <t>(selected(${windows_whynot},'other'))</t>
  </si>
  <si>
    <t>windows_whynot_other</t>
  </si>
  <si>
    <t>(selected(${windows},'no'))</t>
  </si>
  <si>
    <t>اگر نخیر، چرا ندارد؟</t>
  </si>
  <si>
    <t>windows_whynot</t>
  </si>
  <si>
    <t>آیا دا سرپناه کړکۍ لري؟</t>
  </si>
  <si>
    <t>آیا این سرپناه کلکین دارد؟</t>
  </si>
  <si>
    <t>Are there windows in the shelter?</t>
  </si>
  <si>
    <t>(selected(${wall_shape_why},'other'))</t>
  </si>
  <si>
    <t>wall_shape_why_other</t>
  </si>
  <si>
    <t>ولی  دیوالونه داسی ډول شکل لری؟</t>
  </si>
  <si>
    <t>چرا دیوار ها این شکل را دارند؟</t>
  </si>
  <si>
    <t>Why is the wall shaped like this?</t>
  </si>
  <si>
    <t>wall_shape_why</t>
  </si>
  <si>
    <t>select_one wall_why</t>
  </si>
  <si>
    <t>(selected(${wall_shape},'other'))</t>
  </si>
  <si>
    <t>wall_shape_other</t>
  </si>
  <si>
    <t>ددیوالونو شکل څه ډول ده ؟</t>
  </si>
  <si>
    <t>دیوار ها چه نوع شکل دارند؟</t>
  </si>
  <si>
    <t>What shape are the walls?</t>
  </si>
  <si>
    <t>wall_shape</t>
  </si>
  <si>
    <t>select_one wall_shape</t>
  </si>
  <si>
    <t>له تاسوبه اوس دسرپناه ددیوالونو په اړه وپوښتل شی</t>
  </si>
  <si>
    <t>فعلا از شما در مورد دیوار های سرپناه پرسیده میشود</t>
  </si>
  <si>
    <t>You will now be asked about the walls of the shelter</t>
  </si>
  <si>
    <t>roof_note</t>
  </si>
  <si>
    <t xml:space="preserve">دیوالونه </t>
  </si>
  <si>
    <t>دیوارها</t>
  </si>
  <si>
    <t>Walls</t>
  </si>
  <si>
    <t>walls</t>
  </si>
  <si>
    <t>(selected(${roof_shape_why},'other'))</t>
  </si>
  <si>
    <t>roof_shape_why_other</t>
  </si>
  <si>
    <t>دچت شکل  یی ولی په دی ډول دی  ؟</t>
  </si>
  <si>
    <t>چرا سقف آن این نوع است؟</t>
  </si>
  <si>
    <t>Why is the roof shaped this way?</t>
  </si>
  <si>
    <t>roof_shape_why</t>
  </si>
  <si>
    <t>select_one roof_why</t>
  </si>
  <si>
    <t>دا څه ډول چت دی؟</t>
  </si>
  <si>
    <t>سقف آن چه نوع است؟</t>
  </si>
  <si>
    <t>What shape is the roof?</t>
  </si>
  <si>
    <t>roof_shape</t>
  </si>
  <si>
    <t>select_one roof_shape</t>
  </si>
  <si>
    <t xml:space="preserve">له تا سوبه اوس  دچت دجوړښت په اړه و پوښتل  وشی   </t>
  </si>
  <si>
    <t>ازشما فعلا در مورد سقف سرپناه پرسیده میشود.</t>
  </si>
  <si>
    <t>You will now be asked about the roof of the structure</t>
  </si>
  <si>
    <t xml:space="preserve">چت </t>
  </si>
  <si>
    <t>چت</t>
  </si>
  <si>
    <t>Roof</t>
  </si>
  <si>
    <t>structure</t>
  </si>
  <si>
    <t>(selected(${reinforce_whynot},'other'))</t>
  </si>
  <si>
    <t>reinforce_whynot_other</t>
  </si>
  <si>
    <t>(selected(${structure_reinforce},'no'))</t>
  </si>
  <si>
    <t>ولی  داسرپناه نه ده تقویه شوی؟</t>
  </si>
  <si>
    <t>چرا سرپناه تقویت نشده است؟</t>
  </si>
  <si>
    <t>Why is the shelter not reinforced?</t>
  </si>
  <si>
    <t>reinforce_whynot</t>
  </si>
  <si>
    <t>select_one elevation_whynot</t>
  </si>
  <si>
    <t>(selected(${reinforce_why},'other'))</t>
  </si>
  <si>
    <t>reinforce_why_other</t>
  </si>
  <si>
    <t>(selected(${structure_reinforce},'yes'))</t>
  </si>
  <si>
    <t>ولی سرپناه تقویه شوی ده؟</t>
  </si>
  <si>
    <t>چرا سرپناه تقویت شده است؟</t>
  </si>
  <si>
    <t>Why is the shelter reinforced?</t>
  </si>
  <si>
    <t>reinforce_why</t>
  </si>
  <si>
    <t>select_one elevation_why</t>
  </si>
  <si>
    <t>(selected(${frame},'yes'))</t>
  </si>
  <si>
    <t>آیا د ساختمان  چوکاټ د استحکام لپاره تقویه شوی دی؟</t>
  </si>
  <si>
    <t>آیا تقویت بیشتر برای استحکام بخشیدن به چوکات / ساختمان انجام شده است؟</t>
  </si>
  <si>
    <t>Is anything done to reinforce the frame/structure to make it stronger?</t>
  </si>
  <si>
    <t>structure_reinforce</t>
  </si>
  <si>
    <t>(selected(${frame_material},'other'))</t>
  </si>
  <si>
    <t>frame_material_other</t>
  </si>
  <si>
    <t>چوکاټ یی له کوموموادو څخه جوړ شوی دی ؟</t>
  </si>
  <si>
    <t>چوکات آن از کدام مواد ساخته شده است</t>
  </si>
  <si>
    <t>What material is the frame made from?</t>
  </si>
  <si>
    <t>frame_material</t>
  </si>
  <si>
    <t>select_one frame_material</t>
  </si>
  <si>
    <t>چوکاټ او هر نوغ ساختمان چی د سرپناه په دننه کی جوړشوی وی لکه دیوالونه او چت چی سرپناه ته یوجوړښت یا(سټرکچر ورکوی).
دا سوال د ځواب ورکوونکی د ځواب لپاره ده</t>
  </si>
  <si>
    <t>چوکات و هر نوع ساختمان داخل سرپناه که دیوار ها و سقف جهت ساخت سرپناه به اطراف آن ساخته میشود 
این سوال برای جواب پاسخ دهنده است</t>
  </si>
  <si>
    <t>The frame any type of structure inside the shelter that the walls and roof are built around the give the shelter a structure
Question is for respondent to answer</t>
  </si>
  <si>
    <t xml:space="preserve">آیا سرپناه یو ډول چوکاټ چارچاپیره لری کوم چی دیوالونه  اوچت ځینی جوړ شوی دی؟ </t>
  </si>
  <si>
    <t xml:space="preserve">آیا این سرپناه دارای چوکات که در اطراف آن دیوارها و سقف ساخته شده است میباشد. </t>
  </si>
  <si>
    <t>Does the shelter have an kind of frame around which the walls and ceiling are constructed?</t>
  </si>
  <si>
    <t>frame</t>
  </si>
  <si>
    <t>دا پوښتنه د ځواب ورکوونکی د ځواب ده</t>
  </si>
  <si>
    <t xml:space="preserve">له تاسو به اوس دسرپناه داصلی بدنی په اړه و پوښتل شی .دچوکاټ په شمول ،څرنګه چوکات تقویه شوی اود تقویی  ډول اومواد یی څه دی ؟ </t>
  </si>
  <si>
    <t xml:space="preserve">حال از شما در مورد ساختمان های اساسی سرپناه پرسیده خواهد شد. بشول چوکات ، نوع تقویت ها یا روش تقویت های عناصر و مقاومت مواد. </t>
  </si>
  <si>
    <t>You wiill now be asked about the main structrue of the shelter, including the frame, how the structure is reinforced and strentgthened and the materials</t>
  </si>
  <si>
    <t>structure_note</t>
  </si>
  <si>
    <t>عمده جوړشټ</t>
  </si>
  <si>
    <t>ساختمان اصلی</t>
  </si>
  <si>
    <t>Main Structure</t>
  </si>
  <si>
    <t>(selected(${elevation_whynot},'other'))</t>
  </si>
  <si>
    <t>elevation_whynot_other</t>
  </si>
  <si>
    <t>(selected(${plinth},'none'))</t>
  </si>
  <si>
    <t xml:space="preserve">ولی سرپنا د ځمکی نه لوړه جوړه شوی نه ده؟ </t>
  </si>
  <si>
    <t>چرا این سرپناه از زمین بلند اعمار نشده است</t>
  </si>
  <si>
    <t>Why is the shelter not elevated?</t>
  </si>
  <si>
    <t>elevation_whynot</t>
  </si>
  <si>
    <t>(selected(${elevation_why},'other'))</t>
  </si>
  <si>
    <t>elevation_why_other</t>
  </si>
  <si>
    <t>not(selected(${plinth},'none'))</t>
  </si>
  <si>
    <t>ولی  داسرپنادځمکی نه  لوړه جوړه شوی ده ؟</t>
  </si>
  <si>
    <t>چرا این سرپناه از زمین بلند اعمار شده است</t>
  </si>
  <si>
    <t>Why is the shelter elevated?</t>
  </si>
  <si>
    <t>elevation_why</t>
  </si>
  <si>
    <t>(selected(${plinth_type},'other'))</t>
  </si>
  <si>
    <t>plinth_type_other</t>
  </si>
  <si>
    <t>دکومو موادونه چی کرسی جوړه شوی ده عمده مواد یی لیست کړی</t>
  </si>
  <si>
    <t>تمام مواد را که رینگ بیم از آن ساخته شده تهیه کنید</t>
  </si>
  <si>
    <t>List the main material used to make the plinth</t>
  </si>
  <si>
    <t>کچیری کرسی استعمال شوی وی،نو کرسی دڅه شی نه جوړه شوی ؟</t>
  </si>
  <si>
    <t>اگر ازکرسی استفاده شده مواد بکار رفته چی است؟</t>
  </si>
  <si>
    <t>If a plinth is used, what is the plinth made of?</t>
  </si>
  <si>
    <t>plinth_type</t>
  </si>
  <si>
    <t>select_one plinth_type</t>
  </si>
  <si>
    <t xml:space="preserve">کرسی دتهداب نه لوړه شوی  چی سرپناه پری جوړه شوی </t>
  </si>
  <si>
    <t>کرسی تهداب بلند دارد کی سرپناه سر آن اعمار شده است</t>
  </si>
  <si>
    <t>The plinth is an elevated foundation on which the shelter is built</t>
  </si>
  <si>
    <t>آیا سرپناه په ځمکه مستقیما جوړه شوی یا د ځمکی څخه پورته  جوړه شوی ده؟</t>
  </si>
  <si>
    <t>آیا این سرپناه مستقیماً روی زمین ساخته شده یا از سطح زمین بلند اعمارشده است؟</t>
  </si>
  <si>
    <t>Is the shelter built directly on the ground, or elevated from the gound in any way?</t>
  </si>
  <si>
    <t>plinth</t>
  </si>
  <si>
    <t>select_one plinth</t>
  </si>
  <si>
    <t xml:space="preserve"> له تاسوبه اوس دسرپنا دبنسټ په اړه پوښتنه وشی  </t>
  </si>
  <si>
    <t>فعلا از شما در مورد تهداب سرپناه پرسیده میشود</t>
  </si>
  <si>
    <t>You will now be asked about the foundation of the shelter</t>
  </si>
  <si>
    <t>foundation_note</t>
  </si>
  <si>
    <t>بنسټ/تهداب</t>
  </si>
  <si>
    <t>تهداب</t>
  </si>
  <si>
    <t>Foundation</t>
  </si>
  <si>
    <t>اوس مونږ له تاسو څخه د تعمیر د جوړښت د طریقی په اړه په شمول د تهدابونو، ساخت، غولی، چت، دیوالونه، ګړکۍ، او کنجونه/اتصالات پوښتنه کوو، په مهربانی سره څومره چی معلومات لرۍ ځواب راکړۍ</t>
  </si>
  <si>
    <t>اکنون ما در مورد روش های ساخت و ساز در منطقه از چندین بعد مختلف ، از جمله تهداب ها ، اعمار ، سقف ، دیوارها ، کلکین ها و دروازه ها و اتصالات ، سوال خواهیم کرد. لطفا نظربه اطلاعات خود پاسخ دهید.</t>
  </si>
  <si>
    <t>Now we will ask about building practices in the area across several different dimentions, including foundation, structure, roofing, walls, windows and doors, and connections. Please answer to the best of your knowledge.</t>
  </si>
  <si>
    <t>construction_note</t>
  </si>
  <si>
    <t>د سرپناه جوړښت</t>
  </si>
  <si>
    <t>ساختمان سرپناه</t>
  </si>
  <si>
    <t xml:space="preserve">دسرپناه د مهندسی نقشی </t>
  </si>
  <si>
    <t>نقشه های مهندسی سرپناه</t>
  </si>
  <si>
    <t>Shelter Architectural Drawings</t>
  </si>
  <si>
    <t>shelter_drawing</t>
  </si>
  <si>
    <t>دا پوښتنه د انجنیر پوښتنه ده</t>
  </si>
  <si>
    <t>این سوال، سوال انجنیر است</t>
  </si>
  <si>
    <t>Question is for Engineer asking question</t>
  </si>
  <si>
    <t>مهربانی وکړی ټول استفاده شوی توکی د دویم څل لپاره چیک کړی (دټولوموادو دمقداروتو په شمول)</t>
  </si>
  <si>
    <t>لطفاً لیست تمام مواد استفاده شده را مجدداً بررسی کرده و مقدار اقلام را وارد کنید.</t>
  </si>
  <si>
    <t>Please re-check the list of all materials used, and include the quantity of items.</t>
  </si>
  <si>
    <t>materials_check</t>
  </si>
  <si>
    <t xml:space="preserve">مهربانی وکړی ډاډ تر لاسه کړی چی دټولو طرفونو ابعاد دهر ی سرپنا ثبت شوی دی </t>
  </si>
  <si>
    <t xml:space="preserve">لطفاً اطمینان حاصل کنید که ابعاد همه طرفها هر دیزاین سرپناه ثبت شده است.
</t>
  </si>
  <si>
    <t>Please check to make sure the the dimensions of all sides of each of the shelter designs have been recorded.</t>
  </si>
  <si>
    <t>shelter_check</t>
  </si>
  <si>
    <t>مهرباني وکړئ ډاډ ترلاسه کړئ چې ټول هغه موادچې د سرپناه په ډیزاینونو کې کارول کیږي لیبل شوي ، او د هغوی اندازه او ابعاد ثبت شوي دی.</t>
  </si>
  <si>
    <t xml:space="preserve">
لطفاً اطمینان حاصل کنید که همه مواد استفاده شده در دیزاین ذکر شده است و اندازه و ابعاد آنها ثبت شده است
</t>
  </si>
  <si>
    <t>Please check to ensure than all items used in the shelter designs are labelled, and their sizes and dimensions have been recorded.</t>
  </si>
  <si>
    <t>items_check</t>
  </si>
  <si>
    <t>په مهربانی سره ډاډ تر لاسه کړی چی د سرپناه د څلورو نماوو ډیزاینونه مو رسم کړی دی؟</t>
  </si>
  <si>
    <t xml:space="preserve">لطفاً اطمینان حاصل کنید که هر چهارنما  دیزاین  سرپناه ترسیم شده اند.
</t>
  </si>
  <si>
    <t>Please check to ensure that all four shelter design perspectives have been drawn and labelled.</t>
  </si>
  <si>
    <t>design_check</t>
  </si>
  <si>
    <t xml:space="preserve">مهربانی وکړی دنمری دداخل نما  دپورته نه لاندی ترسیم  کړی .چی داباید  دمحوطی ټول دیوالونه ولری،اوبل هرساختمان  چی په نمری  کی وی ،دنورو سرپناوو په شمول ،ګدام ،داوبو منبع ،تشناب /بیت الخلا ،او حویلی په نظر کی ونیسۍ. </t>
  </si>
  <si>
    <r>
      <t>از نمای بالا به پایین ، محوطه را بصورت مکمل ترسیم نمایید، از جمله سرپناه اصلی را که در بالا ترسیم شده ، و همچنین دیوارها یا ساختمانهای دیگر که در این طرح قرار دارد ، ترسیم کنید. لطفاً اطمینان حاصل کنید که ضخامت دیوار ، ساختمانهای ذخیره وی ، تشناب و منابع آب را در نظر بگیرید</t>
    </r>
    <r>
      <rPr>
        <sz val="12"/>
        <color theme="1"/>
        <rFont val="Calibri"/>
        <family val="2"/>
        <scheme val="minor"/>
      </rPr>
      <t>.</t>
    </r>
  </si>
  <si>
    <t>Please draw a top-down view of the entire plot. This should have the compound walls, and any other buildings that are also on the plot, including other shelters, storage buildings, water points, latrines/toilets, and public spaces.</t>
  </si>
  <si>
    <t>drawing_plot</t>
  </si>
  <si>
    <t xml:space="preserve">لطفآ د سرپنا  قطعه رسمه کړی . داباید  دسرپنا ه داړخ د لید نه وی  دسرپناه دداخلی نما دفرشونوسره ،دیوالونواوچت سره اوهمدارنګه ددوی داخلی مواد وښایاست </t>
  </si>
  <si>
    <r>
      <t xml:space="preserve">لطفاً قطع عرضی سرپناه را ترسیم کنید. این بایداز دید جانبی سرپناه باشد مع دید داخلی سقف سرپناه ، دیوارها و سقف ، به منظور نشان دادن مواد داخل آنها. </t>
    </r>
    <r>
      <rPr>
        <sz val="12"/>
        <color rgb="FF000000"/>
        <rFont val="Arial Narrow"/>
        <family val="2"/>
      </rPr>
      <t>.</t>
    </r>
  </si>
  <si>
    <t>Please draw a cross-section of the shelter. This should be a side view of the shelter, with a view inside the shelter floors, walls, and roof, in order to show the mateirals inside of them.</t>
  </si>
  <si>
    <t>drawing_cross_section</t>
  </si>
  <si>
    <t>په مهربانی سره د سرپناه غولی/سقف پلان رسم کړۍ چی د غولی د لید لوری څخه تر پورته رسم شی،  په یاد ولرۍ چی د موادو ټولی اندازی او مقدارونه په کښی ذکر کړۍ</t>
  </si>
  <si>
    <t>لطفا دیزاین کف سرپناه را ترسیم کنید. باید ازدید سقف از بالا ترسیم شود. به یاد داشته باشید که تمام اندازه ها ، مواد و مقادیر و ابعاد مواد استفاده شده را درج کنید.</t>
  </si>
  <si>
    <t>Please draw the floor plan of the shelter. It should be drawn from a perspective of looking at the floor from above. Remember to include all measurement, materials, locations of doors and walls, and quantities and dimensions of the materials used.</t>
  </si>
  <si>
    <t>drawing_floor</t>
  </si>
  <si>
    <t>په مهربانی سره د سرپناه دچت پلان رسم کړۍ چی د غولی د لید لوری څخه  پورته  لوری ته رسم شی، په یاد ولرۍ چی د موادو ټولی اندازی د دروازو او کړکیو موقیعتونه او مقدارونه په کښی ذکر کړۍ</t>
  </si>
  <si>
    <r>
      <t>لطفا پلان سقف سرپناه را ترسیم کنید. باید از دید کف به بالا ترسیم شود. به یاد داشته باشید که تمام اندازه های ، مواد ، موقیعت دروازه ها و دیوارها ، مقادیر و ابعاد مواد استفاده شده را ذکر کنید.</t>
    </r>
    <r>
      <rPr>
        <sz val="12"/>
        <color rgb="FF000000"/>
        <rFont val="Arial Narrow"/>
        <family val="2"/>
      </rPr>
      <t>.</t>
    </r>
  </si>
  <si>
    <t>Please draw the roof plan of the shelter. It should be drawn from a perspective of looking at the structure from above, including all of the materials inside of the roof. Remember to include all measurements, materials, and quantities and dimensions of the materials used.</t>
  </si>
  <si>
    <t>drawing_roof</t>
  </si>
  <si>
    <t>په مهربانی سره د سرپناه د اړخ نما رسم کړۍ، په یاد ولرۍ چی د موادو ټولی اندازی او مقدارونه په کښی ذکر کړۍ</t>
  </si>
  <si>
    <t>لطفا ارتفاع جانبی سرپناه را ترسیم کنید. به یاد داشته باشید که تمام اندازه ها ، مواد مقادیر و ابعاد مواد استفاده شده را درج کنید</t>
  </si>
  <si>
    <t>Please draw the side elevation of the shelter. Remember to include all measurement, materials, and quantities and dimensions of the materials used.</t>
  </si>
  <si>
    <t>drawing_side</t>
  </si>
  <si>
    <t>په مهربانی سره د سرپناه د مخامخ نما رسم کړۍ، په یاد ولرۍ چی د موادو ټولی اندازی او مقدارونه په کښی ذکر کړۍ</t>
  </si>
  <si>
    <t>لطفاً نمای مقابل سرپناه را ترسیم کنید. به یاد داشته باشید که تمام اندازه گیری ها ، مواد مقادیر و ابعاد مواد استفاده شده را ذکر کنید.</t>
  </si>
  <si>
    <t>Please draw the front elevation of the shelter. Remember to include all measurement, materials, and quantities and dimensions of the materials used.</t>
  </si>
  <si>
    <t>drawing_front</t>
  </si>
  <si>
    <t>مهرباني وکړئ د امکان تر حده تفصیل ورکړۍ ، په شمول د ټولو کارول شوي موادو د لیست ، او د دوی ابعاد ، په ډیزاین کې کارول شوي ټول مواد نشانی کړئ ، او د موادو ټول جزییات دا ندازو په شمول په کی شامل کړۍ
دا پوښتنه د انجنیر پوښتنه ده</t>
  </si>
  <si>
    <t>لطفا تا حد ممکن لیست تمام مواد استفاده شده همراه با اندازه های آن و تمام موادی ک در دیزاین استفاده شده نشانی نمایید و مقدار تمام مواد را شامل بسازید. 
این سوال، سوال انجنیر است</t>
  </si>
  <si>
    <t>Please be as detailed as possible, including a list of all materials used, and their dimentions, label all materials used in the design, and include all detailed measuremens of the materials.
Question is for Engineer asking question</t>
  </si>
  <si>
    <t>اوس له تاسونه غوښتل کیږی  چی یو مهندسی سګیج جوړ کړی دڅلورو لیدلورو څخه (مخامخ ، اړخ، چت ، دفرش داخلی پلان ) هغه سرپناوی چی وینی   .دابه دکاغذ په مخ ترسیم کړی وروسته له دی چی سروی موتکمیل کړه ،دابه سکن کړۍ او را و به یی لیږۍ.</t>
  </si>
  <si>
    <r>
      <t>از شما پرسیده خواهد شد تا نمای مهندسی سرپناه مورد نظر را از چهار جناح ترسیم نمایید (مقابل</t>
    </r>
    <r>
      <rPr>
        <sz val="12"/>
        <color rgb="FF000000"/>
        <rFont val="Arial Narrow"/>
        <family val="2"/>
      </rPr>
      <t>,</t>
    </r>
    <r>
      <rPr>
        <sz val="12"/>
        <color rgb="FF000000"/>
        <rFont val="Times New Roman"/>
        <family val="1"/>
      </rPr>
      <t xml:space="preserve"> پهلو </t>
    </r>
    <r>
      <rPr>
        <sz val="12"/>
        <color rgb="FF000000"/>
        <rFont val="Arial Narrow"/>
        <family val="2"/>
      </rPr>
      <t>,</t>
    </r>
    <r>
      <rPr>
        <sz val="12"/>
        <color rgb="FF000000"/>
        <rFont val="Times New Roman"/>
        <family val="1"/>
      </rPr>
      <t xml:space="preserve">سقف </t>
    </r>
    <r>
      <rPr>
        <sz val="12"/>
        <color rgb="FF000000"/>
        <rFont val="Arial Narrow"/>
        <family val="2"/>
      </rPr>
      <t>,</t>
    </r>
    <r>
      <rPr>
        <sz val="12"/>
        <color rgb="FF000000"/>
        <rFont val="Times New Roman"/>
        <family val="1"/>
      </rPr>
      <t xml:space="preserve">و پلان داخلی سقف) را در ورق سفید ترسیم کرده بعدا سکن آن را بعد از تکمیلی سروی بفرستید.  </t>
    </r>
  </si>
  <si>
    <t>You will now be asked to make an architectural sketch of four perspectives (front, side, roof, inside floor plan) of the shelter you are observing. You will draw this on paper, and send scans of the drawing after you complete the survey.</t>
  </si>
  <si>
    <t>drawing_note</t>
  </si>
  <si>
    <t>د سرپناه د مهندسی نقشی</t>
  </si>
  <si>
    <t xml:space="preserve">نقشه های مهندسی سرپناه </t>
  </si>
  <si>
    <t>shelter_photo</t>
  </si>
  <si>
    <t>new</t>
  </si>
  <si>
    <t>ځان ډاډه کړی چی دسرپناه داخل ټول(دشادیوال او غولی) په عکس کی راغلی وی
دا پوښتنه د انجنیر پوښتنه ده</t>
  </si>
  <si>
    <t>مطمعن شوید که تصویر دیوار عقبی و کف را در یک تصویر بردارید
این سوال، سوال انجنیر است</t>
  </si>
  <si>
    <t>Make sure to capture both the back wall and floor in the same photo
Question is for Engineer asking question</t>
  </si>
  <si>
    <t xml:space="preserve"> دسرپناه د داخلی  لوری نه  یو عکس واخلی چه د شا دیوار او غولی یی وښایی</t>
  </si>
  <si>
    <t>از دیوارعقبی و کف داخلی سرپناه عکس بگیرید</t>
  </si>
  <si>
    <t>Take a photo showing the back wall and floor from inside the shelter.</t>
  </si>
  <si>
    <t>photo_floor</t>
  </si>
  <si>
    <t>image</t>
  </si>
  <si>
    <t>ځان ډاډه کړی چی دسرپناه داخل ټول (دشا دیوال او چت) په عکس کی راغلی وی
دا پوښتنه د انجنیر پوښتنه ده</t>
  </si>
  <si>
    <t>مطمعن شوید که تصویر دیوار عقبی و سقف را در یک تصویر بردارید
این سوال، سوال انجنیر است</t>
  </si>
  <si>
    <t>Make sure to capture both the back wall and ceiling in the same photo
Question is for Engineer asking question</t>
  </si>
  <si>
    <t xml:space="preserve"> دسرپناه د داخلی  لوری نه  یو عکس واخلی چه د شا دیوار او چت یی وښایی.</t>
  </si>
  <si>
    <t>از دیوارعقبی و سقف داخلی سرپناه عکس بگیرید</t>
  </si>
  <si>
    <t>Take a photo showing the back wall and ceiling from inside the shelter.</t>
  </si>
  <si>
    <t>photo_ceiling</t>
  </si>
  <si>
    <t>ځان ډاډه کړی چی دسرپناه داخل ټول په عکس کی راغلی وی
دا پوښتنه د انجنیر پوښتنه ده</t>
  </si>
  <si>
    <t>مطمعن شوید که تصویر همه سرپناه را دارید
این سوال، سوال انجنیر است</t>
  </si>
  <si>
    <t>Make sure the entire shelter is in the photo
Question is for Engineer asking question</t>
  </si>
  <si>
    <t xml:space="preserve"> دسرپناه د چپ یا ښی لوری نه  یو عکس واخله</t>
  </si>
  <si>
    <t>از سمت راست و چپ سرپناه عکس بگیرید</t>
  </si>
  <si>
    <t>Take a photo of the left or right side of the shelter</t>
  </si>
  <si>
    <t>photo_left</t>
  </si>
  <si>
    <t xml:space="preserve"> دسرپناه د مخ لوری نه  یو عکس واخله</t>
  </si>
  <si>
    <t>از نمای مقابل سرپناه عکس بگیرید</t>
  </si>
  <si>
    <t>Take a photo of the front of the shelter</t>
  </si>
  <si>
    <t>photo_front</t>
  </si>
  <si>
    <t>اوس تاسو د سرپناه د اخل او بهر انځورونه واخلۍ ، پوښتنپاڼه به له تاسو نه وغواړی چی تاسو د همدی تلفون د کمری له لاری عکسونه په ښه کیفیت واخلۍ.</t>
  </si>
  <si>
    <r>
      <t>اکنون از شما خواسته می شود که از هر جناح سرپناه از بیرون عکس بگیرید و همچنین از فضای داخلی سرپناه عکس بگیرید. در سروی از شما خواسته می شود با استفاده از دوربین روی این تلفن عکس بگیرید</t>
    </r>
    <r>
      <rPr>
        <sz val="11"/>
        <color theme="1"/>
        <rFont val="Calibri"/>
        <family val="2"/>
      </rPr>
      <t>.</t>
    </r>
  </si>
  <si>
    <t>You will now be asked to take photos of the shelter both the inside and outside of the shelter. You will be prompted by the survey to take the photo using the camera on this phone.</t>
  </si>
  <si>
    <t>photo_note</t>
  </si>
  <si>
    <t xml:space="preserve">دسرپناه عکسونه </t>
  </si>
  <si>
    <t xml:space="preserve">تصاویر سرپناه </t>
  </si>
  <si>
    <t>Shelter Photos</t>
  </si>
  <si>
    <t xml:space="preserve">آیا این سرپناه موقتی است (قابل انتقال است؟) </t>
  </si>
  <si>
    <t>Is the shelter mobile (e.g.can it be be moved?)</t>
  </si>
  <si>
    <t>آیا دا ستاسو لمړی، دویم، که دریم ځل دی چی تاسو دا ډول سرپناه ارزوۍ؟</t>
  </si>
  <si>
    <t>آیا این اولین ، دومین یا سومین باری است که شما (انجنیر) این نوع سرپناه را  ارزیابی میکنید؟</t>
  </si>
  <si>
    <t>Is this the first, second, or third time that you (the engineer) have assessed this particular shelter type variation?</t>
  </si>
  <si>
    <t>دا سرپناه په کوم کلی کی موقیعت لری؟</t>
  </si>
  <si>
    <t>دا سرپناه په کومه ولسوالی کی موقیعیت لری؟</t>
  </si>
  <si>
    <t>دا سرپناه په کوم ولایت کی موقیعیت لری؟</t>
  </si>
  <si>
    <t>دا سرپناه  په کوم زون کی موقیعت لری؟</t>
  </si>
  <si>
    <t>که ډاډه نه یاست، په مهربانی سره د د سرپناه د ډولونو چپتر ته مراجعه وکړۍ</t>
  </si>
  <si>
    <t>اگر مطمُن نیستید لطفا به اوراق انواع سرپناه مراجعه کنید</t>
  </si>
  <si>
    <t>که ډاډه نه یاست، په مهربانی سره  د سرپناه د ډولونو چپتر ته مراجعه وکړۍ</t>
  </si>
  <si>
    <r>
      <t>زما نوم [[</t>
    </r>
    <r>
      <rPr>
        <sz val="12"/>
        <color theme="1"/>
        <rFont val="Arial Narrow"/>
        <family val="2"/>
      </rPr>
      <t xml:space="preserve">        </t>
    </r>
    <r>
      <rPr>
        <sz val="12"/>
        <color theme="1"/>
        <rFont val="Times New Roman"/>
        <family val="1"/>
      </rPr>
      <t xml:space="preserve">]] دی او زه </t>
    </r>
    <r>
      <rPr>
        <sz val="12"/>
        <color theme="1"/>
        <rFont val="Arial Narrow"/>
        <family val="2"/>
      </rPr>
      <t xml:space="preserve">ACTED </t>
    </r>
    <r>
      <rPr>
        <sz val="12"/>
        <color theme="1"/>
        <rFont val="Times New Roman"/>
        <family val="1"/>
      </rPr>
      <t xml:space="preserve"> موسسی</t>
    </r>
    <r>
      <rPr>
        <sz val="12"/>
        <color theme="1"/>
        <rFont val="Arial Narrow"/>
        <family val="2"/>
      </rPr>
      <t xml:space="preserve"> </t>
    </r>
    <r>
      <rPr>
        <sz val="12"/>
        <color theme="1"/>
        <rFont val="Times New Roman"/>
        <family val="1"/>
      </rPr>
      <t xml:space="preserve"> لپاره کار کوم. د</t>
    </r>
    <r>
      <rPr>
        <sz val="12"/>
        <color theme="1"/>
        <rFont val="Arial Narrow"/>
        <family val="2"/>
      </rPr>
      <t xml:space="preserve"> UNHCR </t>
    </r>
    <r>
      <rPr>
        <sz val="12"/>
        <color theme="1"/>
        <rFont val="Times New Roman"/>
        <family val="1"/>
      </rPr>
      <t>، دبیړنۍ سرپنا او</t>
    </r>
    <r>
      <rPr>
        <sz val="12"/>
        <color theme="1"/>
        <rFont val="Arial Narrow"/>
        <family val="2"/>
      </rPr>
      <t xml:space="preserve"> غیر خوراکی توکو </t>
    </r>
    <r>
      <rPr>
        <sz val="12"/>
        <color theme="1"/>
        <rFont val="Times New Roman"/>
        <family val="1"/>
      </rPr>
      <t xml:space="preserve">کلستر په استازیتوب ، موږ په ټول افغانستان کې د ځایی سرپناه ډولونو ارزونه ترسره کوو. د دې ارزونې </t>
    </r>
    <r>
      <rPr>
        <sz val="12"/>
        <color theme="1"/>
        <rFont val="Arial Narrow"/>
        <family val="2"/>
      </rPr>
      <t xml:space="preserve"> </t>
    </r>
    <r>
      <rPr>
        <sz val="12"/>
        <color theme="1"/>
        <rFont val="Times New Roman"/>
        <family val="1"/>
      </rPr>
      <t>دبرخې په توګه ، موږ غواړو ستاسو د سرپناه عکس واخلو او د دې جوړښت ډیزاینونه رسم کړو ،  بیا به له تاسو څخه د سرپناه جوړولو او ډول په اړه یو څه پوښتنې وکړو. دا معلومات به د</t>
    </r>
    <r>
      <rPr>
        <sz val="12"/>
        <color theme="1"/>
        <rFont val="Arial Narrow"/>
        <family val="2"/>
      </rPr>
      <t xml:space="preserve"> UNHCR </t>
    </r>
    <r>
      <rPr>
        <sz val="12"/>
        <color theme="1"/>
        <rFont val="Times New Roman"/>
        <family val="1"/>
      </rPr>
      <t>او نورو</t>
    </r>
    <r>
      <rPr>
        <sz val="12"/>
        <color theme="1"/>
        <rFont val="Arial Narrow"/>
        <family val="2"/>
      </rPr>
      <t xml:space="preserve"> موسساتو </t>
    </r>
    <r>
      <rPr>
        <sz val="12"/>
        <color theme="1"/>
        <rFont val="Times New Roman"/>
        <family val="1"/>
      </rPr>
      <t xml:space="preserve"> لخوا وکارول شي ترڅو هغوی خپلی مرستی په منظم ډول تنظیم کړي ترڅو په ټول افغانستان کې د ځایی سرپناه جوړونې ډولونو  ښه منعکس کړي. دا ارزونه به له 20 څخه تر 30 دقیقو وخت ونیسي. هر هغه معلومات چې تاسو یې مونږ ته راکوۍ له مونږ سره به محرم او مستعار وي. پدی سروی کی ستاسو ګډون داطلبانه دي او کولی شي یوی یا څو پوښتنو ځواب و نه وایاست؛ په هرصورت ، موږ امید لرو چې تاسو به پدی سروی برخه واخلئ ځکه چې ستاسو نظرونه مهم دي. پدی سروی کی ستاسون ګدون او نه ګډون تاسو ته د مرستی په چمتو کولو کی کومه اغیزه نلرئ؟ آیا تاسو کومه پوښتنه لرۍ؟</t>
    </r>
  </si>
  <si>
    <t>دانجینر IDنمبر</t>
  </si>
  <si>
    <t>آی دی نمیر انجنیر</t>
  </si>
  <si>
    <t>Engineer ID</t>
  </si>
  <si>
    <t>نور(مشخص کړی)</t>
  </si>
  <si>
    <t>انواع دیگر (مشخص شود)</t>
  </si>
  <si>
    <t xml:space="preserve">دکلتوری دلیلونوله امله دا مواد استعمال شوی دی </t>
  </si>
  <si>
    <t>این مواد به دلایل فرهنگی استفاده می شود</t>
  </si>
  <si>
    <t>The materials are used for cultural reasons</t>
  </si>
  <si>
    <t>مواد نوی(جدیدتره )دی</t>
  </si>
  <si>
    <t>مواد جدیدتر هستند</t>
  </si>
  <si>
    <t>The materials are newer</t>
  </si>
  <si>
    <t>دموادو پیداکول ارزانه /آسانه دی</t>
  </si>
  <si>
    <t>مواد ارزان تر / آسانتر قابل دسترس است</t>
  </si>
  <si>
    <t>The materials are cheaper/easier to find</t>
  </si>
  <si>
    <t xml:space="preserve">اتصال کولی شی چی زیات وزن تحمل کړی </t>
  </si>
  <si>
    <t>اتصال می تواند وزن بیشتری را تحمل کند</t>
  </si>
  <si>
    <t>The connection can hold more weight</t>
  </si>
  <si>
    <t>strong</t>
  </si>
  <si>
    <t xml:space="preserve">اتصال ټکانونه ښه جذبوی </t>
  </si>
  <si>
    <t>اتصال ها باعث دفع تکان میشوند</t>
  </si>
  <si>
    <t>The connection absorbs shocks better</t>
  </si>
  <si>
    <t>shock</t>
  </si>
  <si>
    <t>سریښ</t>
  </si>
  <si>
    <t>سرش</t>
  </si>
  <si>
    <t>Glue</t>
  </si>
  <si>
    <t>glue</t>
  </si>
  <si>
    <t>طناب یا ریسمان</t>
  </si>
  <si>
    <t>سنجاق</t>
  </si>
  <si>
    <t>Pins</t>
  </si>
  <si>
    <t>pins</t>
  </si>
  <si>
    <t>رسی /تار</t>
  </si>
  <si>
    <t>رشمه</t>
  </si>
  <si>
    <t>String</t>
  </si>
  <si>
    <t>string</t>
  </si>
  <si>
    <t>میحونه</t>
  </si>
  <si>
    <t>میخ ها</t>
  </si>
  <si>
    <t>Nails</t>
  </si>
  <si>
    <t>چرمی بندونه</t>
  </si>
  <si>
    <t>Leather thongs</t>
  </si>
  <si>
    <t>leather</t>
  </si>
  <si>
    <t>whynot</t>
  </si>
  <si>
    <t xml:space="preserve">دلیل نشته ، دافقط نه دی ترسره شوی؟ </t>
  </si>
  <si>
    <t>بدون دلیل. این فقط انجام نشده است</t>
  </si>
  <si>
    <t>No reason. It just wasn't done</t>
  </si>
  <si>
    <t>noreason</t>
  </si>
  <si>
    <t xml:space="preserve">داده دکلتور برخه نه ده </t>
  </si>
  <si>
    <t>این بخشی از فرهنگ نیست</t>
  </si>
  <si>
    <t>It is not part of the culture</t>
  </si>
  <si>
    <t>خصوصیات غیر ضروری دی</t>
  </si>
  <si>
    <t>این ویژگی غیرضروری است</t>
  </si>
  <si>
    <t>The feature is unneccessary</t>
  </si>
  <si>
    <t>unneccessary</t>
  </si>
  <si>
    <t xml:space="preserve">دا ټولنه  کوم څوک نه لری چی ددی مهارت دجوړولوځانګړتیا ولری </t>
  </si>
  <si>
    <t>در اجتماع ما شخص ماهر که چنین ویژه گی را بسازد موجود  نیست.</t>
  </si>
  <si>
    <t>The community does not have andyone with the skills to make the feature</t>
  </si>
  <si>
    <t>no_skills</t>
  </si>
  <si>
    <t>مونږ ددی خصوصیاتولرونکی مواد نه لرو</t>
  </si>
  <si>
    <t>ما برای این ویژگی مواد نداریم</t>
  </si>
  <si>
    <t>We don't have materials for the feature</t>
  </si>
  <si>
    <t>no_materials</t>
  </si>
  <si>
    <t xml:space="preserve">ځانګړتیاوی سرپناه   په اوړی کی ډیره  یخه اوپه ژمی کی ډیره ګرمه جوړوی . </t>
  </si>
  <si>
    <t>خصوصیات یا ویژهمگی که باعث می شود سرپناه در زمستان خیلی سرد یا در تابستان خیلی گرم شود</t>
  </si>
  <si>
    <t>Feature makes the shelter too cold in winter or too warm in summer</t>
  </si>
  <si>
    <t>temperature</t>
  </si>
  <si>
    <t xml:space="preserve"> ځانګړتیاوی دسټرکچر دیوالونه ضعیفوی </t>
  </si>
  <si>
    <t>خصوصیاتی یا ویژه گی که باعث ضعف ساختمان میشود</t>
  </si>
  <si>
    <t>Feature weakens the structure walls</t>
  </si>
  <si>
    <t>weakens_walls</t>
  </si>
  <si>
    <t>دیرپنا ه دموادو پیداکول</t>
  </si>
  <si>
    <t>نور (مشخص کړی)</t>
  </si>
  <si>
    <t>انواع دیگر(مشخص شود)</t>
  </si>
  <si>
    <t xml:space="preserve">کچیری سرپناه ویجاړه شی نودی اوږدی مودی لپاره خوندی نه ده </t>
  </si>
  <si>
    <t>مواد ته لاس رسی مشکل ده</t>
  </si>
  <si>
    <t>د سرپناه ترمیم لپاره کافی پیسی نلرم</t>
  </si>
  <si>
    <t>wall_why</t>
  </si>
  <si>
    <t xml:space="preserve">سرپناوی زمونږد کلتوردبرخی نه له دی طریقی نه  جوړیږی  </t>
  </si>
  <si>
    <t>این نوع سرپناه ها به عنوان بخشی از فرهنگ ما ساخته می شوند</t>
  </si>
  <si>
    <t>Shelters are constructed this way as part of our culture</t>
  </si>
  <si>
    <t>سرپناه په اوړی کی ډیره یخه اوپه ژمی کی ډیره ګرمه سا تی</t>
  </si>
  <si>
    <t>در تابستان سرپناه  را سردتر و در زمستان گرمتر نگه میدارد</t>
  </si>
  <si>
    <t>Keeps shelter cooler in summer and warmer in winter</t>
  </si>
  <si>
    <t>ډیرارزان</t>
  </si>
  <si>
    <t>ارزان تر</t>
  </si>
  <si>
    <t>More affordable</t>
  </si>
  <si>
    <t xml:space="preserve">د ترمیم څخه پرته ډیر دوام کوی </t>
  </si>
  <si>
    <t>بدون ترمیم بیشتر دوام می آورد</t>
  </si>
  <si>
    <t>Lasts longer without repairs</t>
  </si>
  <si>
    <t>durable</t>
  </si>
  <si>
    <t>په ترمیم یا ساتنه کی آسان تره ده</t>
  </si>
  <si>
    <t>ترمیم ساده یا بسیط</t>
  </si>
  <si>
    <t>Easier to maintain or repair</t>
  </si>
  <si>
    <t>repair</t>
  </si>
  <si>
    <t xml:space="preserve">دواوری/باران په وړاندی زیات  مقاوم جوړ شوی دی </t>
  </si>
  <si>
    <t xml:space="preserve">مقاومت بیشتردر برابر برف / باران </t>
  </si>
  <si>
    <t>More resistant to snow/rain build up</t>
  </si>
  <si>
    <t>evironment</t>
  </si>
  <si>
    <t xml:space="preserve">دهوا په وړاندی زیات مقاومت لری </t>
  </si>
  <si>
    <t xml:space="preserve">مقاومت بیشتردر برابر باد یا شمال </t>
  </si>
  <si>
    <t>More resistant to wind</t>
  </si>
  <si>
    <t>هموار</t>
  </si>
  <si>
    <t>Flat</t>
  </si>
  <si>
    <t>دایروی</t>
  </si>
  <si>
    <t>مدور</t>
  </si>
  <si>
    <t>Round</t>
  </si>
  <si>
    <t>round</t>
  </si>
  <si>
    <t>roof_why</t>
  </si>
  <si>
    <t>دایوه نښه دوضیعت ده / چی شتمنی یا قدرت دښودلو لپاره سرته رسیږی</t>
  </si>
  <si>
    <t>این یک نمونه از وضیعت است/ برای نشان دادن ثروت یا قدرت اجرا شده</t>
  </si>
  <si>
    <t>It is a status symbol/done to show wealth or power</t>
  </si>
  <si>
    <t>status</t>
  </si>
  <si>
    <t>دا همدلته رواج ده</t>
  </si>
  <si>
    <t>این بخش از فرهنگ ما است/ این دریجا رواج است</t>
  </si>
  <si>
    <t>Is it a part of the local culture</t>
  </si>
  <si>
    <t>دطبعی پیښو په وړاندی زیاته مقاومه ده</t>
  </si>
  <si>
    <t>در برابر آفات طبیعی مقاومت بیشتری دارد</t>
  </si>
  <si>
    <t>More resistant to natural disasters</t>
  </si>
  <si>
    <t xml:space="preserve">ساتنه یی آسانه ده </t>
  </si>
  <si>
    <t xml:space="preserve">حفاظت آن آسان و ساده است </t>
  </si>
  <si>
    <t>Easy to maintain</t>
  </si>
  <si>
    <t>maintain</t>
  </si>
  <si>
    <t>سرپناه په اسانی سره سړه او ګرمیږی</t>
  </si>
  <si>
    <t>سر پناه به راحتی سرد / گرم می شود</t>
  </si>
  <si>
    <t>Shelter stays cool/warm more easily</t>
  </si>
  <si>
    <t>temp</t>
  </si>
  <si>
    <t xml:space="preserve">چی د واوری او بازان څخه ساتنه وکړی </t>
  </si>
  <si>
    <t xml:space="preserve">اعمار جهت محافظت از باران / برف </t>
  </si>
  <si>
    <t>Protects from rain/snow build-up</t>
  </si>
  <si>
    <t>environment</t>
  </si>
  <si>
    <t>دایروی(استوانه)</t>
  </si>
  <si>
    <t>مدور (استوانه ای)</t>
  </si>
  <si>
    <t>Round (cylindar)</t>
  </si>
  <si>
    <t>cylindar</t>
  </si>
  <si>
    <t>زاویه لرونکی</t>
  </si>
  <si>
    <t>زاویه دار</t>
  </si>
  <si>
    <t>Angled</t>
  </si>
  <si>
    <t>angle</t>
  </si>
  <si>
    <t>هموار/هوار</t>
  </si>
  <si>
    <t>مخروطی</t>
  </si>
  <si>
    <t>Conical</t>
  </si>
  <si>
    <t>cone</t>
  </si>
  <si>
    <t>ګمبذه</t>
  </si>
  <si>
    <t>گنبد</t>
  </si>
  <si>
    <t>Dome</t>
  </si>
  <si>
    <t>dome</t>
  </si>
  <si>
    <t>رسی (سرپناه لاندی  تړل شوی)</t>
  </si>
  <si>
    <t>ریسمان (سرپناه در قسمت پایین بسته میشود)</t>
  </si>
  <si>
    <t>Rope (shelter tied down)</t>
  </si>
  <si>
    <t>تیږه</t>
  </si>
  <si>
    <t>Stone</t>
  </si>
  <si>
    <t>stone</t>
  </si>
  <si>
    <t>دباڼس لرګی /هندی لرګی</t>
  </si>
  <si>
    <t>خشت (خام یا پخته)</t>
  </si>
  <si>
    <t>Bamboo</t>
  </si>
  <si>
    <t>فولاد/نور فلزات</t>
  </si>
  <si>
    <t>خاک یا تپه خاکی</t>
  </si>
  <si>
    <t>Steel/ other metal</t>
  </si>
  <si>
    <t>metal</t>
  </si>
  <si>
    <t>لرګی</t>
  </si>
  <si>
    <t>wood</t>
  </si>
  <si>
    <t>ساتنی ته اړتیا نشته</t>
  </si>
  <si>
    <t>محافظت لازم نیست</t>
  </si>
  <si>
    <t>Protection is not needed</t>
  </si>
  <si>
    <t>not_needed</t>
  </si>
  <si>
    <t>دخپل دکلتور دبرخی په حیث مونږ دانه جوړوو</t>
  </si>
  <si>
    <t>ما آنها را به عنوان بخشی از فرهنگ خود نمی سازیم</t>
  </si>
  <si>
    <t>We do not build them as part of our culture</t>
  </si>
  <si>
    <t>not_culture</t>
  </si>
  <si>
    <t>ددی دجوړولولپاره مواد موجود نه دی</t>
  </si>
  <si>
    <t>مصالح ساخت آن موجود نیست</t>
  </si>
  <si>
    <t>The materials to build it are not available</t>
  </si>
  <si>
    <t>not_available</t>
  </si>
  <si>
    <t>دهغه جوړول ډیر ګران دی</t>
  </si>
  <si>
    <t>اعمار آن بسیار قیمت است</t>
  </si>
  <si>
    <t>It is too expensive to build</t>
  </si>
  <si>
    <t>too_expensive</t>
  </si>
  <si>
    <t>دایوه نښه دوضیعت ده / چی د شتمنی یا قدرت دښودلو لپاره سرته رسیدلی</t>
  </si>
  <si>
    <t xml:space="preserve">آیادادمحلی کلتور یوه برخه ده </t>
  </si>
  <si>
    <t>آیا بخشی از فرهنگ محلی است؟</t>
  </si>
  <si>
    <t xml:space="preserve">اوږده بادوامه سرپناه جوړه کړی </t>
  </si>
  <si>
    <t>باعث می شود سرپناه بیشتر عمرکند</t>
  </si>
  <si>
    <t>Makes shelter last longer</t>
  </si>
  <si>
    <t>سرپناه با ثباته اوقوی وساتی</t>
  </si>
  <si>
    <t>سرپناه را پایدار و محکم نگه می دارد</t>
  </si>
  <si>
    <t>Keeps shelter stable and stronger</t>
  </si>
  <si>
    <t>stonger</t>
  </si>
  <si>
    <t xml:space="preserve">دچاپیریال نه سرپناه محافظت کړی (حشرات،حیوانات،شمال،اونور )  </t>
  </si>
  <si>
    <t xml:space="preserve">محافظت سرپناه در برابر محیط (حشرات ، حیوانات ، باد و غیره) </t>
  </si>
  <si>
    <t>Protects shelter from environment (insects, animals, wind, etc.)</t>
  </si>
  <si>
    <t>protect_env</t>
  </si>
  <si>
    <t xml:space="preserve">دطبعی پیښو څخه سرپناه محافظت کړی (سیلاوونه،واوره ښووید نه ،اونور) </t>
  </si>
  <si>
    <t xml:space="preserve">محافظت سرپناه در برابر آفات طبیعی (سیل ، برف کوچ و غیره) </t>
  </si>
  <si>
    <t>Protects shelter from natural disasters (flooding, avalanche, etc.)</t>
  </si>
  <si>
    <t>protect_disaster</t>
  </si>
  <si>
    <t>تیږی</t>
  </si>
  <si>
    <t>سنگ ها</t>
  </si>
  <si>
    <t>سمنټ</t>
  </si>
  <si>
    <t>خښتی(همدارنګه لمرته- وچی شوی یا پخی)</t>
  </si>
  <si>
    <t>Bricks (either sun-dried or fired)</t>
  </si>
  <si>
    <t>bricks</t>
  </si>
  <si>
    <t xml:space="preserve">دخاوری تپه یا خاوره </t>
  </si>
  <si>
    <t>Dirt or earth mound</t>
  </si>
  <si>
    <t>dirt</t>
  </si>
  <si>
    <t xml:space="preserve">سرپناه دځمکی نه پورته په کرسی  جوړه شوی ،یاتهداب باعث ددی شوی چی سرپناه  دڅمکی نه لوړه جوړه شی </t>
  </si>
  <si>
    <t>سر پناه بالای کرسی ساخته شده است یا تهداب از سطح زمین اغاز شده است</t>
  </si>
  <si>
    <t>Shelter is built on a plinth, or a foundation that raises the shelter off the ground</t>
  </si>
  <si>
    <t>سرپناه پورته شوی دلرګی پواسطه(دلرګی پایویادلرګی چوکاټ )</t>
  </si>
  <si>
    <t>سرپناه توسط چوب ارتفاع داده میشود (پایه های چوبی یا چوکات چوبی)</t>
  </si>
  <si>
    <t>Shelter is elevated by wood (either stilts or wood frame)</t>
  </si>
  <si>
    <t>سرپناه دنوروموادوپه سرجوړه شوی ده(لرګی ،تیږه،اونور)مګر دځمکی  د سطحی څخه نه ده پورته شوی .</t>
  </si>
  <si>
    <t>سرپناه بر روی سایر مواد (چوب ، سنگ و غیره) ساخته شده اما از سطح زمین بلند نیست.</t>
  </si>
  <si>
    <t>Shelter is built on top of other materials (wood, stone, etc.) but not elevated off of the ground</t>
  </si>
  <si>
    <t>layer</t>
  </si>
  <si>
    <t xml:space="preserve"> نه،دکوم اضافی موادو یالوړوالی، نه  غیرسرپنا په ځمکه مستقیمآ جوړه شوی ده </t>
  </si>
  <si>
    <t>نخیر ، سرپناه مستقیماً روی زمین ساخته می شود بدون هیچ گونه ارتفاع</t>
  </si>
  <si>
    <t>No, shelter is built directly on the ground without any extra meterials or elevation</t>
  </si>
  <si>
    <t>و غیره (مشخص کنید)</t>
  </si>
  <si>
    <t>میلمستون</t>
  </si>
  <si>
    <t xml:space="preserve">مهمان خانه </t>
  </si>
  <si>
    <t xml:space="preserve">دهلکانو/بالغینو لپاره جلا سرپناه </t>
  </si>
  <si>
    <t>سرپناه مجزا برای جوانان و اطفال</t>
  </si>
  <si>
    <t xml:space="preserve">دښځو/سړیو لپاره جلا سرپناه </t>
  </si>
  <si>
    <t>سرپناه مجزا برای مردان و زنان</t>
  </si>
  <si>
    <t>داوبومنابع</t>
  </si>
  <si>
    <t xml:space="preserve">منبع آب </t>
  </si>
  <si>
    <t>تشناب / کمود</t>
  </si>
  <si>
    <t>ذخیروی تعمیر</t>
  </si>
  <si>
    <t xml:space="preserve">ساختمان های ذخیره وی </t>
  </si>
  <si>
    <t>ترجیح ورکوی چی ځواب ورنه کړی</t>
  </si>
  <si>
    <t>ترجیح میدهیم که جواب ندهم</t>
  </si>
  <si>
    <t>Prefer not to answer</t>
  </si>
  <si>
    <t>prefer_not</t>
  </si>
  <si>
    <t>tenure</t>
  </si>
  <si>
    <t>هیڅ(داجازی پرته نیول شوی)</t>
  </si>
  <si>
    <t>هیچکدام (اقامت بدون اجازه)</t>
  </si>
  <si>
    <t>None (occupied without permission)</t>
  </si>
  <si>
    <t xml:space="preserve">ژبنی موافقه </t>
  </si>
  <si>
    <t>توافق نامه لفزی</t>
  </si>
  <si>
    <t>Verbal agreement</t>
  </si>
  <si>
    <t>rental_verbal</t>
  </si>
  <si>
    <t xml:space="preserve">لیکلی  موافقه </t>
  </si>
  <si>
    <t xml:space="preserve">توافق نامه تحریری </t>
  </si>
  <si>
    <t>Written agreement</t>
  </si>
  <si>
    <t>rental_written</t>
  </si>
  <si>
    <t xml:space="preserve">دصفایی کتابچه </t>
  </si>
  <si>
    <t xml:space="preserve">کتابچه صفایی </t>
  </si>
  <si>
    <t>Safayee Notebook</t>
  </si>
  <si>
    <t>safayee</t>
  </si>
  <si>
    <t>دحکومتی چارواکو له لوری نه اجازه لیک</t>
  </si>
  <si>
    <t>اجازه نامه مقامات دولت</t>
  </si>
  <si>
    <t>Letter of permission from Government Authorities</t>
  </si>
  <si>
    <t>govt_letter</t>
  </si>
  <si>
    <t>دودیزی تصدی سند</t>
  </si>
  <si>
    <t xml:space="preserve">سند عرفی </t>
  </si>
  <si>
    <t>Customary tenure document</t>
  </si>
  <si>
    <t>tenure_document</t>
  </si>
  <si>
    <t xml:space="preserve">دځمکی دملکیت سند صادرشوی دی دقانونی محکمی له لوری نه </t>
  </si>
  <si>
    <t xml:space="preserve">سند مالکیت زمین توسط دادگاه صادر شده  </t>
  </si>
  <si>
    <t>Land title deed issued by Court of Law</t>
  </si>
  <si>
    <t>deed</t>
  </si>
  <si>
    <t>ترجیح میدهیم که جواب ندهیم</t>
  </si>
  <si>
    <t>arrangement</t>
  </si>
  <si>
    <t>دمالک د رضایت  نه غیرپه وړیا ډول په منزل کی میشت کیدل</t>
  </si>
  <si>
    <t>بدون توافق مالک بصورت رایگان اقامت یکنند</t>
  </si>
  <si>
    <t>Staying in accommodation for free without owner's consent</t>
  </si>
  <si>
    <t>free_no_consent</t>
  </si>
  <si>
    <t>دمالک په رضایت  په وړیا ډول په منزل کی میشت کیدل</t>
  </si>
  <si>
    <t>با توافق مالک بصورت رایگان اقامت یکنند</t>
  </si>
  <si>
    <t>Staying in accommodation for free with owner's consent</t>
  </si>
  <si>
    <t>free_consent</t>
  </si>
  <si>
    <t>د ملګرو / کورنۍ لخوا وړیا کوربه شوی</t>
  </si>
  <si>
    <t>توسط دوستان / خانواده به صورت رایگان میزبانی می شود</t>
  </si>
  <si>
    <t>Hosted by friends/family for free</t>
  </si>
  <si>
    <t>hosted</t>
  </si>
  <si>
    <t>کرایه شوی</t>
  </si>
  <si>
    <t xml:space="preserve">کرایی </t>
  </si>
  <si>
    <t>Rented</t>
  </si>
  <si>
    <t>rented</t>
  </si>
  <si>
    <t xml:space="preserve">اسناد او مدارک نه غیر </t>
  </si>
  <si>
    <t>مالک بدون با اسناد</t>
  </si>
  <si>
    <t>Owned without documentation</t>
  </si>
  <si>
    <t>owned_no_documents</t>
  </si>
  <si>
    <t>لرونکی داسنادو او مدارکو</t>
  </si>
  <si>
    <t>مالک همراه  با اسناد</t>
  </si>
  <si>
    <t>Owned with documentation</t>
  </si>
  <si>
    <t>owned_documents</t>
  </si>
  <si>
    <t>دولتی عاید (تقاعد)</t>
  </si>
  <si>
    <t>عاید دولتی(تقاعد)</t>
  </si>
  <si>
    <t>Government benefits (pension)</t>
  </si>
  <si>
    <t>govt_benefits</t>
  </si>
  <si>
    <t>cash_flow</t>
  </si>
  <si>
    <t>بشری مرستی(دنغدو پیسو ویش)</t>
  </si>
  <si>
    <t>کمک های بشردوستانه ( توزیع پول نقد)</t>
  </si>
  <si>
    <t>Humanitarian aid (cash distribution)</t>
  </si>
  <si>
    <t>humanitarian_aid</t>
  </si>
  <si>
    <t>د شخصی/کور توکو پلورل</t>
  </si>
  <si>
    <t>فروش وسایل شخصی</t>
  </si>
  <si>
    <t>Selling personal belongings</t>
  </si>
  <si>
    <t>sell_assets</t>
  </si>
  <si>
    <t>ډالی/تحفی او حواله جات</t>
  </si>
  <si>
    <t>تحفه/ حواله ها</t>
  </si>
  <si>
    <t>Remittances/gifts</t>
  </si>
  <si>
    <t>remittances</t>
  </si>
  <si>
    <t>قرض اخیستل</t>
  </si>
  <si>
    <t>قرض گرفتن</t>
  </si>
  <si>
    <t>Borrow money / take on debt</t>
  </si>
  <si>
    <t>loans</t>
  </si>
  <si>
    <t>د کار/مزدوری  نه عایدات</t>
  </si>
  <si>
    <t>درآمد از طریق کار / روزمزد</t>
  </si>
  <si>
    <t>Income through work/labour</t>
  </si>
  <si>
    <t>work</t>
  </si>
  <si>
    <t>دسرپناه دموادو پیداکول</t>
  </si>
  <si>
    <t>یافتن مواد سرپناه</t>
  </si>
  <si>
    <t>Roof Construction</t>
  </si>
  <si>
    <t>دیورت خیمی جوړول(پشمی ټوټی /تکی،دلرګی رده یی چوکاټ،چتونه اونور)</t>
  </si>
  <si>
    <t>ساخت یورت (نوارهای پشمی ، شبکه چوبی ، سف و غیره)</t>
  </si>
  <si>
    <t>Yurt Making (wool bands, wood lattice, roofing, etc.)</t>
  </si>
  <si>
    <t>دخښتو یا پخڅی دمسالو جوړول</t>
  </si>
  <si>
    <t>دسرپناه دچوکاټ،دیوالونو،اوتهداب جوړول</t>
  </si>
  <si>
    <t>ساخت تهداب سرپناه / دیوارها / چوکات یا فرم</t>
  </si>
  <si>
    <t>په کاه ګل ،پوزی ،اوچجکی اوبدل</t>
  </si>
  <si>
    <t>چج بافته شده / بوریا / کاه گلی</t>
  </si>
  <si>
    <t>دسرپناه ډیزاین</t>
  </si>
  <si>
    <t>دیزان سرپناه</t>
  </si>
  <si>
    <t>Design of shelter</t>
  </si>
  <si>
    <t xml:space="preserve">یوې نادولتي موسسې د دې په جوړولو کې له موږ سره مرسته وکړه </t>
  </si>
  <si>
    <t xml:space="preserve">یوې نادولتي موسسې د دې په جوړولو کې زموږ سره مرسته وکړه </t>
  </si>
  <si>
    <t>ملګرو/ کورنۍ له موږ سره فزیکي مرسته کړی</t>
  </si>
  <si>
    <t>ملګرو / کورنۍ له موږ سره مالي مرسته کړې</t>
  </si>
  <si>
    <t>بلوکی دیوالونه</t>
  </si>
  <si>
    <t xml:space="preserve">بلوک اودخټو مساله </t>
  </si>
  <si>
    <t xml:space="preserve">دزغرو یادنی (د وښو) طاق </t>
  </si>
  <si>
    <t>د پخو خښتو طاق&amp; دلرگیو تیرونوسره</t>
  </si>
  <si>
    <t>تذر- سرتاقداره سرپناه چی خښتی یا پځڅه یی دیوالونه لري</t>
  </si>
  <si>
    <t>مستطیل شکله کپه یی عرب</t>
  </si>
  <si>
    <t>څو غوږیزه یا څو ګوټیزه: څپره</t>
  </si>
  <si>
    <t xml:space="preserve">دایروی : څپره پرته د مرکزی خادی </t>
  </si>
  <si>
    <t xml:space="preserve">دایروی :چمشی کپه </t>
  </si>
  <si>
    <t>دایروی ـ لچیق</t>
  </si>
  <si>
    <t xml:space="preserve">مخروطی-فیروزکوهی </t>
  </si>
  <si>
    <t xml:space="preserve">د مرکب چوکات لرونکی گنبد ډوله </t>
  </si>
  <si>
    <t>د منفردی چوکات لرونکی گنبدډوله</t>
  </si>
  <si>
    <t>جټ خیمه</t>
  </si>
  <si>
    <t>جوگی خیمه</t>
  </si>
  <si>
    <t>تایمنی خیمه</t>
  </si>
  <si>
    <t>براهوی تاقداره خیمه</t>
  </si>
  <si>
    <t>خیمه تاقدار براهوی</t>
  </si>
  <si>
    <t>د غلجیو تاقداره خیمه</t>
  </si>
  <si>
    <t>خیمه تاقدار غلجی</t>
  </si>
  <si>
    <t>خیمه تاقدار بلوچی</t>
  </si>
  <si>
    <t>خیمه تاقدار درانی</t>
  </si>
  <si>
    <t>هوارـچت جوړول (دایمی سرپناه دهوار بام سره )</t>
  </si>
  <si>
    <t>Flat-roof construction</t>
  </si>
  <si>
    <t>Curved-roof construction</t>
  </si>
  <si>
    <t>جونګړه (دلرګی چوکاټ او لیمڅی ،دوزی دویښتانوجوړپوستکی یا ټوټه یا دنی چت)</t>
  </si>
  <si>
    <t>Hut</t>
  </si>
  <si>
    <t>یورت ها (نمد وساختمان شبکه چوبی)</t>
  </si>
  <si>
    <t>Yurt</t>
  </si>
  <si>
    <t>Cotton Tent</t>
  </si>
  <si>
    <t>توری خیمی (دوزی دویښتانو څخه جوړپوستکی یا ټوټه)</t>
  </si>
  <si>
    <t>خیمه های سیاه (تخته های از پوست بز)</t>
  </si>
  <si>
    <t>Black Tent</t>
  </si>
  <si>
    <t>Don't know</t>
  </si>
  <si>
    <t>The connection absorbs shocks better
The connection can hold more weight
The materials are cheaper/easier to find
The materials are newer
The materials are used for cultural reasons
Other (specify)</t>
  </si>
  <si>
    <t>Leather thongs
Nails
String
Pins
Rope
Glue
Other (specify)</t>
  </si>
  <si>
    <t>Feature weakens the structure walls
Feature makes the shelter too cold in winter or too warm in summer
We don't have materials for the feature
The community does not have andyone with the skills to make the feature
The feature is unneccessary
It is not part of the culture
No reason. It just wasn't done
Other (specify)</t>
  </si>
  <si>
    <t>More resistant to wind
More resistant to snow/rain build up
Easier to maintain or repair
Lasts longer without repairs
More affordable
Keeps shelter cooler in summer and warmer in winter
Shelters are constructed this way as part of our culture
Other (specify)</t>
  </si>
  <si>
    <t>Round
Flat
Other (specify)</t>
  </si>
  <si>
    <t>Protects from rain/snow build-up
Shelter stays cool/warm more easily
Easy to maintain
More resistant to natural disasters
Is it a part of the local culture
It is a status symbol/done to show wealth or power
Other (specify)</t>
  </si>
  <si>
    <t>Dome
Conical
Flat
Angled
Round (cylindar)</t>
  </si>
  <si>
    <t>It is too expensive to build
The materials to build it are not available
We do not build them as part of our culture
Protection is not needed
Other (specify)</t>
  </si>
  <si>
    <t>Protects shelter from natural disasters (flooding, avalanche, etc.)
Protects shelter from environment (insects, animals, wind, etc.)
Keeps shelter stable and stronger
Makes shelter last longer
Is it a part of the local culture
It is a status symbol/done to show wealth or power
Other (specify)</t>
  </si>
  <si>
    <t>Wood
Steel/ other metal
Bamboo
Stone
Rope (shelter tied down)
Other (specify)</t>
  </si>
  <si>
    <t>Wood
Dirt or earth mound
Bricks (either sun-dried or fired)
Cement
Stones
Other (specify)</t>
  </si>
  <si>
    <t>No, shelter is built directly on the ground without any extra meterials or elevation
Shelter is built on top of other materials (wood, stone, etc.) but not elevated off of the ground
Shelter is elevated by wood (either stilts or wood frame)
Shelter is built on a plinth, or a foundation that raises the shelter off the ground</t>
  </si>
  <si>
    <t>connect_why- value -strong_forgraphs</t>
  </si>
  <si>
    <t>connect_why- value -shock_forgraphs</t>
  </si>
  <si>
    <t>connect_why- value -culture_forgraphs</t>
  </si>
  <si>
    <t>connect_why- value -cheap_forgraphs</t>
  </si>
  <si>
    <t>connections- value -string_forgraphs</t>
  </si>
  <si>
    <t>connections- value -rope_forgraphs</t>
  </si>
  <si>
    <t>connections- value -plaster_forgraphs</t>
  </si>
  <si>
    <t>connections- value -pins_forgraphs</t>
  </si>
  <si>
    <t>connections- value -other_forgraphs</t>
  </si>
  <si>
    <t>connections- value -nails_forgraphs</t>
  </si>
  <si>
    <t>connection_used- value -yes_forgraphs</t>
  </si>
  <si>
    <t>connection_used- value -no_forgraphs</t>
  </si>
  <si>
    <t>jambs_whynot- value -unneccessary_forgraphs</t>
  </si>
  <si>
    <t>jambs_whynot- value -no_materials_forgraphs</t>
  </si>
  <si>
    <t>jambs- value -yes_forgraphs</t>
  </si>
  <si>
    <t>jambs- value -no_forgraphs</t>
  </si>
  <si>
    <t>windows_whynot- value -weakens_walls_forgraphs</t>
  </si>
  <si>
    <t>windows_whynot- value -unneccessary_forgraphs</t>
  </si>
  <si>
    <t>windows_whynot- value -temperature_forgraphs</t>
  </si>
  <si>
    <t>windows_whynot- value -noreason_forgraphs</t>
  </si>
  <si>
    <t>windows_whynot- value -no_materials_forgraphs</t>
  </si>
  <si>
    <t>windows_whynot- value -culture_forgraphs</t>
  </si>
  <si>
    <t>windows- value -yes_forgraphs</t>
  </si>
  <si>
    <t>windows- value -no_forgraphs</t>
  </si>
  <si>
    <t>wall_shape_why- value -wind_forgraphs</t>
  </si>
  <si>
    <t>wall_shape_why- value -temperature_forgraphs</t>
  </si>
  <si>
    <t>wall_shape_why- value -repair_forgraphs</t>
  </si>
  <si>
    <t>wall_shape_why- value -flat_forgraphs</t>
  </si>
  <si>
    <t>wall_shape_why- value -evironment_forgraphs</t>
  </si>
  <si>
    <t>wall_shape_why- value -durable_forgraphs</t>
  </si>
  <si>
    <t>wall_shape_why- value -culture_forgraphs</t>
  </si>
  <si>
    <t>wall_shape_why- value -affordable_forgraphs</t>
  </si>
  <si>
    <t>wall_shape- value -round_forgraphs</t>
  </si>
  <si>
    <t>wall_shape- value -flat_forgraphs</t>
  </si>
  <si>
    <t>roof_shape_why- value -temp_forgraphs</t>
  </si>
  <si>
    <t>roof_shape_why- value -maintain_forgraphs</t>
  </si>
  <si>
    <t>roof_shape_why- value -flat_forgraphs</t>
  </si>
  <si>
    <t>roof_shape_why- value -environment_forgraphs</t>
  </si>
  <si>
    <t>roof_shape_why- value -disaster_forgraphs</t>
  </si>
  <si>
    <t>roof_shape_why- value -culture_forgraphs</t>
  </si>
  <si>
    <t>roof_shape- value -flat_forgraphs</t>
  </si>
  <si>
    <t>roof_shape- value -dome_forgraphs</t>
  </si>
  <si>
    <t>roof_shape- value -cylindar_forgraphs</t>
  </si>
  <si>
    <t>roof_shape- value -cone_forgraphs</t>
  </si>
  <si>
    <t>roof_shape- value -angle_forgraphs</t>
  </si>
  <si>
    <t>reinforce_whynot- value -too_expensive_forgraphs</t>
  </si>
  <si>
    <t>reinforce_whynot- value -not_needed_forgraphs</t>
  </si>
  <si>
    <t>reinforce_whynot- value -not_culture_forgraphs</t>
  </si>
  <si>
    <t>reinforce_whynot- value -not_available_forgraphs</t>
  </si>
  <si>
    <t>reinforce_why- value -stonger_forgraphs</t>
  </si>
  <si>
    <t>reinforce_why- value -protect_disaster_forgraphs</t>
  </si>
  <si>
    <t>reinforce_why- value -durable_forgraphs</t>
  </si>
  <si>
    <t>reinforce_why- value -culture_forgraphs</t>
  </si>
  <si>
    <t>structure_reinforce- value -yes_forgraphs</t>
  </si>
  <si>
    <t>structure_reinforce- value -no_forgraphs</t>
  </si>
  <si>
    <t>frame_material- value -wood_forgraphs</t>
  </si>
  <si>
    <t>frame_material- value -stone_forgraphs</t>
  </si>
  <si>
    <t>frame_material- value -metal_forgraphs</t>
  </si>
  <si>
    <t>frame_material- value -concrete_blocks_forgraphs</t>
  </si>
  <si>
    <t>frame_material- value -bricks_forgraphs</t>
  </si>
  <si>
    <t>frame_material- value -bamboo_forgraphs</t>
  </si>
  <si>
    <t>frame- value -yes_forgraphs</t>
  </si>
  <si>
    <t>frame- value -no_forgraphs</t>
  </si>
  <si>
    <t>elevation_whynot- value -too_expensive_forgraphs</t>
  </si>
  <si>
    <t>elevation_whynot- value -not_needed_forgraphs</t>
  </si>
  <si>
    <t>elevation_whynot- value -not_culture_forgraphs</t>
  </si>
  <si>
    <t>elevation_whynot- value -not_available_forgraphs</t>
  </si>
  <si>
    <t>elevation_why- value -stonger_forgraphs</t>
  </si>
  <si>
    <t>elevation_why- value -protect_env_forgraphs</t>
  </si>
  <si>
    <t>elevation_why- value -protect_disaster_forgraphs</t>
  </si>
  <si>
    <t>elevation_why- value -durable_forgraphs</t>
  </si>
  <si>
    <t>plinth_type- value -stone_forgraphs</t>
  </si>
  <si>
    <t>plinth_type- value -dirt_forgraphs</t>
  </si>
  <si>
    <t>plinth_type- value -concrete_blocks_forgraphs</t>
  </si>
  <si>
    <t>plinth_type- value -bricks_forgraphs</t>
  </si>
  <si>
    <t>plinth- value -wood_forgraphs</t>
  </si>
  <si>
    <t>plinth- value -plinth_forgraphs</t>
  </si>
  <si>
    <t>plinth- value -none_forgraphs</t>
  </si>
  <si>
    <t>plinth- value -layer_forgraphs</t>
  </si>
  <si>
    <t>connect_why- value -strong</t>
  </si>
  <si>
    <t>connect_why- value -shock</t>
  </si>
  <si>
    <t>connect_why- value -culture</t>
  </si>
  <si>
    <t>connect_why- value -cheap</t>
  </si>
  <si>
    <t>connections- value -string</t>
  </si>
  <si>
    <t>connections- value -rope</t>
  </si>
  <si>
    <t>connections- value -plaster</t>
  </si>
  <si>
    <t>connections- value -pins</t>
  </si>
  <si>
    <t>connections- value -other</t>
  </si>
  <si>
    <t>connections- value -nails</t>
  </si>
  <si>
    <t>connection_used- value -yes</t>
  </si>
  <si>
    <t>connection_used- value -no</t>
  </si>
  <si>
    <t>jambs_whynot- value -unneccessary</t>
  </si>
  <si>
    <t>jambs_whynot- value -no_materials</t>
  </si>
  <si>
    <t>jambs- value -yes</t>
  </si>
  <si>
    <t>jambs- value -no</t>
  </si>
  <si>
    <t>windows_whynot- value -weakens_walls</t>
  </si>
  <si>
    <t>windows_whynot- value -unneccessary</t>
  </si>
  <si>
    <t>windows_whynot- value -temperature</t>
  </si>
  <si>
    <t>windows_whynot- value -noreason</t>
  </si>
  <si>
    <t>windows_whynot- value -no_materials</t>
  </si>
  <si>
    <t>windows_whynot- value -culture</t>
  </si>
  <si>
    <t>windows- value -yes</t>
  </si>
  <si>
    <t>windows- value -no</t>
  </si>
  <si>
    <t>wall_shape_why- value -wind</t>
  </si>
  <si>
    <t>wall_shape_why- value -temperature</t>
  </si>
  <si>
    <t>wall_shape_why- value -repair</t>
  </si>
  <si>
    <t>wall_shape_why- value -flat</t>
  </si>
  <si>
    <t>wall_shape_why- value -evironment</t>
  </si>
  <si>
    <t>wall_shape_why- value -durable</t>
  </si>
  <si>
    <t>wall_shape_why- value -culture</t>
  </si>
  <si>
    <t>wall_shape_why- value -affordable</t>
  </si>
  <si>
    <t>wall_shape- value -round</t>
  </si>
  <si>
    <t>wall_shape- value -flat</t>
  </si>
  <si>
    <t>roof_shape_why- value -temp</t>
  </si>
  <si>
    <t>roof_shape_why- value -maintain</t>
  </si>
  <si>
    <t>roof_shape_why- value -flat</t>
  </si>
  <si>
    <t>roof_shape_why- value -environment</t>
  </si>
  <si>
    <t>roof_shape_why- value -disaster</t>
  </si>
  <si>
    <t>roof_shape_why- value -culture</t>
  </si>
  <si>
    <t>roof_shape- value -flat</t>
  </si>
  <si>
    <t>roof_shape- value -dome</t>
  </si>
  <si>
    <t>roof_shape- value -cylindar</t>
  </si>
  <si>
    <t>roof_shape- value -cone</t>
  </si>
  <si>
    <t>roof_shape- value -angle</t>
  </si>
  <si>
    <t>reinforce_whynot- value -too_expensive</t>
  </si>
  <si>
    <t>reinforce_whynot- value -not_needed</t>
  </si>
  <si>
    <t>reinforce_whynot- value -not_culture</t>
  </si>
  <si>
    <t>reinforce_whynot- value -not_available</t>
  </si>
  <si>
    <t>reinforce_why- value -stonger</t>
  </si>
  <si>
    <t>reinforce_why- value -protect_disaster</t>
  </si>
  <si>
    <t>reinforce_why- value -durable</t>
  </si>
  <si>
    <t>reinforce_why- value -culture</t>
  </si>
  <si>
    <t>structure_reinforce- value -yes</t>
  </si>
  <si>
    <t>structure_reinforce- value -no</t>
  </si>
  <si>
    <t>frame_material- value -wood</t>
  </si>
  <si>
    <t>frame_material- value -stone</t>
  </si>
  <si>
    <t>frame_material- value -metal</t>
  </si>
  <si>
    <t>frame_material- value -concrete_blocks</t>
  </si>
  <si>
    <t>frame_material- value -bricks</t>
  </si>
  <si>
    <t>frame_material- value -bamboo</t>
  </si>
  <si>
    <t>frame- value -yes</t>
  </si>
  <si>
    <t>frame- value -no</t>
  </si>
  <si>
    <t>elevation_whynot- value -too_expensive</t>
  </si>
  <si>
    <t>elevation_whynot- value -not_needed</t>
  </si>
  <si>
    <t>elevation_whynot- value -not_culture</t>
  </si>
  <si>
    <t>elevation_whynot- value -not_available</t>
  </si>
  <si>
    <t>elevation_why- value -stonger</t>
  </si>
  <si>
    <t>elevation_why- value -protect_env</t>
  </si>
  <si>
    <t>elevation_why- value -protect_disaster</t>
  </si>
  <si>
    <t>elevation_why- value -durable</t>
  </si>
  <si>
    <t>plinth_type- value -stone</t>
  </si>
  <si>
    <t>plinth_type- value -dirt</t>
  </si>
  <si>
    <t>plinth_type- value -concrete_blocks</t>
  </si>
  <si>
    <t>plinth_type- value -bricks</t>
  </si>
  <si>
    <t>plinth- value -wood</t>
  </si>
  <si>
    <t>plinth- value -plinth</t>
  </si>
  <si>
    <t>plinth- value -none</t>
  </si>
  <si>
    <t>plinth- value -layer</t>
  </si>
  <si>
    <t>2020-11-26T06:05:41</t>
  </si>
  <si>
    <t>127e7b66-5e4a-4517-9639-36549c43e9af</t>
  </si>
  <si>
    <t>1606288920881.jpg</t>
  </si>
  <si>
    <t>1606288896713.jpg</t>
  </si>
  <si>
    <t>1606288874423.jpg</t>
  </si>
  <si>
    <t>1606288842266.jpg</t>
  </si>
  <si>
    <t>hut-chapari_w_o_centerpole-north_east-takhar-1-2020-11-25</t>
  </si>
  <si>
    <t>Khan Aqa, Chal city</t>
  </si>
  <si>
    <t>takhar_3</t>
  </si>
  <si>
    <t>2020-11-25T12:05:36.636+04:30</t>
  </si>
  <si>
    <t>2020-11-25T11:40:14.666+04:30</t>
  </si>
  <si>
    <t>2020-11-15T05:58:45</t>
  </si>
  <si>
    <t>158468f9-d986-42a8-8efd-e03f30e3caa0</t>
  </si>
  <si>
    <t>1605161421662.jpg</t>
  </si>
  <si>
    <t>1605161397420.jpg</t>
  </si>
  <si>
    <t>1605161250612.jpg</t>
  </si>
  <si>
    <t>1605161211554.jpg</t>
  </si>
  <si>
    <t>cotton_tent-jat-north-samangan-1-2020-11-12</t>
  </si>
  <si>
    <t>samangan_2</t>
  </si>
  <si>
    <t>2020-11-12T11:18:50.513+04:30</t>
  </si>
  <si>
    <t>2020-11-12T10:34:39.106+04:30</t>
  </si>
  <si>
    <t>2020-11-10T18:30:48</t>
  </si>
  <si>
    <t>6d38457f-6b64-474c-8db1-8207f3e04e0e</t>
  </si>
  <si>
    <t>1604984277977.jpg</t>
  </si>
  <si>
    <t>1604984225614.jpg</t>
  </si>
  <si>
    <t>1604984156858.jpg</t>
  </si>
  <si>
    <t>1604984069773.jpg</t>
  </si>
  <si>
    <t>flat_roof-brick_pakhsa_wall_urban-north-samangan-1-2020-11-10</t>
  </si>
  <si>
    <t>Manqotan Shahrak</t>
  </si>
  <si>
    <t>2020-11-10T09:44:49.052+04:30</t>
  </si>
  <si>
    <t>2020-11-10T09:19:15.683+04:30</t>
  </si>
  <si>
    <t>2020-11-12T04:20:03</t>
  </si>
  <si>
    <t>8c556277-6c71-4a79-a275-669e726c9141</t>
  </si>
  <si>
    <t>1605081505753.jpg</t>
  </si>
  <si>
    <t>1605081490554.jpg</t>
  </si>
  <si>
    <t>1605081420370.jpg</t>
  </si>
  <si>
    <t>1605081389062.jpg</t>
  </si>
  <si>
    <t>flat_roof-brick_pakhsa_wall_rural-north-samangan-3-2020-11-11</t>
  </si>
  <si>
    <t>Rustam</t>
  </si>
  <si>
    <t>2020-11-11T12:35:53.169+04:30</t>
  </si>
  <si>
    <t>2020-11-11T12:08:30.265+04:30</t>
  </si>
  <si>
    <t>2020-11-24T04:19:39</t>
  </si>
  <si>
    <t>c4021eec-3979-45d1-9a74-f241d2dc82da</t>
  </si>
  <si>
    <t>1606118219598.jpg</t>
  </si>
  <si>
    <t>1606118186382.jpg</t>
  </si>
  <si>
    <t>1606118109704.jpg</t>
  </si>
  <si>
    <t>1606118046919.jpg</t>
  </si>
  <si>
    <t>flat_roof-massive_stone-central-panjsher-1-2020-11-23</t>
  </si>
  <si>
    <t>Sata</t>
  </si>
  <si>
    <t>panjsher_1</t>
  </si>
  <si>
    <t>2020-11-23T12:48:23.948+04:30</t>
  </si>
  <si>
    <t>2020-11-23T12:48:23.947+04:30</t>
  </si>
  <si>
    <t>2020-11-23T12:20:27.858+04:30</t>
  </si>
  <si>
    <t>2020-11-05T14:24:20</t>
  </si>
  <si>
    <t>61ef2206-678a-4488-8536-69997ae40dd0</t>
  </si>
  <si>
    <t>1604554059558.jpg</t>
  </si>
  <si>
    <t>1604554038883.jpg</t>
  </si>
  <si>
    <t>1604557495642.jpg</t>
  </si>
  <si>
    <t>flat_roof-timber_stone-south_east-paktya-1-2020-11-05</t>
  </si>
  <si>
    <t>Ziari</t>
  </si>
  <si>
    <t>paktya_5</t>
  </si>
  <si>
    <t>2020-11-05T10:56:58.088+04:30</t>
  </si>
  <si>
    <t>2020-11-05T09:47:22.713+04:30</t>
  </si>
  <si>
    <t>2020-11-11T11:00:54</t>
  </si>
  <si>
    <t>d0fb4714-e97b-4667-b762-72a372b723d8</t>
  </si>
  <si>
    <t>1604900495918.jpg</t>
  </si>
  <si>
    <t>1604900480483.jpg</t>
  </si>
  <si>
    <t>1604900453442.jpg</t>
  </si>
  <si>
    <t>1604900415362.jpg</t>
  </si>
  <si>
    <t>Sarsang Kalay</t>
  </si>
  <si>
    <t>2020-11-09T10:29:30.352+04:30</t>
  </si>
  <si>
    <t>2020-11-09T10:05:29.147+04:30</t>
  </si>
  <si>
    <t>2020-11-03T04:48:23</t>
  </si>
  <si>
    <t>b9340275-bd57-422a-bb33-4ea80a0b77a3</t>
  </si>
  <si>
    <t>because tent doesn't have windows</t>
  </si>
  <si>
    <t>Triangular shape</t>
  </si>
  <si>
    <t>1604292887882.jpg</t>
  </si>
  <si>
    <t>1604292930946.jpg</t>
  </si>
  <si>
    <t>1604292818729.jpg</t>
  </si>
  <si>
    <t>1604292793441.jpg</t>
  </si>
  <si>
    <t>Banozi</t>
  </si>
  <si>
    <t>2020-11-02T10:19:43.408+04:30</t>
  </si>
  <si>
    <t>2020-11-02T09:17:04.948+04:30</t>
  </si>
  <si>
    <t>2020-11-03T11:26:02</t>
  </si>
  <si>
    <t>28b14acf-7209-4392-8535-9a7bdd9b93f5</t>
  </si>
  <si>
    <t>Angular shape</t>
  </si>
  <si>
    <t>1604382499878.jpg</t>
  </si>
  <si>
    <t>1604382459146.jpg</t>
  </si>
  <si>
    <t>1604382428602.jpg</t>
  </si>
  <si>
    <t>1604382411885.jpg</t>
  </si>
  <si>
    <t>2020-11-03T11:09:30.252+04:30</t>
  </si>
  <si>
    <t>2020-11-03T10:13:32.327+04:30</t>
  </si>
  <si>
    <t>2020-11-01T09:28:07</t>
  </si>
  <si>
    <t>2d801015-5099-4449-94f5-25e7d3378fa0</t>
  </si>
  <si>
    <t>Nails and Rope</t>
  </si>
  <si>
    <t>1604210788036.jpg</t>
  </si>
  <si>
    <t>1604210749026.jpg</t>
  </si>
  <si>
    <t>1604210680312.jpg</t>
  </si>
  <si>
    <t>1604210645323.jpg</t>
  </si>
  <si>
    <t>2020-11-01T11:18:19.348+04:30</t>
  </si>
  <si>
    <t>2020-11-01T10:28:54.908+04:30</t>
  </si>
  <si>
    <t>2020-11-05T08:28:10</t>
  </si>
  <si>
    <t>2fe94efd-f92a-441d-a870-93c83ead442d</t>
  </si>
  <si>
    <t>Mud and Stone</t>
  </si>
  <si>
    <t>1604471140167.jpg</t>
  </si>
  <si>
    <t>1604471116052.jpg</t>
  </si>
  <si>
    <t>1604470581412.jpg</t>
  </si>
  <si>
    <t>1604470431814.jpg</t>
  </si>
  <si>
    <t>flat_roof-brick_pakhsa_wall_urban-south_east-paktya-1-2020-11-04</t>
  </si>
  <si>
    <t>Qole Urdo Nomads camp</t>
  </si>
  <si>
    <t>2020-11-04T11:51:17.737+04:30</t>
  </si>
  <si>
    <t>2020-11-04T11:51:17.736+04:30</t>
  </si>
  <si>
    <t>2020-11-04T10:40:11.197+04:30</t>
  </si>
  <si>
    <t>2020-11-08T06:39:56</t>
  </si>
  <si>
    <t>5457cbc1-f9c2-4530-8031-278efc158f90</t>
  </si>
  <si>
    <t>1604812980926.jpg</t>
  </si>
  <si>
    <t>1604812960818.jpg</t>
  </si>
  <si>
    <t>1604812772733.jpg</t>
  </si>
  <si>
    <t>flat_roof-brick_pakhsa_wall_rural-south_east-paktya-1-2020-11-08</t>
  </si>
  <si>
    <t>Dagho Abad</t>
  </si>
  <si>
    <t>2020-11-08T10:20:35.334+04:30</t>
  </si>
  <si>
    <t>2020-11-08T09:47:46.975+04:30</t>
  </si>
  <si>
    <t>2020-11-17T10:51:57</t>
  </si>
  <si>
    <t>4eea14d0-725f-4d15-a1e8-7f33a2181d5c</t>
  </si>
  <si>
    <t>1605603880022.jpg</t>
  </si>
  <si>
    <t>1605603856590.jpg</t>
  </si>
  <si>
    <t>1605603790807.jpg</t>
  </si>
  <si>
    <t>1605603737525.jpg</t>
  </si>
  <si>
    <t>Teray Kalay</t>
  </si>
  <si>
    <t>2020-11-17T13:55:47.781+04:30</t>
  </si>
  <si>
    <t>2020-11-17T13:21:02.493+04:30</t>
  </si>
  <si>
    <t>2020-12-02T02:14:32</t>
  </si>
  <si>
    <t>911cc6b7-04c8-4c5b-b4ee-b5d1f2347984</t>
  </si>
  <si>
    <t>1606820914726.jpg</t>
  </si>
  <si>
    <t>1606820832319.jpg</t>
  </si>
  <si>
    <t>1606820748155.jpg</t>
  </si>
  <si>
    <t>1606820696302.jpg</t>
  </si>
  <si>
    <t>curved_roof-tazar-south-nimroz-1-2020-12-01</t>
  </si>
  <si>
    <t>Seya Cheshman</t>
  </si>
  <si>
    <t>nimroz_6</t>
  </si>
  <si>
    <t>2020-12-01T15:46:25.585+04:30</t>
  </si>
  <si>
    <t>2020-12-01T15:30:36.779+04:30</t>
  </si>
  <si>
    <t>2020-12-04T03:41:40</t>
  </si>
  <si>
    <t>3c81c781-3002-4d81-8ba7-ce9ca4782f01</t>
  </si>
  <si>
    <t>Brick cover</t>
  </si>
  <si>
    <t>1606886007640.jpg</t>
  </si>
  <si>
    <t>1606885945318.jpg</t>
  </si>
  <si>
    <t>1606885869049.jpg</t>
  </si>
  <si>
    <t>1606885830556.jpg</t>
  </si>
  <si>
    <t>curved_roof-sun_dried_brick-south-nimroz-1-2020-12-02</t>
  </si>
  <si>
    <t>Seya dak</t>
  </si>
  <si>
    <t>2020-12-02T09:53:54.675+04:30</t>
  </si>
  <si>
    <t>2020-12-02T09:32:58.292+04:30</t>
  </si>
  <si>
    <t>2020-12-05T02:19:35</t>
  </si>
  <si>
    <t>4e59590b-aec0-4573-bbc0-a99bda88bfdb</t>
  </si>
  <si>
    <t>1606971816381.jpg</t>
  </si>
  <si>
    <t>1606971768504.jpg</t>
  </si>
  <si>
    <t>1606971652318.jpg</t>
  </si>
  <si>
    <t>1606971609457.jpg</t>
  </si>
  <si>
    <t>flat_roof-brick_pakhsa_wall_urban-south-nimroz-1-2020-12-03</t>
  </si>
  <si>
    <t>2020-12-03T09:40:49.357+04:30</t>
  </si>
  <si>
    <t>2020-12-03T09:23:31.231+04:30</t>
  </si>
  <si>
    <t>2020-12-05T02:18:32</t>
  </si>
  <si>
    <t>d691ce72-df16-42e3-a67f-5d7ba8ca7396</t>
  </si>
  <si>
    <t>Concrete bricks</t>
  </si>
  <si>
    <t>1606905585187.jpg</t>
  </si>
  <si>
    <t>1606905556755.jpg</t>
  </si>
  <si>
    <t>1606905433892.jpg</t>
  </si>
  <si>
    <t>1606905131313.jpg</t>
  </si>
  <si>
    <t>flat_roof-brick_pakhsa_wall_rural-south-nimroz-1-2020-12-02</t>
  </si>
  <si>
    <t>Nadali</t>
  </si>
  <si>
    <t>2020-12-02T15:17:28.889+04:30</t>
  </si>
  <si>
    <t>2020-12-02T14:59:12.423+04:30</t>
  </si>
  <si>
    <t>2020-11-28T06:36:21</t>
  </si>
  <si>
    <t>2aeabf77-3e79-4313-bb5b-22c730e4d50a</t>
  </si>
  <si>
    <t>as some of materials was provided by NRC therefore they requested us to build these kinds of wals</t>
  </si>
  <si>
    <t>there is no any wall</t>
  </si>
  <si>
    <t>1606366245964.jpg</t>
  </si>
  <si>
    <t>1606366221895.jpg</t>
  </si>
  <si>
    <t>1606366145951.jpg</t>
  </si>
  <si>
    <t>1606366080695.jpg</t>
  </si>
  <si>
    <t>flat_roof-steel_frame-east-nangarhar-1-2020-11-26</t>
  </si>
  <si>
    <t>Zone #9</t>
  </si>
  <si>
    <t>nangarhar_4</t>
  </si>
  <si>
    <t>2020-11-26T09:34:01.327+04:30</t>
  </si>
  <si>
    <t>2020-11-26T09:14:44.124+04:30</t>
  </si>
  <si>
    <t>2020-11-01T06:54:00</t>
  </si>
  <si>
    <t>eb6408e3-343f-488d-8546-77b71fd79b2b</t>
  </si>
  <si>
    <t>it needs only rope nothingelse</t>
  </si>
  <si>
    <t>because during the spring we permanently construct wall around the shelter not in fall and winter</t>
  </si>
  <si>
    <t>1604208296317.jpg</t>
  </si>
  <si>
    <t>1604208137283.jpg</t>
  </si>
  <si>
    <t>1604208202973.jpg</t>
  </si>
  <si>
    <t>1604208171063.jpg</t>
  </si>
  <si>
    <t>Zone # 1</t>
  </si>
  <si>
    <t>2020-11-01T10:14:47.552+04:30</t>
  </si>
  <si>
    <t>2020-11-01T09:41:31.079+04:30</t>
  </si>
  <si>
    <t>2020-11-30T07:27:48</t>
  </si>
  <si>
    <t>dc25aaa8-b550-46b7-90f8-9436a2062c97</t>
  </si>
  <si>
    <t>Concrete Bricks</t>
  </si>
  <si>
    <t>1606714216438.jpg</t>
  </si>
  <si>
    <t>1606714199214.jpg</t>
  </si>
  <si>
    <t>1606714155293.jpg</t>
  </si>
  <si>
    <t>1606714104906.jpg</t>
  </si>
  <si>
    <t>flat_roof-concrete_blocks-east-nangarhar-1-2020-11-30</t>
  </si>
  <si>
    <t>Daman Kalay</t>
  </si>
  <si>
    <t>2020-11-30T10:05:40.922+04:30</t>
  </si>
  <si>
    <t>2020-11-30T10:05:40.921+04:30</t>
  </si>
  <si>
    <t>2020-11-30T09:52:31.862+04:30</t>
  </si>
  <si>
    <t>2020-11-03T07:35:51</t>
  </si>
  <si>
    <t>d6f127fb-60a1-4490-85b0-788e03725ca3</t>
  </si>
  <si>
    <t>because we are Using the Roof</t>
  </si>
  <si>
    <t>constructed from mud bricks</t>
  </si>
  <si>
    <t>to prevent of rain water falling to shelter</t>
  </si>
  <si>
    <t>1604384131095.jpg</t>
  </si>
  <si>
    <t>1604384076676.jpg</t>
  </si>
  <si>
    <t>1604384001969.jpg</t>
  </si>
  <si>
    <t>1604383973755.jpg</t>
  </si>
  <si>
    <t>Ghawchak kalay</t>
  </si>
  <si>
    <t>2020-11-03T11:03:31.267+04:30</t>
  </si>
  <si>
    <t>2020-11-03T10:38:23.018+04:30</t>
  </si>
  <si>
    <t>2020-11-02T09:34:57</t>
  </si>
  <si>
    <t>d47a2d09-0e37-491a-8525-99a8982f4e40</t>
  </si>
  <si>
    <t>To prevent sandstorms</t>
  </si>
  <si>
    <t>This land has moisture</t>
  </si>
  <si>
    <t>1604303058804.jpg</t>
  </si>
  <si>
    <t>1604303022873.jpg</t>
  </si>
  <si>
    <t>1604302899969.jpg</t>
  </si>
  <si>
    <t>1604302845867.jpg</t>
  </si>
  <si>
    <t>flat_roof-brick_pakhsa_wall_rural-east-nangarhar-1-2020-11-02</t>
  </si>
  <si>
    <t>Sarband Ali</t>
  </si>
  <si>
    <t>2020-11-02T13:32:23.344+04:30</t>
  </si>
  <si>
    <t>2020-11-02T11:54:04.900+04:30</t>
  </si>
  <si>
    <t>2020-11-18T04:48:16</t>
  </si>
  <si>
    <t>4d6b65dd-a355-41ba-a4a6-ac980a6f8a52</t>
  </si>
  <si>
    <t>1605592229803.jpg</t>
  </si>
  <si>
    <t>1605592199293.jpg</t>
  </si>
  <si>
    <t>1605592106455.jpg</t>
  </si>
  <si>
    <t>1605592033274.jpg</t>
  </si>
  <si>
    <t>flat_roof-timber_stone-east-kunar-1-2020-11-17</t>
  </si>
  <si>
    <t>Chaghan Asadabad</t>
  </si>
  <si>
    <t>kunar_4</t>
  </si>
  <si>
    <t>2020-11-17T10:39:15.600+04:30</t>
  </si>
  <si>
    <t>2020-11-17T10:07:23.241+04:30</t>
  </si>
  <si>
    <t>2020-11-17T07:43:48</t>
  </si>
  <si>
    <t>3f3ae5ac-e2cc-470b-b35d-54e50f32a3ed</t>
  </si>
  <si>
    <t>1605519348393.jpg</t>
  </si>
  <si>
    <t>1605519322364.jpg</t>
  </si>
  <si>
    <t>1605519251967.jpg</t>
  </si>
  <si>
    <t>1605519179378.jpg</t>
  </si>
  <si>
    <t>flat_roof-massive_stone-east-kunar-1-2020-11-16</t>
  </si>
  <si>
    <t>2020-11-16T14:29:12.242+04:30</t>
  </si>
  <si>
    <t>2020-11-16T13:49:12.242+04:30</t>
  </si>
  <si>
    <t>2020-11-18T04:49:31</t>
  </si>
  <si>
    <t>06d77e25-7cd2-4bf4-a9a8-1b7b35c5d6d6</t>
  </si>
  <si>
    <t>1605597177872.jpg</t>
  </si>
  <si>
    <t>1605597136248.jpg</t>
  </si>
  <si>
    <t>1605597034928.jpg</t>
  </si>
  <si>
    <t>1605596992993.jpg</t>
  </si>
  <si>
    <t>flat_roof-brick_wood_frame-east-kunar-1-2020-11-17</t>
  </si>
  <si>
    <t>2020-11-17T12:05:25.619+04:30</t>
  </si>
  <si>
    <t>2020-11-17T12:05:25.618+04:30</t>
  </si>
  <si>
    <t>2020-11-17T11:31:07.098+04:30</t>
  </si>
  <si>
    <t>2020-12-04T08:50:46</t>
  </si>
  <si>
    <t>1f96d4c5-17dd-4637-93d7-dfa831f4c0d3</t>
  </si>
  <si>
    <t>1606892345980.jpg</t>
  </si>
  <si>
    <t>1606892268184.jpg</t>
  </si>
  <si>
    <t>1606890622708.jpg</t>
  </si>
  <si>
    <t>1606890534929.jpg</t>
  </si>
  <si>
    <t>flat_roof-timber_stone-south_east-khost-1-2020-12-02</t>
  </si>
  <si>
    <t>khost_5</t>
  </si>
  <si>
    <t>2020-12-02T11:34:07.895+04:30</t>
  </si>
  <si>
    <t>2020-12-02T10:54:37.017+04:30</t>
  </si>
  <si>
    <t>2020-12-01T12:40:03</t>
  </si>
  <si>
    <t>bf0e39e8-9892-4fb9-aa9c-af73a6fdd76d</t>
  </si>
  <si>
    <t>Egg-like</t>
  </si>
  <si>
    <t>1606815512722.jpg</t>
  </si>
  <si>
    <t>1606815474099.jpg</t>
  </si>
  <si>
    <t>1606815377526.jpg</t>
  </si>
  <si>
    <t>1606815338769.jpg</t>
  </si>
  <si>
    <t>hut-kodai-south_east-khost-1-2020-12-01</t>
  </si>
  <si>
    <t>Tahsisat-12 families</t>
  </si>
  <si>
    <t>2020-12-01T15:01:55.028+04:30</t>
  </si>
  <si>
    <t>2020-12-01T14:00:00.547+04:30</t>
  </si>
  <si>
    <t>2020-12-04T12:16:16</t>
  </si>
  <si>
    <t>9798c370-ca91-427e-ac2b-33b99020ab73</t>
  </si>
  <si>
    <t>1606977078599.jpg</t>
  </si>
  <si>
    <t>1606977054580.jpg</t>
  </si>
  <si>
    <t>1606977024415.jpg</t>
  </si>
  <si>
    <t>1606976976047.jpg</t>
  </si>
  <si>
    <t>black_tent-brahui-south_east-khost-1-2020-12-03</t>
  </si>
  <si>
    <t>Sarak e Pohanton</t>
  </si>
  <si>
    <t>2020-12-03T11:51:41.131+04:30</t>
  </si>
  <si>
    <t>2020-12-03T10:54:33.300+04:30</t>
  </si>
  <si>
    <t>2020-11-26T02:10:19</t>
  </si>
  <si>
    <t>eaf82ca1-cff2-4eb8-8d59-0e5820083aea</t>
  </si>
  <si>
    <t>Fired Bricks and Timbers</t>
  </si>
  <si>
    <t>plaster</t>
  </si>
  <si>
    <t>1606285893092.jpg</t>
  </si>
  <si>
    <t>1606285823623.jpg</t>
  </si>
  <si>
    <t>1606285508665.jpg</t>
  </si>
  <si>
    <t>1606285739863.jpg</t>
  </si>
  <si>
    <t>curved_roof-sun_dried_brick-south-kandahar-1-2020-11-25</t>
  </si>
  <si>
    <t>kandahar_6</t>
  </si>
  <si>
    <t>2020-11-25T11:33:35.763+04:30</t>
  </si>
  <si>
    <t>2020-11-25T11:33:35.762+04:30</t>
  </si>
  <si>
    <t>2020-11-25T10:46:48.567+04:30</t>
  </si>
  <si>
    <t>2020-11-25T02:30:44</t>
  </si>
  <si>
    <t>087df050-8ba0-4f15-9666-a0cd1a2171f2</t>
  </si>
  <si>
    <t>Timbers and corner bracer</t>
  </si>
  <si>
    <t>1606195778450.jpg</t>
  </si>
  <si>
    <t>1606195739123.jpg</t>
  </si>
  <si>
    <t>1606195651039.jpg</t>
  </si>
  <si>
    <t>1606195594007.jpg</t>
  </si>
  <si>
    <t>hut-kodik-south-kandahar-1-2020-11-24</t>
  </si>
  <si>
    <t>2020-11-24T10:25:59.793+04:30</t>
  </si>
  <si>
    <t>2020-11-24T09:50:38.357+04:30</t>
  </si>
  <si>
    <t>2020-11-12T06:37:06</t>
  </si>
  <si>
    <t>3a4f6439-be18-49d6-95dc-6c3869f6aea1</t>
  </si>
  <si>
    <t>1605157767021.jpg</t>
  </si>
  <si>
    <t>1605157660922.jpg</t>
  </si>
  <si>
    <t>1605157554341.jpg</t>
  </si>
  <si>
    <t>1605157489429.jpg</t>
  </si>
  <si>
    <t>Naqilin</t>
  </si>
  <si>
    <t>2020-11-12T09:51:24.271+04:30</t>
  </si>
  <si>
    <t>2020-11-12T09:32:01.890+04:30</t>
  </si>
  <si>
    <t>2020-11-27T09:18:47</t>
  </si>
  <si>
    <t>65f75399-39b4-43cf-9ade-c354eae7864e</t>
  </si>
  <si>
    <t>1606372868260.jpg</t>
  </si>
  <si>
    <t>1606372815582.jpg</t>
  </si>
  <si>
    <t>1606372728373.jpg</t>
  </si>
  <si>
    <t>1606372625187.jpg</t>
  </si>
  <si>
    <t>curved_roof-fired_brick_beams-south-kandahar-1-2020-11-26</t>
  </si>
  <si>
    <t>Mula Alam Kalay</t>
  </si>
  <si>
    <t>2020-11-26T11:39:35.346+04:30</t>
  </si>
  <si>
    <t>2020-11-26T10:59:38.439+04:30</t>
  </si>
  <si>
    <t>2020-11-11T15:00:17</t>
  </si>
  <si>
    <t>e0ada334-4985-4756-b230-856ae31cccca</t>
  </si>
  <si>
    <t>1605071942217.jpg</t>
  </si>
  <si>
    <t>1605071912450.jpg</t>
  </si>
  <si>
    <t>1605071726055.jpg</t>
  </si>
  <si>
    <t>1605071680595.jpg</t>
  </si>
  <si>
    <t>black_tent-durrani-south-kandahar-1-2020-11-11</t>
  </si>
  <si>
    <t>2020-11-11T10:00:41.164+04:30</t>
  </si>
  <si>
    <t>2020-11-11T09:36:39.156+04:30</t>
  </si>
  <si>
    <t>2020-11-16T01:55:34</t>
  </si>
  <si>
    <t>4b60723d-7d77-4840-87c9-9f43736bcd45</t>
  </si>
  <si>
    <t>with Fired Bricks and Plaster</t>
  </si>
  <si>
    <t>1605421961325.jpg</t>
  </si>
  <si>
    <t>1605421941258.jpg</t>
  </si>
  <si>
    <t>1605421718288.jpg</t>
  </si>
  <si>
    <t>1605421654351.jpg</t>
  </si>
  <si>
    <t>2020-11-15T11:21:00.725+04:30</t>
  </si>
  <si>
    <t>2020-11-15T10:55:18.998+04:30</t>
  </si>
  <si>
    <t>2020-11-11T02:47:26</t>
  </si>
  <si>
    <t>3302f858-9619-4020-95c7-8b5af5bc19f4</t>
  </si>
  <si>
    <t>1604986672000.jpg</t>
  </si>
  <si>
    <t>1604986609963.jpg</t>
  </si>
  <si>
    <t>1604986511305.jpg</t>
  </si>
  <si>
    <t>1604986359513.jpg</t>
  </si>
  <si>
    <t>Junobi Sanati park</t>
  </si>
  <si>
    <t>2020-11-10T10:17:16.464+04:30</t>
  </si>
  <si>
    <t>2020-11-10T10:17:16.463+04:30</t>
  </si>
  <si>
    <t>2020-11-10T09:57:58.543+04:30</t>
  </si>
  <si>
    <t>2020-11-09T18:00:30</t>
  </si>
  <si>
    <t>78b6c839-2807-4672-8af4-a55883cc296e</t>
  </si>
  <si>
    <t>1604899057421.jpg</t>
  </si>
  <si>
    <t>1604898958608.jpg</t>
  </si>
  <si>
    <t>1604898888413.jpg</t>
  </si>
  <si>
    <t>1604898774108.jpg</t>
  </si>
  <si>
    <t>Sheen Ghazai</t>
  </si>
  <si>
    <t>2020-11-09T10:00:39.103+04:30</t>
  </si>
  <si>
    <t>2020-11-09T09:39:23.318+04:30</t>
  </si>
  <si>
    <t>2020-11-24T02:08:19</t>
  </si>
  <si>
    <t>07173487-f181-4feb-b75a-5de1eec79d67</t>
  </si>
  <si>
    <t>wooden board</t>
  </si>
  <si>
    <t>1606113204611.jpg</t>
  </si>
  <si>
    <t>1606113151764.jpg</t>
  </si>
  <si>
    <t>1606112956051.jpg</t>
  </si>
  <si>
    <t>1606112750890.jpg</t>
  </si>
  <si>
    <t>black_tent-baluch-south-kandahar-1-2020-11-23</t>
  </si>
  <si>
    <t>2020-11-23T11:16:03.366+04:30</t>
  </si>
  <si>
    <t>2020-11-23T10:51:25.141+04:30</t>
  </si>
  <si>
    <t>2020-11-26T09:52:45</t>
  </si>
  <si>
    <t>19ac0c32-f2d8-4cb4-99e9-117ba60c53b3</t>
  </si>
  <si>
    <t>1606376553030.jpg</t>
  </si>
  <si>
    <t>1606376508966.jpg</t>
  </si>
  <si>
    <t>1606376410418.jpg</t>
  </si>
  <si>
    <t>1606376313571.jpg</t>
  </si>
  <si>
    <t>cotton_tent-jugi-central-kabul-1-2020-11-26</t>
  </si>
  <si>
    <t>Block ha_e_ hewad wal</t>
  </si>
  <si>
    <t>kabul_1</t>
  </si>
  <si>
    <t>2020-11-26T12:27:46.547+04:30</t>
  </si>
  <si>
    <t>2020-11-26T12:02:19.410+04:30</t>
  </si>
  <si>
    <t>2020-11-10T11:06:36</t>
  </si>
  <si>
    <t>8af58a81-2ce1-4841-b541-08b4e3427512</t>
  </si>
  <si>
    <t>1604994072344.jpg</t>
  </si>
  <si>
    <t>1604994043135.jpg</t>
  </si>
  <si>
    <t>1604994009174.jpg</t>
  </si>
  <si>
    <t>1604993988338.jpg</t>
  </si>
  <si>
    <t>cotton_tent-jat-central-kabul-1-2020-11-10</t>
  </si>
  <si>
    <t>Wazir Habad nahia10</t>
  </si>
  <si>
    <t>2020-11-10T12:39:21.631+04:30</t>
  </si>
  <si>
    <t>2020-11-10T12:08:24.075+04:30</t>
  </si>
  <si>
    <t>2020-11-11T07:19:44</t>
  </si>
  <si>
    <t>74e174c8-5eaa-47a7-a9d4-d0f59a33a771</t>
  </si>
  <si>
    <t>1605072970954.jpg</t>
  </si>
  <si>
    <t>1605072951615.jpg</t>
  </si>
  <si>
    <t>1605072817493.jpg</t>
  </si>
  <si>
    <t>1605072753408.jpg</t>
  </si>
  <si>
    <t>flat_roof-brick_wood_frame-central-kabul-1-2020-11-11</t>
  </si>
  <si>
    <t>De afghanan</t>
  </si>
  <si>
    <t>2020-11-11T10:35:21.232+04:30</t>
  </si>
  <si>
    <t>2020-11-11T09:57:59.313+04:30</t>
  </si>
  <si>
    <t>2020-11-17T11:35:28</t>
  </si>
  <si>
    <t>3f0e0c0f-3078-4e04-b5a1-902b87c7309c</t>
  </si>
  <si>
    <t>1605598128165.jpg</t>
  </si>
  <si>
    <t>1605598110880.jpg</t>
  </si>
  <si>
    <t>1605598055952.jpg</t>
  </si>
  <si>
    <t>1605598019564.jpg</t>
  </si>
  <si>
    <t>flat_roof-brick_pakhsa_wall_urban-central-kabul-1-2020-11-17</t>
  </si>
  <si>
    <t>Shahrak Awalmir</t>
  </si>
  <si>
    <t>2020-11-17T12:28:07.644+04:30</t>
  </si>
  <si>
    <t>2020-11-17T12:28:07.643+04:30</t>
  </si>
  <si>
    <t>2020-11-17T11:54:59.599+04:30</t>
  </si>
  <si>
    <t>2020-11-25T04:08:29</t>
  </si>
  <si>
    <t>08feb8b2-9c9d-4c42-aef3-3cc2357884a8</t>
  </si>
  <si>
    <t>1605514747470.jpg</t>
  </si>
  <si>
    <t>1605514731179.jpg</t>
  </si>
  <si>
    <t>1605514693200.jpg</t>
  </si>
  <si>
    <t>1605514653499.jpg</t>
  </si>
  <si>
    <t>flat_roof-brick_pakhsa_wall_rural-central-kabul-2-2020-11-16</t>
  </si>
  <si>
    <t>Qala bazar</t>
  </si>
  <si>
    <t>2020-11-16T13:14:34.892+04:30</t>
  </si>
  <si>
    <t>2020-11-16T12:43:46.159+04:30</t>
  </si>
  <si>
    <t>2020-11-10T11:21:14</t>
  </si>
  <si>
    <t>34531d26-67a9-4a63-b865-6a6ce287190c</t>
  </si>
  <si>
    <t>1604991241940.jpg</t>
  </si>
  <si>
    <t>1604991223901.jpg</t>
  </si>
  <si>
    <t>1604991170654.jpg</t>
  </si>
  <si>
    <t>1604991103969.jpg</t>
  </si>
  <si>
    <t>curved_roof-sun_dried_brick-west-herat-1-2020-11-10</t>
  </si>
  <si>
    <t>Shaydayee Camp</t>
  </si>
  <si>
    <t>herat_7</t>
  </si>
  <si>
    <t>2020-11-10T11:43:15.055+04:30</t>
  </si>
  <si>
    <t>2020-11-10T11:43:15.052+04:30</t>
  </si>
  <si>
    <t>2020-11-10T11:13:55.149+04:30</t>
  </si>
  <si>
    <t>2020-11-17T10:00:37</t>
  </si>
  <si>
    <t>c1721b24-ffcc-45d3-85dc-618e401214be</t>
  </si>
  <si>
    <t>1605598640911.jpg</t>
  </si>
  <si>
    <t>1605598608604.jpg</t>
  </si>
  <si>
    <t>1605598559201.jpg</t>
  </si>
  <si>
    <t>1605598479900.jpg</t>
  </si>
  <si>
    <t>District 15- Firqa e Nawabad</t>
  </si>
  <si>
    <t>2020-11-17T12:36:49.385+04:30</t>
  </si>
  <si>
    <t>2020-11-17T11:57:11.670+04:30</t>
  </si>
  <si>
    <t>2020-11-11T10:46:21</t>
  </si>
  <si>
    <t>46053911-f171-4275-8fef-96bdbb1365dd</t>
  </si>
  <si>
    <t>1605074512333.jpg</t>
  </si>
  <si>
    <t>1605074474006.jpg</t>
  </si>
  <si>
    <t>1605074407658.jpg</t>
  </si>
  <si>
    <t>1605074372056.jpg</t>
  </si>
  <si>
    <t>cotton_tent-jat-west-herat-1-2020-11-11</t>
  </si>
  <si>
    <t>Shaydayee Sarake Clinic</t>
  </si>
  <si>
    <t>2020-11-11T11:01:02.076+04:30</t>
  </si>
  <si>
    <t>2020-11-11T10:25:44.680+04:30</t>
  </si>
  <si>
    <t>2020-11-18T07:35:27</t>
  </si>
  <si>
    <t>cfbeaa2f-3b8b-4431-b77a-662f61e7f632</t>
  </si>
  <si>
    <t>Corner brace</t>
  </si>
  <si>
    <t>1605681362397.jpg</t>
  </si>
  <si>
    <t>1605681210422.jpg</t>
  </si>
  <si>
    <t>1605681117736.jpg</t>
  </si>
  <si>
    <t>1605681040589.jpg</t>
  </si>
  <si>
    <t>2020-11-18T11:29:28.972+04:30</t>
  </si>
  <si>
    <t>2020-11-18T10:55:39.573+04:30</t>
  </si>
  <si>
    <t>2020-11-09T09:10:48</t>
  </si>
  <si>
    <t>54bb3a53-24c9-417a-84cb-ad2226867b0b</t>
  </si>
  <si>
    <t>1604905053594.jpg</t>
  </si>
  <si>
    <t>1604905030432.jpg</t>
  </si>
  <si>
    <t>1604904988946.jpg</t>
  </si>
  <si>
    <t>1604904920027.jpg</t>
  </si>
  <si>
    <t>Shaydayee Qadimi</t>
  </si>
  <si>
    <t>2020-11-09T11:48:43.076+04:30</t>
  </si>
  <si>
    <t>2020-11-09T11:48:43.071+04:30</t>
  </si>
  <si>
    <t>2020-11-09T11:18:16.932+04:30</t>
  </si>
  <si>
    <t>2020-11-08T12:32:34</t>
  </si>
  <si>
    <t>f2ec874c-3b54-4bd8-b514-a5b2efecc086</t>
  </si>
  <si>
    <t>1604814225164.jpg</t>
  </si>
  <si>
    <t>1604814203562.jpg</t>
  </si>
  <si>
    <t>1604813944338.jpg</t>
  </si>
  <si>
    <t>1604813766291.jpg</t>
  </si>
  <si>
    <t>Shaydayee Sarake 6</t>
  </si>
  <si>
    <t>2020-11-08T10:40:41.378+04:30</t>
  </si>
  <si>
    <t>2020-11-08T10:01:50.955+04:30</t>
  </si>
  <si>
    <t>2020-12-02T10:25:48</t>
  </si>
  <si>
    <t>98f63310-fcdd-4367-b491-c75eb18733ed</t>
  </si>
  <si>
    <t>1606891912565.jpg</t>
  </si>
  <si>
    <t>1606891876507.jpg</t>
  </si>
  <si>
    <t>1606891774951.jpg</t>
  </si>
  <si>
    <t>1606891726661.jpg</t>
  </si>
  <si>
    <t>flat_roof-massive_stone-west-ghor-1-2020-12-02</t>
  </si>
  <si>
    <t>Jar e Nadim</t>
  </si>
  <si>
    <t>ghor_7</t>
  </si>
  <si>
    <t>2020-12-02T11:55:13.953+04:30</t>
  </si>
  <si>
    <t>2020-12-02T11:13:49.566+04:30</t>
  </si>
  <si>
    <t>2020-12-06T09:15:20</t>
  </si>
  <si>
    <t>21e1ecdc-c1ba-4873-9a41-6af81cd42b14</t>
  </si>
  <si>
    <t>1607239699181.jpg</t>
  </si>
  <si>
    <t>1607239682258.jpg</t>
  </si>
  <si>
    <t>1607239600825.jpg</t>
  </si>
  <si>
    <t>1607239568557.jpg</t>
  </si>
  <si>
    <t>flat_roof-brick_pakhsa_wall_urban-west-ghor-1-2020-12-06</t>
  </si>
  <si>
    <t>2020-12-06T12:27:30.019+04:30</t>
  </si>
  <si>
    <t>2020-12-06T11:52:18.023+04:30</t>
  </si>
  <si>
    <t>2020-12-03T09:52:15</t>
  </si>
  <si>
    <t>4cccaf28-297b-4a31-bf41-e5c6133caa6d</t>
  </si>
  <si>
    <t>1606974516457.jpg</t>
  </si>
  <si>
    <t>1606974481267.jpg</t>
  </si>
  <si>
    <t>1606974403546.jpg</t>
  </si>
  <si>
    <t>1606974366649.jpg</t>
  </si>
  <si>
    <t>flat_roof-brick_pakhsa_wall_rural-west-ghor-1-2020-12-03</t>
  </si>
  <si>
    <t>Jar e Khairabad</t>
  </si>
  <si>
    <t>2020-12-03T10:44:18.273+04:30</t>
  </si>
  <si>
    <t>2020-12-03T10:09:49.977+04:30</t>
  </si>
  <si>
    <t>2020-12-07T11:21:13</t>
  </si>
  <si>
    <t>9fc4c606-71c2-48e8-a203-6354f4fde361</t>
  </si>
  <si>
    <t>1607318746539.jpg</t>
  </si>
  <si>
    <t>1607318700219.jpg</t>
  </si>
  <si>
    <t>1607318614187.jpg</t>
  </si>
  <si>
    <t>1607318558243.jpg</t>
  </si>
  <si>
    <t>flat_roof-brick_pakhsa_wall_rural-central-bamyan-1-2020-12-07</t>
  </si>
  <si>
    <t>Now Habad shashpol</t>
  </si>
  <si>
    <t>bamyan_1</t>
  </si>
  <si>
    <t>2020-12-07T10:07:00.956+04:30</t>
  </si>
  <si>
    <t>2020-12-07T09:43:33.370+04:30</t>
  </si>
  <si>
    <t>2020-12-03T10:08:52</t>
  </si>
  <si>
    <t>848fde72-caa1-44f9-8491-4eb97a7bc10c</t>
  </si>
  <si>
    <t>1606982842509.jpg</t>
  </si>
  <si>
    <t>1606982280979.jpg</t>
  </si>
  <si>
    <t>1606982053064.jpg</t>
  </si>
  <si>
    <t>1606981995260.jpg</t>
  </si>
  <si>
    <t>curved_roof-sun_dried_brick-central-bamyan-2-2020-12-03</t>
  </si>
  <si>
    <t>Habashi shiber too</t>
  </si>
  <si>
    <t>2020-12-03T12:42:20.388+04:30</t>
  </si>
  <si>
    <t>2020-12-03T12:42:20.387+04:30</t>
  </si>
  <si>
    <t>2020-12-03T12:18:53.157+04:30</t>
  </si>
  <si>
    <t>2020-12-06T10:11:47</t>
  </si>
  <si>
    <t>2bac0e5a-4102-47e1-88e2-40149e4fc7f7</t>
  </si>
  <si>
    <t>1607232519870.jpg</t>
  </si>
  <si>
    <t>1607232495949.jpg</t>
  </si>
  <si>
    <t>1607232420030.jpg</t>
  </si>
  <si>
    <t>1607232368919.jpg</t>
  </si>
  <si>
    <t>cave-samoch-central-bamyan-1-2020-12-06</t>
  </si>
  <si>
    <t>Dolat Habad Mola Golam</t>
  </si>
  <si>
    <t>2020-12-06T10:13:50.545+04:30</t>
  </si>
  <si>
    <t>2020-12-06T10:13:50.544+04:30</t>
  </si>
  <si>
    <t>2020-12-06T09:50:05.860+04:30</t>
  </si>
  <si>
    <t>2020-11-25T14:54:38</t>
  </si>
  <si>
    <t>2d0c38a4-38a2-4572-aaf5-fdace40e1820</t>
  </si>
  <si>
    <t>1606203690573.jpg</t>
  </si>
  <si>
    <t>1606203660392.jpg</t>
  </si>
  <si>
    <t>1606203509195.jpg</t>
  </si>
  <si>
    <t>1606203469762.jpg</t>
  </si>
  <si>
    <t>curved_roof-tazar-north-balkh-1-2020-11-24</t>
  </si>
  <si>
    <t>Abdul Rahim Bai</t>
  </si>
  <si>
    <t>balkh_2</t>
  </si>
  <si>
    <t>2020-11-24T12:26:31.313+04:30</t>
  </si>
  <si>
    <t>2020-11-24T12:05:26.569+04:30</t>
  </si>
  <si>
    <t>2020-11-23T12:43:32</t>
  </si>
  <si>
    <t>79e175c7-93e2-4371-9211-f2212e08cb95</t>
  </si>
  <si>
    <t>1606115355266.jpg</t>
  </si>
  <si>
    <t>1606115319395.jpg</t>
  </si>
  <si>
    <t>1606115222281.jpg</t>
  </si>
  <si>
    <t>1606115085213.jpg</t>
  </si>
  <si>
    <t>curved_roof-sun_dried_brick-north-balkh-1-2020-11-23</t>
  </si>
  <si>
    <t>Guzar e Sofi Rahman</t>
  </si>
  <si>
    <t>2020-11-23T11:42:24.669+04:30</t>
  </si>
  <si>
    <t>2020-11-23T11:20:59.424+04:30</t>
  </si>
  <si>
    <t>2020-11-25T14:55:05</t>
  </si>
  <si>
    <t>1a0310db-a8cd-4e62-bcb0-81cc7ebf42b4</t>
  </si>
  <si>
    <t>1606284969593.jpg</t>
  </si>
  <si>
    <t>1606284946265.jpg</t>
  </si>
  <si>
    <t>1606284889783.jpg</t>
  </si>
  <si>
    <t>1606284849835.jpg</t>
  </si>
  <si>
    <t>hut-lacheq-north-balkh-1-2020-11-25</t>
  </si>
  <si>
    <t>Baba Sediq</t>
  </si>
  <si>
    <t>2020-11-25T10:48:55.168+04:30</t>
  </si>
  <si>
    <t>2020-11-25T10:22:29.500+04:30</t>
  </si>
  <si>
    <t>2020-12-16T04:11:27</t>
  </si>
  <si>
    <t>dbd8a62d-c9f6-4502-9c1d-c19763856c6e</t>
  </si>
  <si>
    <t>1605606408076.jpg</t>
  </si>
  <si>
    <t>1605606355314.jpg</t>
  </si>
  <si>
    <t>1605606297424.jpg</t>
  </si>
  <si>
    <t>1605606205933.jpg</t>
  </si>
  <si>
    <t>7th region, Bagh Shah</t>
  </si>
  <si>
    <t>badakhshan_3</t>
  </si>
  <si>
    <t>2020-11-17T14:25:38.563+04:30</t>
  </si>
  <si>
    <t>2020-11-17T14:01:19.612+04:30</t>
  </si>
  <si>
    <t>2020-11-11T10:50:47</t>
  </si>
  <si>
    <t>bf5113fe-e020-46c4-a89b-6348bbb30f86</t>
  </si>
  <si>
    <t>1605089967942.jpg</t>
  </si>
  <si>
    <t>1605089945847.jpg</t>
  </si>
  <si>
    <t>1605089807028.jpg</t>
  </si>
  <si>
    <t>1605089734836.jpg</t>
  </si>
  <si>
    <t>flat_roof-massive_stone-north_east-badakhshan-1-2020-11-11</t>
  </si>
  <si>
    <t>6th region, Bala Shahr</t>
  </si>
  <si>
    <t>2020-11-11T14:52:05.887+04:30</t>
  </si>
  <si>
    <t>2020-11-11T14:34:13.612+04:30</t>
  </si>
  <si>
    <t>2020-11-17T04:58:24</t>
  </si>
  <si>
    <t>292a4959-8021-420d-836e-cf10920ec1f0</t>
  </si>
  <si>
    <t>1605507300340.jpg</t>
  </si>
  <si>
    <t>1605507270446.jpg</t>
  </si>
  <si>
    <t>1605507219514.jpg</t>
  </si>
  <si>
    <t>1605507197952.jpg</t>
  </si>
  <si>
    <t>hut-kapa-north_east-badakhshan-1-2020-11-16</t>
  </si>
  <si>
    <t>7th region Nawabad, Taqcha Dara</t>
  </si>
  <si>
    <t>2020-11-16T11:06:08.370+04:30</t>
  </si>
  <si>
    <t>2020-11-16T10:40:43.016+04:30</t>
  </si>
  <si>
    <t>2020-11-13T09:51:54</t>
  </si>
  <si>
    <t>d7ce00d8-a241-4d89-a766-1986a9cc6f91</t>
  </si>
  <si>
    <t>1605175066030.jpg</t>
  </si>
  <si>
    <t>1605175034663.jpg</t>
  </si>
  <si>
    <t>1605175016236.jpg</t>
  </si>
  <si>
    <t>1605174541137.jpg</t>
  </si>
  <si>
    <t>1st region, Guzare Ghani</t>
  </si>
  <si>
    <t>2020-11-12T14:41:56.718+04:30</t>
  </si>
  <si>
    <t>2020-11-12T14:41:56.717+04:30</t>
  </si>
  <si>
    <t>2020-11-12T14:16:42.399+04:30</t>
  </si>
  <si>
    <t>2020-11-10T06:23:32</t>
  </si>
  <si>
    <t>21257848-a6ed-4675-b5b1-457c19884ea4</t>
  </si>
  <si>
    <t>1604986546176.jpg</t>
  </si>
  <si>
    <t>1604986532927.jpg</t>
  </si>
  <si>
    <t>1604986488607.jpg</t>
  </si>
  <si>
    <t>1604986393901.jpg</t>
  </si>
  <si>
    <t>6th region, Dashtee Shuhada</t>
  </si>
  <si>
    <t>2020-11-10T10:22:42.065+04:30</t>
  </si>
  <si>
    <t>2020-11-10T10:01:00.480+04:30</t>
  </si>
  <si>
    <t>2020-11-11T10:50:03</t>
  </si>
  <si>
    <t>b3fa804b-2f81-461b-9ec2-98b604e57309</t>
  </si>
  <si>
    <t>1605073901606.jpg</t>
  </si>
  <si>
    <t>1605073831881.jpg</t>
  </si>
  <si>
    <t>1605073779371.jpg</t>
  </si>
  <si>
    <t>1605073757957.jpg</t>
  </si>
  <si>
    <t>flat_roof-brick_pakhsa_wall_rural-north_east-badakhshan-1-2020-11-11</t>
  </si>
  <si>
    <t>7th region, Jataa</t>
  </si>
  <si>
    <t>2020-11-11T10:42:15.314+04:30</t>
  </si>
  <si>
    <t>2020-11-11T10:16:27.003+04:30</t>
  </si>
  <si>
    <t>roof_note_001</t>
  </si>
  <si>
    <t>*In the South Region, additional shelters of the same type were assessed in both Kandahar and Zaranj. As there were large differences in costs between the two, both have been presented separately here, as well as aggregated.</t>
  </si>
  <si>
    <t>Flat-roof Contruction</t>
  </si>
  <si>
    <t>Curved-roof Construction</t>
  </si>
  <si>
    <t>Cave</t>
  </si>
  <si>
    <t>Huts</t>
  </si>
  <si>
    <t>Cotton Tents</t>
  </si>
  <si>
    <t>Black Tents</t>
  </si>
  <si>
    <t>Regional</t>
  </si>
  <si>
    <t>Shervani roof</t>
  </si>
  <si>
    <t>Massive stone walls</t>
  </si>
  <si>
    <t>Steel frame</t>
  </si>
  <si>
    <t>Concrete blocks and cement</t>
  </si>
  <si>
    <t>Concrete block and mud</t>
  </si>
  <si>
    <t>Brick or Pakhsa walls (bamyan variant)</t>
  </si>
  <si>
    <t>Flat-roof Construction</t>
  </si>
  <si>
    <t>Tazar</t>
  </si>
  <si>
    <t>Rectangular – Kapa-i-arab</t>
  </si>
  <si>
    <t>Circular – Chapari without centerpole</t>
  </si>
  <si>
    <t>Herati tent</t>
  </si>
  <si>
    <t>Skilled</t>
  </si>
  <si>
    <t>Unkilled</t>
  </si>
  <si>
    <t xml:space="preserve"> Shelter Total Cost</t>
  </si>
  <si>
    <t xml:space="preserve">Transport Cost </t>
  </si>
  <si>
    <t>Un Skilled Labour cost</t>
  </si>
  <si>
    <t>Skilled Labour cost</t>
  </si>
  <si>
    <t xml:space="preserve">Material cost </t>
  </si>
  <si>
    <t>South Region (Additional Shelters)*</t>
  </si>
  <si>
    <t>M/D</t>
  </si>
  <si>
    <t>Day Labour</t>
  </si>
  <si>
    <t>National</t>
  </si>
  <si>
    <t>Unit Cost</t>
  </si>
  <si>
    <t>National Average</t>
  </si>
  <si>
    <t>West Region</t>
  </si>
  <si>
    <t>South East Region</t>
  </si>
  <si>
    <t>South Region Total (With Additional Shelters)</t>
  </si>
  <si>
    <t>South Region</t>
  </si>
  <si>
    <t>North East Region</t>
  </si>
  <si>
    <t>North Region</t>
  </si>
  <si>
    <t>East Region</t>
  </si>
  <si>
    <t>Central Region</t>
  </si>
  <si>
    <t xml:space="preserve">OID </t>
  </si>
  <si>
    <t>Transportation</t>
  </si>
  <si>
    <t>Unskilled</t>
  </si>
  <si>
    <t xml:space="preserve">Labour </t>
  </si>
  <si>
    <t>Pcs</t>
  </si>
  <si>
    <t>M</t>
  </si>
  <si>
    <r>
      <t>M</t>
    </r>
    <r>
      <rPr>
        <vertAlign val="superscript"/>
        <sz val="11"/>
        <color rgb="FF000000"/>
        <rFont val="Arial Narrow"/>
        <family val="2"/>
      </rPr>
      <t>3</t>
    </r>
  </si>
  <si>
    <t xml:space="preserve">Clay </t>
  </si>
  <si>
    <t>PCS</t>
  </si>
  <si>
    <t xml:space="preserve">Wood </t>
  </si>
  <si>
    <r>
      <t>M</t>
    </r>
    <r>
      <rPr>
        <vertAlign val="superscript"/>
        <sz val="11"/>
        <color rgb="FF000000"/>
        <rFont val="Arial Narrow"/>
        <family val="2"/>
      </rPr>
      <t>2</t>
    </r>
  </si>
  <si>
    <t>Tarpaulin / Plastic Sheet</t>
  </si>
  <si>
    <t>Site preparation</t>
  </si>
  <si>
    <t>Fabrics</t>
  </si>
  <si>
    <t>Quantity</t>
  </si>
  <si>
    <t>Unit</t>
  </si>
  <si>
    <t>Height / Depth</t>
  </si>
  <si>
    <t>Width / Diameter</t>
  </si>
  <si>
    <t>Length</t>
  </si>
  <si>
    <t>Material</t>
  </si>
  <si>
    <t>Shelter type</t>
  </si>
  <si>
    <t>Province</t>
  </si>
  <si>
    <t>List all of the materials used in construction of the shelter, along with the specifications (length, width/diameter, and depth/height) of each material. Unit is the unit of measurement for the material.  Total = Quantity x Unit Cost. Please note that unit costs may need to be collected from the local market – do this after the interview ends.</t>
  </si>
  <si>
    <t>MD</t>
  </si>
  <si>
    <t xml:space="preserve">labor </t>
  </si>
  <si>
    <t>Glass</t>
  </si>
  <si>
    <t xml:space="preserve">Other Materials </t>
  </si>
  <si>
    <t>Bag</t>
  </si>
  <si>
    <t>Kg</t>
  </si>
  <si>
    <t>Wooden Plank</t>
  </si>
  <si>
    <t>Lamp Sum</t>
  </si>
  <si>
    <t>Labour Cost</t>
  </si>
  <si>
    <t xml:space="preserve">Labor </t>
  </si>
  <si>
    <t>kg</t>
  </si>
  <si>
    <t>Kahghil (Mud plaster with straw)</t>
  </si>
  <si>
    <t xml:space="preserve">Stones </t>
  </si>
  <si>
    <t>Flat Roof</t>
  </si>
  <si>
    <t>Pinsher</t>
  </si>
  <si>
    <t>Total Cost</t>
  </si>
  <si>
    <t>Material Cost</t>
  </si>
  <si>
    <t>Soil</t>
  </si>
  <si>
    <t>Fabric</t>
  </si>
  <si>
    <t xml:space="preserve">Kabul </t>
  </si>
  <si>
    <t>Transportation Costs</t>
  </si>
  <si>
    <t>OID</t>
  </si>
  <si>
    <t>Transportation Method</t>
  </si>
  <si>
    <t xml:space="preserve">Skilled </t>
  </si>
  <si>
    <t>Labor</t>
  </si>
  <si>
    <t xml:space="preserve">Glass </t>
  </si>
  <si>
    <t xml:space="preserve">Mountain Stone  </t>
  </si>
  <si>
    <t>Plastic Sheet</t>
  </si>
  <si>
    <t>Woven Reeds (chegh)</t>
  </si>
  <si>
    <t>Wooden pole</t>
  </si>
  <si>
    <t xml:space="preserve">Shelter Type </t>
  </si>
  <si>
    <t>N</t>
  </si>
  <si>
    <t>Bolder Stone filling</t>
  </si>
  <si>
    <t xml:space="preserve"> 2.5 </t>
  </si>
  <si>
    <t xml:space="preserve"> 4.5 </t>
  </si>
  <si>
    <t>Wooden Pole</t>
  </si>
  <si>
    <t>Flat roof</t>
  </si>
  <si>
    <r>
      <t>M</t>
    </r>
    <r>
      <rPr>
        <vertAlign val="superscript"/>
        <sz val="10"/>
        <color rgb="FF000000"/>
        <rFont val="Arial Narrow"/>
        <family val="2"/>
      </rPr>
      <t>2</t>
    </r>
  </si>
  <si>
    <t>bag</t>
  </si>
  <si>
    <r>
      <t>M</t>
    </r>
    <r>
      <rPr>
        <vertAlign val="superscript"/>
        <sz val="10"/>
        <color rgb="FF000000"/>
        <rFont val="Arial Narrow"/>
        <family val="2"/>
      </rPr>
      <t>3</t>
    </r>
  </si>
  <si>
    <t>Masonary</t>
  </si>
  <si>
    <t xml:space="preserve">Fabricks </t>
  </si>
  <si>
    <t xml:space="preserve">Curved-Roof  construction </t>
  </si>
  <si>
    <t>Bamian</t>
  </si>
  <si>
    <t>Gumbazi</t>
  </si>
  <si>
    <t>Fabric Sheet</t>
  </si>
  <si>
    <t> 700</t>
  </si>
  <si>
    <t>Skilled (Tailor for tent)</t>
  </si>
  <si>
    <t>Labour</t>
  </si>
  <si>
    <t>Cotton Rope</t>
  </si>
  <si>
    <t>Wire for Sewing</t>
  </si>
  <si>
    <t>Cotton Tarpaulin</t>
  </si>
  <si>
    <t xml:space="preserve">Nangarhar           </t>
  </si>
  <si>
    <t xml:space="preserve">Kg </t>
  </si>
  <si>
    <t>Nuts and bolts</t>
  </si>
  <si>
    <t xml:space="preserve">Steel Rings for Bamboo </t>
  </si>
  <si>
    <t>Steel Structure With Iron Sheet</t>
  </si>
  <si>
    <t>Lump. Sum</t>
  </si>
  <si>
    <t xml:space="preserve">carpenter </t>
  </si>
  <si>
    <t>mason</t>
  </si>
  <si>
    <t>labour</t>
  </si>
  <si>
    <t>Gutter</t>
  </si>
  <si>
    <t>Other Material</t>
  </si>
  <si>
    <t xml:space="preserve"> Stone  </t>
  </si>
  <si>
    <t xml:space="preserve">Soil in two layer on the top of roof with 10%  adding </t>
  </si>
  <si>
    <t>Carpentry work</t>
  </si>
  <si>
    <t>M2</t>
  </si>
  <si>
    <t>Timber and Stone Walls</t>
  </si>
  <si>
    <t>Labor Costs</t>
  </si>
  <si>
    <t xml:space="preserve">Transportation </t>
  </si>
  <si>
    <t>300 </t>
  </si>
  <si>
    <t>Concrete Balock</t>
  </si>
  <si>
    <t>I Beams</t>
  </si>
  <si>
    <t>Soil for roof and floor leveling</t>
  </si>
  <si>
    <t>M3</t>
  </si>
  <si>
    <t>Mud (Goraghil)</t>
  </si>
  <si>
    <t>sraw mud of roof(kaghil)</t>
  </si>
  <si>
    <t>Wood Plank</t>
  </si>
  <si>
    <r>
      <t>M</t>
    </r>
    <r>
      <rPr>
        <vertAlign val="superscript"/>
        <sz val="10"/>
        <color theme="1"/>
        <rFont val="Arial Narrow"/>
        <family val="2"/>
      </rPr>
      <t>2</t>
    </r>
  </si>
  <si>
    <t>Plastic Sheet in two layer</t>
  </si>
  <si>
    <t xml:space="preserve">Fabric </t>
  </si>
  <si>
    <t xml:space="preserve">Water for Mud Mortar </t>
  </si>
  <si>
    <t>Flat rof</t>
  </si>
  <si>
    <t>District</t>
  </si>
  <si>
    <t xml:space="preserve"> 7 </t>
  </si>
  <si>
    <t>Timber/ pole for shelter</t>
  </si>
  <si>
    <t>Jalal Abad</t>
  </si>
  <si>
    <t xml:space="preserve">Nangarhar      </t>
  </si>
  <si>
    <t xml:space="preserve">Timber/ pole </t>
  </si>
  <si>
    <t>KG</t>
  </si>
  <si>
    <t>Bolder Stone</t>
  </si>
  <si>
    <t xml:space="preserve"> 0.9 </t>
  </si>
  <si>
    <t>Skilled (Carpentar)</t>
  </si>
  <si>
    <t>Lump sum</t>
  </si>
  <si>
    <t xml:space="preserve"> East</t>
  </si>
  <si>
    <t xml:space="preserve">Kunar           </t>
  </si>
  <si>
    <t>Asad abad</t>
  </si>
  <si>
    <t xml:space="preserve">Flat Roof </t>
  </si>
  <si>
    <t>Skilled (carpenter)</t>
  </si>
  <si>
    <t>Lump Sum</t>
  </si>
  <si>
    <t>Soil for Kaghil (Mud plaster with straw)</t>
  </si>
  <si>
    <t>Kah</t>
  </si>
  <si>
    <t>Bundle</t>
  </si>
  <si>
    <t xml:space="preserve">Faizabad City </t>
  </si>
  <si>
    <t xml:space="preserve">Badakhshan </t>
  </si>
  <si>
    <t xml:space="preserve">Lump Sum </t>
  </si>
  <si>
    <t>Skilled labors (carpenter, electrician, plumber…..)</t>
  </si>
  <si>
    <t>Straw (Kah)</t>
  </si>
  <si>
    <t>Tamarisk bough</t>
  </si>
  <si>
    <t xml:space="preserve">Fabrics </t>
  </si>
  <si>
    <t>Circular Chapari W/O Center pole</t>
  </si>
  <si>
    <t xml:space="preserve">Chal </t>
  </si>
  <si>
    <t>Northeast</t>
  </si>
  <si>
    <t xml:space="preserve">Ovate-Oblong Kapa </t>
  </si>
  <si>
    <t> Wood struts (yurt or hut roof)</t>
  </si>
  <si>
    <t>Mud mortar</t>
  </si>
  <si>
    <t>pcs</t>
  </si>
  <si>
    <t xml:space="preserve">doors </t>
  </si>
  <si>
    <t xml:space="preserve">windows </t>
  </si>
  <si>
    <t xml:space="preserve">Tazar </t>
  </si>
  <si>
    <t xml:space="preserve">Curved Roof </t>
  </si>
  <si>
    <t xml:space="preserve">Mazar </t>
  </si>
  <si>
    <t>Rag Belt</t>
  </si>
  <si>
    <t xml:space="preserve">Lacheq </t>
  </si>
  <si>
    <t>Sundried Brick and Vault</t>
  </si>
  <si>
    <t>Door</t>
  </si>
  <si>
    <t>Window</t>
  </si>
  <si>
    <t>Rain Gutter</t>
  </si>
  <si>
    <t>Wood Pole</t>
  </si>
  <si>
    <t xml:space="preserve">Stone </t>
  </si>
  <si>
    <t>Sundried Brick</t>
  </si>
  <si>
    <t>Tarpaulin/plastic sheet</t>
  </si>
  <si>
    <t>Fabrics sheets</t>
  </si>
  <si>
    <t xml:space="preserve">Samangan      </t>
  </si>
  <si>
    <t>Nail</t>
  </si>
  <si>
    <t xml:space="preserve">Tent stake </t>
  </si>
  <si>
    <t>Cotton</t>
  </si>
  <si>
    <t>Felt mat</t>
  </si>
  <si>
    <t>Paktia</t>
  </si>
  <si>
    <t xml:space="preserve">South East </t>
  </si>
  <si>
    <t>tanker</t>
  </si>
  <si>
    <t>Water</t>
  </si>
  <si>
    <t xml:space="preserve">Tarpaulin </t>
  </si>
  <si>
    <t xml:space="preserve">Khost </t>
  </si>
  <si>
    <t>Fence</t>
  </si>
  <si>
    <t>Cotton tent</t>
  </si>
  <si>
    <t>Masory</t>
  </si>
  <si>
    <t>Other Matrial</t>
  </si>
  <si>
    <t>Brick and Pakhsa Walls (Rural)</t>
  </si>
  <si>
    <t>paktia</t>
  </si>
  <si>
    <t>lamp.sum</t>
  </si>
  <si>
    <t xml:space="preserve">soil for  roof leveling </t>
  </si>
  <si>
    <t>Sun dried brick vaults and timber beams</t>
  </si>
  <si>
    <t>Curved roof</t>
  </si>
  <si>
    <t>Labours</t>
  </si>
  <si>
    <t>Other material</t>
  </si>
  <si>
    <t>dia</t>
  </si>
  <si>
    <t>Sun dried brick and vaults</t>
  </si>
  <si>
    <t xml:space="preserve">South </t>
  </si>
  <si>
    <t>Peaked Ghilzai</t>
  </si>
  <si>
    <t xml:space="preserve">Kandahar        </t>
  </si>
  <si>
    <t>Vaulted Baluch</t>
  </si>
  <si>
    <t xml:space="preserve">Kandahar          </t>
  </si>
  <si>
    <t>Ovate-Oblong Kapa</t>
  </si>
  <si>
    <t>Gypsum</t>
  </si>
  <si>
    <t>Zarang</t>
  </si>
  <si>
    <t>Nimruz</t>
  </si>
  <si>
    <t xml:space="preserve">Door </t>
  </si>
  <si>
    <t>Curved Roof</t>
  </si>
  <si>
    <t xml:space="preserve">Flat roof </t>
  </si>
  <si>
    <t>PCs</t>
  </si>
  <si>
    <t>Lental for dood and window</t>
  </si>
  <si>
    <t>Brick</t>
  </si>
  <si>
    <t>Brick and Pakhsa walls (Urban)</t>
  </si>
  <si>
    <t xml:space="preserve">Brick and Pakhsa Walls (Urban)  </t>
  </si>
  <si>
    <t>Wood Lattice Frame</t>
  </si>
  <si>
    <t>Cotton Cloth</t>
  </si>
  <si>
    <t>Steel Corner Brace</t>
  </si>
  <si>
    <t xml:space="preserve">Other materials </t>
  </si>
  <si>
    <t>Felt Mat</t>
  </si>
  <si>
    <t>Herati Tent</t>
  </si>
  <si>
    <r>
      <t>M</t>
    </r>
    <r>
      <rPr>
        <vertAlign val="superscript"/>
        <sz val="11"/>
        <color rgb="FF000000"/>
        <rFont val="Arial Narrow"/>
        <family val="2"/>
      </rPr>
      <t>3</t>
    </r>
    <r>
      <rPr>
        <sz val="11"/>
        <color theme="1"/>
        <rFont val="Calibri"/>
        <family val="2"/>
        <scheme val="minor"/>
      </rPr>
      <t/>
    </r>
  </si>
  <si>
    <t>Cotton Cloth on the roof and inside the home</t>
  </si>
  <si>
    <t>Shervani</t>
  </si>
  <si>
    <t>Tarpaulin/Plastic Sheet</t>
  </si>
  <si>
    <t>Steel pins</t>
  </si>
  <si>
    <t xml:space="preserve">CottonTent </t>
  </si>
  <si>
    <t>Unit Cost (AFN)</t>
  </si>
  <si>
    <t>Total (AFN)</t>
  </si>
  <si>
    <t>Canvas / Cotton Cloth</t>
  </si>
  <si>
    <t>Canvas/Cotton Cloth</t>
  </si>
  <si>
    <t>Ttransportation</t>
  </si>
  <si>
    <t>Lintel for Window</t>
  </si>
  <si>
    <t>Lintel for Door</t>
  </si>
  <si>
    <t>Tree trunk</t>
  </si>
  <si>
    <t xml:space="preserve">Sun-Dried Bricks </t>
  </si>
  <si>
    <t>Pakhsa (Packed mud)</t>
  </si>
  <si>
    <t>Door with connected window</t>
  </si>
  <si>
    <t>Plastic Pipe for sewage</t>
  </si>
  <si>
    <t>Windows</t>
  </si>
  <si>
    <t> Sun-Dried Bricks</t>
  </si>
  <si>
    <t xml:space="preserve"> Tent pin</t>
  </si>
  <si>
    <t>Wood pole</t>
  </si>
  <si>
    <t>Bamboo pole</t>
  </si>
  <si>
    <t>Wooden Beam</t>
  </si>
  <si>
    <t>Wood Beam</t>
  </si>
  <si>
    <t>Plastic Sheet in two layers</t>
  </si>
  <si>
    <t>Lintel for Window (I beam)</t>
  </si>
  <si>
    <t>Lintel for Door (I beam)</t>
  </si>
  <si>
    <t>Bamboo Pole</t>
  </si>
  <si>
    <t>Steel Pipe</t>
  </si>
  <si>
    <t>Iron Sheet</t>
  </si>
  <si>
    <t>Tamarisk Bough</t>
  </si>
  <si>
    <t>Wooden boughs/hoops</t>
  </si>
  <si>
    <t>Wood Beam (Timber)</t>
  </si>
  <si>
    <t>Site Preparation</t>
  </si>
  <si>
    <t>Skilled Labour (carpenter, electrician, plumber, etc.)</t>
  </si>
  <si>
    <t>Kah (Straw)</t>
  </si>
  <si>
    <t>Wool Tension Band (Wall)</t>
  </si>
  <si>
    <t>Metal pipe</t>
  </si>
  <si>
    <t>Goat Hair (Palas)</t>
  </si>
  <si>
    <t>Wood Struts (Yurt or Hut Roof)</t>
  </si>
  <si>
    <t>Wooden Boughs/Hoops</t>
  </si>
  <si>
    <t>Wool Tension Band (Walls)</t>
  </si>
  <si>
    <t>Wool tension band (Roof)</t>
  </si>
  <si>
    <t>Steel I-Beam</t>
  </si>
  <si>
    <t>Sun-Dried Brick</t>
  </si>
  <si>
    <t>Wool Tension Band (Roof)</t>
  </si>
  <si>
    <t>Steel Pins</t>
  </si>
  <si>
    <t>Metal Pole</t>
  </si>
  <si>
    <t>Leather Thongs</t>
  </si>
  <si>
    <t>Metal Pipe</t>
  </si>
  <si>
    <t>Door Lintel</t>
  </si>
  <si>
    <t>Window Lintel</t>
  </si>
  <si>
    <t>Wood Poles</t>
  </si>
  <si>
    <t>Wood Bea</t>
  </si>
  <si>
    <t>Plastic Sheet in Two Layers</t>
  </si>
  <si>
    <t>Parachute Sheet</t>
  </si>
  <si>
    <t>Wood Plank for Terrace</t>
  </si>
  <si>
    <t>Mud Roof (Gora Ghil)</t>
  </si>
  <si>
    <t>Mud Mortar</t>
  </si>
  <si>
    <t>Reeds (Woven Reeds)</t>
  </si>
  <si>
    <t>Wood  Pole</t>
  </si>
  <si>
    <t>Door Lintel (Timber)</t>
  </si>
  <si>
    <t>Window Lintel (Timber)</t>
  </si>
  <si>
    <t>Plastic Gutter</t>
  </si>
  <si>
    <t>Edge Pipe</t>
  </si>
  <si>
    <t>Canvas Sheet</t>
  </si>
  <si>
    <t>Packed Mud (Pakhsa)</t>
  </si>
  <si>
    <t>Wood Pole (Sotun)</t>
  </si>
  <si>
    <t>Pakhsa (Packed Mud)</t>
  </si>
  <si>
    <t>Nail Pins</t>
  </si>
  <si>
    <t xml:space="preserve">Rain Gutter </t>
  </si>
  <si>
    <t>Goraghil (Mud)</t>
  </si>
  <si>
    <t>Metal Corner Brace</t>
  </si>
  <si>
    <t>Cable and Power Lines</t>
  </si>
  <si>
    <t>Rain Gutter (Metal)</t>
  </si>
  <si>
    <t>Wood Timber Lintel</t>
  </si>
  <si>
    <t>Wood Timber Beam</t>
  </si>
  <si>
    <t>Door/Window Lintel</t>
  </si>
  <si>
    <t>Mud (Mortar)</t>
  </si>
  <si>
    <t xml:space="preserve">Forked/T-bar pole </t>
  </si>
  <si>
    <t>Carton Sheet</t>
  </si>
  <si>
    <t>Seel Pipe</t>
  </si>
  <si>
    <t>Cotton Sheet</t>
  </si>
  <si>
    <t xml:space="preserve">Wood Plank </t>
  </si>
  <si>
    <t>Tanker</t>
  </si>
  <si>
    <t>Litre</t>
  </si>
  <si>
    <t>PD 15</t>
  </si>
  <si>
    <t>Vaulted Durrani</t>
  </si>
  <si>
    <t>Peaked Brahui</t>
  </si>
  <si>
    <t xml:space="preserve">Black Tent </t>
  </si>
  <si>
    <t>Brick and Wood Frame Walls (Kabuli House)</t>
  </si>
  <si>
    <t>Brick and Pakhsa Walls (Urban)</t>
  </si>
  <si>
    <t>Ovate-Oblong Kodai</t>
  </si>
  <si>
    <t>Brahui</t>
  </si>
  <si>
    <t xml:space="preserve">Massive Stone Walls </t>
  </si>
  <si>
    <t>Kapa-i-arab</t>
  </si>
  <si>
    <t>Brick and Wood Frame Walls (Kabuli house)</t>
  </si>
  <si>
    <t>Brick and Pakhsa walls (Rural)</t>
  </si>
  <si>
    <t xml:space="preserve">Shelter Design data collection took place from 01 November 30 November 2020. A total of 63 Shelter Design interviews were collected by 7 trained engineers in each of Afghanistan's 7 regions. </t>
  </si>
  <si>
    <t>After 19 years of continued crisis and nearly 40 years of displacement, Afghanistan remains one of the world’s most complex humanitarian crisis. The shelter needs of displaced, host, and shock-affected populations reflect this complexity, as shown by the diverse results of the 2019 Whole of Afghanistan Assessment (WoAA) and Humanitaarian Needs Overview (HNO). Indeed, the HNO noted in 2019 that 3.69 million people in Afghanistan were in need of ES/NFI Assistance in 2020, following the expanded definition of ‘humanitarian action’ in Afghanistan. The number of people in need was increased to 5.3 million people in the June 2020 HRP revision. Some 1.3 million of these people were reported to have acute shelter needs. Many of these households were extremely vulnerable and required additional shelter support; almost 80% of shock affected households survyed in the WoAA were reported to be unable to make repairs to their shelters. In response to these needs, a major objective of the ES/NFI Cluster has been to provide emergency and transitional shelter materials for populations in need.
However, these needs also link to broader socioeconomic issues involved with early recovery. Shelter is often the largest expense that a family has; a recent shelter study by REACH found that for poor families, a shock that destroyed their shelter could often force a household into debt that limited their ability to recover. As a result, shelter responses can have very large effects in alleviating socioeconomic difficulties, particularly for poor families. The humantiarian community in Afghanistan has taken note of this, recently highlighting in the HRP that a move to transitional [from temporary] shelter responses can help households in, “building their resilience and preventing recovering communities from slipping back into humantiarian need.” Many organizations have already done this developing detailed transitional and permanent shelter designs.
However, while the need for more transitional and permanent shelter reponses is well-understood, there is still a lack of understanding of what types of responses would be most effective. Previous assessments of shelter repsonses have found that while shelter responses often provide many materials that are not always available, additional costs for local materials and construction costs often made the construction of new shelter difficult if not impossible for some beneficiaries. While standard transitional and permanent shelter packages have been put together by a variety of organizations, these have not always been designed with local shelter materials or regional nuances in mind.
This strategy needs to be based around a better understanding of the local shelter context, and therefore develop a more effective delivery of assistance through an increased understanding of existing local shelter architecture knowledge and how this (inter-)relates with common humanitarian and government response designs. An evidence-based prioritisation combined with a contextualised response strategy will ultimately enable the ES/NFI Cluster to effectively address the complex, and recently expanded profile of shelter needs in Afghanistan.</t>
  </si>
  <si>
    <t>All tools were reviewed by the national ES/NFI Cluster, who provided feedback and final valdation of the research tools and methodology. ACTED supported operationally in providing resources to ensure that data collection could be completed. As part of the overall transitional shelter response research, the following partners also participated in sharing technical designs and programmes: ACTED, Afghan Aid, AKAH, CAID, Concern Worldwide, Cordaid, DRC, GIZ, IMC, IOM, NCRO, NRC, OHW, ORD, Oxfam, Save the Children, UN-Habitat, UNHCR, WHH, WSTA, and ZOA.</t>
  </si>
  <si>
    <r>
      <t xml:space="preserve">For the Assessment, REACH interviewed local shelter experts, on paticulary shelter type variations in each region; each shelter type variation that was present within each region was assessed. In total, 2-3 provinces in each region were assessed, to ensure that all shelter type variations were covered. This results in a total of 21 Districts in 16 Provinces accross all 7 regions of Afghanistan being covered.
</t>
    </r>
    <r>
      <rPr>
        <u/>
        <sz val="10"/>
        <rFont val="Arial Narrow"/>
        <family val="2"/>
      </rPr>
      <t>Indicative Data:</t>
    </r>
    <r>
      <rPr>
        <sz val="10"/>
        <rFont val="Arial Narrow"/>
        <family val="2"/>
      </rPr>
      <t xml:space="preserve"> As noted, all Shelter Design data is is indicative of the shelter type variation assessed.</t>
    </r>
  </si>
  <si>
    <t>Data cleaning was done throughout data collection to ensure the final dataset was of highest quality. For a summary of the types of checks done, please refer to the Data Analysis Plan or, "DAP" Tab in this document. The Bills of Quantity, or BoQs, were individually recorded and Checked by a team of Senior Engineers in Kabul, who assessed each BoQ for errors before valiating them.</t>
  </si>
  <si>
    <t>Central Cotton Tent Jat</t>
  </si>
  <si>
    <t>Central Cotton Tent Jugi</t>
  </si>
  <si>
    <t>Central Cave Samoch</t>
  </si>
  <si>
    <r>
      <t xml:space="preserve">The assessment was implemented using an indicative approach. A total of 63 shelter design interviews were conducted. One interview was conducted with one KI for each shelter type variation in each region. These structured interviews took approximately 90 minutes. Enumerators collected information on architectural designs, bills of quantity and design choices with pen and paper. This information was transcribed by the field teams into Computer Aided Design (CAD) designs, tabular Excel-based BOQs, and a catalogue of photos of each shelter type variation. Interviewees were selected based on being shelter experts within their villages or communities.
</t>
    </r>
    <r>
      <rPr>
        <u/>
        <sz val="10"/>
        <rFont val="Arial Narrow"/>
        <family val="2"/>
      </rPr>
      <t>Analysis:</t>
    </r>
    <r>
      <rPr>
        <sz val="10"/>
        <rFont val="Arial Narrow"/>
        <family val="2"/>
      </rPr>
      <t xml:space="preserve"> All findings were aggregated to the shelter type variation and regional level. In most cases, only one shelter type variation was selected per region. In the event that others were selected, the findings were averaged for each shelter type vairation per region. For an additional anlysis of total costs, all costs, categorized by material costs, labour costs, and transport costs, were averaged by region.</t>
    </r>
  </si>
  <si>
    <t>North East Hut Chapari</t>
  </si>
  <si>
    <t>North Cotton Tent Jat</t>
  </si>
  <si>
    <t>Concrete Blocks and Mud Walls</t>
  </si>
  <si>
    <t>Central Highlands Variant</t>
  </si>
  <si>
    <t>Bill of Quantity for West Flat Roof Shervani</t>
  </si>
  <si>
    <t>West Flat Roof Shervani</t>
  </si>
  <si>
    <t>Bill of Quantity for West Flat Roof Brick and Pakhsa Walls (Urban)</t>
  </si>
  <si>
    <t>West Flat Roof Brick and Pakhsa Walls (Urban)</t>
  </si>
  <si>
    <t>Bill of Quantity for West Flat Roof Brick and Pakhsa Walls (Rural)</t>
  </si>
  <si>
    <t>West Flat Roof Brick and Pakhsa Walls (Rural)</t>
  </si>
  <si>
    <t>Bill of Quantity for West Curved Roof Gumbazi</t>
  </si>
  <si>
    <t>West Curved Roof Gumbazi</t>
  </si>
  <si>
    <t>Bill of Quantity for West Cotton Tent Herati</t>
  </si>
  <si>
    <t>West Cotton Tent Herati</t>
  </si>
  <si>
    <t>Bill of Quantity for West Cotton Tent Jat</t>
  </si>
  <si>
    <t>West Cotton Tent Jat</t>
  </si>
  <si>
    <t>Bill of Quantity for South Brick and Pakhsa Walls (Urban) - Zaranj</t>
  </si>
  <si>
    <t>South Brick and Pakhsa Walls (Urban) - Zaranj</t>
  </si>
  <si>
    <t>Bill of Quantity for South Brick and Pakhsa Walls (Urban) - Kandahar</t>
  </si>
  <si>
    <t>South Brick and Pakhsa Walls (Urban) - Kandahar</t>
  </si>
  <si>
    <t>Bill of Quantity for South Brick and Pakhsa Walls (Rural) - Zaranj</t>
  </si>
  <si>
    <t>South Brick and Pakhsa Walls (Rural) - Zaranj</t>
  </si>
  <si>
    <t>Bill of Quantity for South Brick and Pakhsa Walls (Rural) - Kandahar</t>
  </si>
  <si>
    <t>South Brick and Pakhsa Walls (Rural) - Kandahar</t>
  </si>
  <si>
    <t>Bill of Quantity for South Curved Roof Sun-dried Brick Vaults and Timber Beams</t>
  </si>
  <si>
    <t>South Curved Roof Sun-dried Brick Vaults and Timber Beams</t>
  </si>
  <si>
    <t>Bill of Quantity for South Curved Roof Tazar</t>
  </si>
  <si>
    <t>South Curved Roof Tazar</t>
  </si>
  <si>
    <t>Bill of Quantity for South Curved Roof Gumbazi - Zaranj</t>
  </si>
  <si>
    <t>South Curved Roof Gumbazi - Zaranj</t>
  </si>
  <si>
    <t>Bill of Quantity for South Curved Roof Gumbazi - Kandahar</t>
  </si>
  <si>
    <t>South Curved Roof Gumbazi - Kandahar</t>
  </si>
  <si>
    <t>Bill of Quantity for South Hut Kapa</t>
  </si>
  <si>
    <t>South Hut Kapa</t>
  </si>
  <si>
    <t>Bill of Quantity for South Black Tent Ghilzai</t>
  </si>
  <si>
    <t>South Black Tent Ghilzai</t>
  </si>
  <si>
    <t>Bill of Quantity for South Black Tent Durrani</t>
  </si>
  <si>
    <t>South Black Tent Durrani</t>
  </si>
  <si>
    <t>Bill of Quantity for South Black Tent Brahui</t>
  </si>
  <si>
    <t>South Black Tent Brahui</t>
  </si>
  <si>
    <t>Bill of Quantity for South Black Tent Baluch</t>
  </si>
  <si>
    <t>South Black Tent Baluch</t>
  </si>
  <si>
    <t>Bill of Quantity for South East Flat Roof Concrete Blocks and Mud Walls</t>
  </si>
  <si>
    <t>South East Flat Roof Concrete Blocks and Mud Walls</t>
  </si>
  <si>
    <t>Bill of Quantity for South East Flat Roof Brick and Wood Frame Walls (Kabuli House)</t>
  </si>
  <si>
    <t>South East Flat Roof Brick and Wood Frame Walls (Kabuli House)</t>
  </si>
  <si>
    <t>Bill of Quantity for South East Flat Roof Massive Stone Walls</t>
  </si>
  <si>
    <t>South East Flat Roof Massive Stone Walls</t>
  </si>
  <si>
    <t>Bill of Quantity for South East Flat Roof Timber and Stone Walls</t>
  </si>
  <si>
    <t>South East Flat Roof Timber and Stone Walls</t>
  </si>
  <si>
    <t>Bill of Quantity for South East Flat Roof Brick and Pakhsa Walls (Urban)</t>
  </si>
  <si>
    <t>South East Flat Roof Brick and Pakhsa Walls (Urban)</t>
  </si>
  <si>
    <t>Bill of Quantity for South East Flat Roof Brick and Pakhsa Walls (Rural)</t>
  </si>
  <si>
    <t>South East Flat Roof Brick and Pakhsa Walls (Rural)</t>
  </si>
  <si>
    <t>Bill of Quantity for South East Hut Ovate-Oblong Kodai</t>
  </si>
  <si>
    <t>South East Hut Ovate-Oblong Kodai</t>
  </si>
  <si>
    <t>Bill of Quantity for South East Cotton Tent Jugi</t>
  </si>
  <si>
    <t>South East Cotton Tent Jugi</t>
  </si>
  <si>
    <t>Bill of Quantity for South East Cotton Tent Jat</t>
  </si>
  <si>
    <t>South East Cotton Tent Jat</t>
  </si>
  <si>
    <t>Bill of Quantity for South East Black Tent Ghilzai</t>
  </si>
  <si>
    <t>South East Black Tent Ghilzai</t>
  </si>
  <si>
    <t>Bill of Quantity for South East Black Tent Brahui</t>
  </si>
  <si>
    <t>South East Black Tent Brahui</t>
  </si>
  <si>
    <t>Bill of Quantity for North Flat Roof Brick and Pakhsa Walls (Urban)</t>
  </si>
  <si>
    <t>North Flat Roof Brick and Pakhsa Walls (Urban)</t>
  </si>
  <si>
    <t>Bill of Quantity for North Flat Roof Brick and Pakhsa Walls (Rural)</t>
  </si>
  <si>
    <t>North Flat Roof Brick and Pakhsa Walls (Rural)</t>
  </si>
  <si>
    <t>Bill of Quantity for North Curved Roof Tazar</t>
  </si>
  <si>
    <t>North Curved Roof Tazar</t>
  </si>
  <si>
    <t>Bill of Quantity for North Curved Roof Gumbazi</t>
  </si>
  <si>
    <t>North Curved Roof Gumbazi</t>
  </si>
  <si>
    <t>Bill of Quantity for North Hut Lacheq</t>
  </si>
  <si>
    <t>North Hut Lacheq</t>
  </si>
  <si>
    <t>Bill of Quantity for North Cotton Tent Jat</t>
  </si>
  <si>
    <t>Bill of Quantity for North East Flat Roof Brick and Wood Frame Walls (Kabuli House)</t>
  </si>
  <si>
    <t>North East Flat Roof Brick and Wood Frame Walls (Kabuli House)</t>
  </si>
  <si>
    <t>Bill of Quantity for North East Flat Roof Massive Stone Walls</t>
  </si>
  <si>
    <t>North East Flat Roof Massive Stone Walls</t>
  </si>
  <si>
    <t>Bill of Quantity for North East Flat Roof Brick and Pakhsa Walls (Urban)</t>
  </si>
  <si>
    <t>North East Flat Roof Brick and Pakhsa Walls (Urban)</t>
  </si>
  <si>
    <t>Bill of Quantity for North East Flat Roof Brick and Pakhsa Walls (Rural)</t>
  </si>
  <si>
    <t>North East Flat Roof Brick and Pakhsa Walls (Rural)</t>
  </si>
  <si>
    <t>Bill of Quantity for North East Hut Kapa-i-Arab</t>
  </si>
  <si>
    <t>North East Hut Kapa-i-Arab</t>
  </si>
  <si>
    <t>Bill of Quantity for North East Hut Kapa</t>
  </si>
  <si>
    <t>North East Hut Kapa</t>
  </si>
  <si>
    <t>Bill of Quantity for North East Hut Chapari</t>
  </si>
  <si>
    <t>Bill of Quantity for East Flat Roof Concrete Block Walls</t>
  </si>
  <si>
    <t>East Flat Roof Concrete Block Walls</t>
  </si>
  <si>
    <t>Bill of Quantity for East Flat Roof Brick and Wood Frame Walls (Kabuli house)</t>
  </si>
  <si>
    <t>East Flat Roof Brick and Wood Frame Walls (Kabuli house)</t>
  </si>
  <si>
    <t>Bill of Quantity for East Flat Roof Timber and Stone Walls</t>
  </si>
  <si>
    <t>East Flat Roof Timber and Stone Walls</t>
  </si>
  <si>
    <t>Bill of Quantity for East Flat Roof Massive Stone Walls</t>
  </si>
  <si>
    <t>East Flat Roof Massive Stone Walls</t>
  </si>
  <si>
    <t>Bill of Quantity for East Flat Roof North East Flat Roof Brick and Pakhsa Walls (Urban)</t>
  </si>
  <si>
    <t>East Flat Roof North East Flat Roof Brick and Pakhsa Walls (Urban)</t>
  </si>
  <si>
    <t>Bill of Quantity for East Flat Roof North East Flat Roof Brick and Pakhsa Walls (Rural)</t>
  </si>
  <si>
    <t>East Flat Roof North East Flat Roof Brick and Pakhsa Walls (Rural)</t>
  </si>
  <si>
    <t>Bill of Quantity for East Cotton Tent Jugi</t>
  </si>
  <si>
    <t>East Cotton Tent Jugi</t>
  </si>
  <si>
    <t>Bill of Quantity for Central Flat Roof Brick and Wood Frame Walls (Kabuli house)</t>
  </si>
  <si>
    <t>Central Flat Roof Brick and Wood Frame Walls (Kabuli house)</t>
  </si>
  <si>
    <t>Bill of Quantity for Central Flat Roof Massive Stone Walls</t>
  </si>
  <si>
    <t>Central Flat Roof Massive Stone Walls</t>
  </si>
  <si>
    <t>Bill of Quantity for Central Flat Roof Central Highlands Variant</t>
  </si>
  <si>
    <t>Central Flat Roof Central Highlands Variant</t>
  </si>
  <si>
    <t>Bill of Quantity for Central Flat Roof Brick and Pakhsa walls (Urban)</t>
  </si>
  <si>
    <t>Central Flat Roof Brick and Pakhsa walls (Urban)</t>
  </si>
  <si>
    <t>Bill of Quantity for Central Flat Roof Brick and Pakhsa walls (Rural)</t>
  </si>
  <si>
    <t>Central Flat Roof Brick and Pakhsa walls (Rural)</t>
  </si>
  <si>
    <t>Bill of Quantity for Central Curvd Roof Gumbazi</t>
  </si>
  <si>
    <t>Central Curvd Roof Gumbazi</t>
  </si>
  <si>
    <t>Bill of Quantity for Central Cave Samoch</t>
  </si>
  <si>
    <t>Bill of Quantity for Central Cotton Tent Jugi</t>
  </si>
  <si>
    <t>Bill of Quantity for Central Cotton Tent Jat</t>
  </si>
  <si>
    <t>List of Bills of Quanitity, by Region and Shelter Type Variation</t>
  </si>
  <si>
    <t>Shelter Type Varation Bills of Quantity</t>
  </si>
  <si>
    <t>REACH AFGHANISTAN | ES/NFI LOCAL ARCHITECTURE AND TRANSITIONAL SHELTER RESPONSE ASSESSMENT KII NOVEMBER 2020 DATASET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</si>
</sst>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1" formatCode="_(* #,##0_);_(* \(#,##0\);_(* &quot;-&quot;_);_(@_)"/>
    <numFmt numFmtId="43" formatCode="_(* #,##0.00_);_(* \(#,##0.00\);_(* &quot;-&quot;??_);_(@_)"/>
    <numFmt numFmtId="164" formatCode="_(* #,##0_);_(* \(#,##0\);_(* &quot;-&quot;??_);_(@_)"/>
    <numFmt numFmtId="165" formatCode="#,##0;[Red]#,##0"/>
    <numFmt numFmtId="166" formatCode="0.0"/>
    <numFmt numFmtId="167" formatCode="0_);[Red]\(0\)"/>
    <numFmt numFmtId="168" formatCode="0_);\(0\)"/>
    <numFmt numFmtId="169" formatCode="&quot;$&quot;#,##0.00"/>
    <numFmt numFmtId="170" formatCode="0.0_);\(0.0\)"/>
  </numFmts>
  <fonts count="77"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0000"/>
      <name val="Calibri"/>
      <family val="2"/>
      <scheme val="minor"/>
    </font>
    <font>
      <sz val="11"/>
      <color theme="1"/>
      <name val="Arial Narrow"/>
      <family val="2"/>
    </font>
    <font>
      <sz val="11"/>
      <color rgb="FF000000"/>
      <name val="Arial Narrow"/>
      <family val="2"/>
    </font>
    <font>
      <i/>
      <sz val="11"/>
      <color theme="1"/>
      <name val="Arial Narrow"/>
      <family val="2"/>
    </font>
    <font>
      <sz val="12"/>
      <color theme="1"/>
      <name val="Arial Narrow"/>
      <family val="2"/>
    </font>
    <font>
      <sz val="12"/>
      <color rgb="FF000000"/>
      <name val="Arial Narrow"/>
      <family val="2"/>
    </font>
    <font>
      <sz val="11"/>
      <color theme="0"/>
      <name val="Arial Narrow"/>
      <family val="2"/>
    </font>
    <font>
      <sz val="12"/>
      <color rgb="FF58585A"/>
      <name val="Arial Narrow"/>
      <family val="2"/>
    </font>
    <font>
      <sz val="11"/>
      <color rgb="FF000000"/>
      <name val="Times New Roman"/>
      <family val="1"/>
    </font>
    <font>
      <sz val="10"/>
      <color theme="1"/>
      <name val="Arial Narrow"/>
      <family val="2"/>
    </font>
    <font>
      <sz val="12"/>
      <name val="Arial Narrow"/>
      <family val="2"/>
    </font>
    <font>
      <sz val="11"/>
      <name val="Arial Narrow"/>
      <family val="2"/>
    </font>
    <font>
      <b/>
      <sz val="11"/>
      <color theme="1"/>
      <name val="Arial Narrow"/>
      <family val="2"/>
    </font>
    <font>
      <b/>
      <sz val="12"/>
      <color theme="1"/>
      <name val="Arial Narrow"/>
      <family val="2"/>
    </font>
    <font>
      <b/>
      <sz val="9"/>
      <color indexed="81"/>
      <name val="Tahoma"/>
      <family val="2"/>
    </font>
    <font>
      <sz val="9"/>
      <color indexed="81"/>
      <name val="Tahoma"/>
      <family val="2"/>
    </font>
    <font>
      <sz val="10"/>
      <name val="Arial Narrow"/>
      <family val="2"/>
    </font>
    <font>
      <b/>
      <sz val="11"/>
      <color theme="0"/>
      <name val="Arial Narrow"/>
      <family val="2"/>
    </font>
    <font>
      <u/>
      <sz val="10"/>
      <name val="Arial Narrow"/>
      <family val="2"/>
    </font>
    <font>
      <b/>
      <sz val="10"/>
      <color rgb="FFEE5859"/>
      <name val="Arial Narrow"/>
      <family val="2"/>
    </font>
    <font>
      <b/>
      <u/>
      <sz val="10"/>
      <color rgb="FFEE5859"/>
      <name val="Arial Narrow"/>
      <family val="2"/>
    </font>
    <font>
      <sz val="10"/>
      <color rgb="FFEE5859"/>
      <name val="Arial Narrow"/>
      <family val="2"/>
    </font>
    <font>
      <b/>
      <sz val="28"/>
      <color rgb="FF000000"/>
      <name val="Arial Narrow"/>
      <family val="2"/>
    </font>
    <font>
      <sz val="11"/>
      <name val="Calibri"/>
      <family val="2"/>
      <scheme val="minor"/>
    </font>
    <font>
      <sz val="11"/>
      <color rgb="FFB94A48"/>
      <name val="Arial Narrow"/>
      <family val="2"/>
    </font>
    <font>
      <b/>
      <sz val="10"/>
      <color theme="0"/>
      <name val="Arial Narrow"/>
      <family val="2"/>
    </font>
    <font>
      <sz val="10"/>
      <color theme="1"/>
      <name val="Calibri Light"/>
      <family val="2"/>
      <scheme val="major"/>
    </font>
    <font>
      <sz val="10"/>
      <name val="Calibri Light"/>
      <family val="2"/>
      <scheme val="major"/>
    </font>
    <font>
      <sz val="10"/>
      <name val="Arial"/>
      <family val="2"/>
    </font>
    <font>
      <sz val="10"/>
      <color rgb="FF000000"/>
      <name val="Calibri Light"/>
      <family val="2"/>
      <scheme val="major"/>
    </font>
    <font>
      <sz val="10"/>
      <color theme="1"/>
      <name val="Calibri"/>
      <family val="2"/>
      <scheme val="minor"/>
    </font>
    <font>
      <sz val="10"/>
      <color rgb="FF58585A"/>
      <name val="Arial Narrow"/>
      <family val="2"/>
    </font>
    <font>
      <sz val="10"/>
      <color theme="1"/>
      <name val="Arial"/>
      <family val="2"/>
    </font>
    <font>
      <sz val="10"/>
      <color rgb="FF000000"/>
      <name val="Calibri"/>
      <family val="2"/>
      <scheme val="minor"/>
    </font>
    <font>
      <sz val="12"/>
      <color theme="1"/>
      <name val="Times New Roman"/>
      <family val="1"/>
    </font>
    <font>
      <sz val="11"/>
      <color theme="1"/>
      <name val="Arial"/>
      <family val="2"/>
    </font>
    <font>
      <b/>
      <sz val="10"/>
      <color theme="1"/>
      <name val="Calibri Light"/>
      <family val="2"/>
      <scheme val="major"/>
    </font>
    <font>
      <sz val="12"/>
      <color theme="1"/>
      <name val="Calibri"/>
      <family val="2"/>
      <scheme val="minor"/>
    </font>
    <font>
      <sz val="10"/>
      <color rgb="FF000000"/>
      <name val="Arial Narrow"/>
      <family val="2"/>
    </font>
    <font>
      <sz val="12"/>
      <color rgb="FF000000"/>
      <name val="Times New Roman"/>
      <family val="1"/>
    </font>
    <font>
      <sz val="12"/>
      <color theme="1"/>
      <name val="Arial"/>
      <family val="2"/>
    </font>
    <font>
      <sz val="11"/>
      <color theme="1"/>
      <name val="Calibri"/>
      <family val="2"/>
    </font>
    <font>
      <sz val="10"/>
      <name val="Calibri"/>
      <family val="2"/>
      <scheme val="minor"/>
    </font>
    <font>
      <sz val="11"/>
      <color rgb="FF58585A"/>
      <name val="Arial Narrow"/>
      <family val="2"/>
    </font>
    <font>
      <sz val="10"/>
      <color rgb="FF000000"/>
      <name val="Times New Roman"/>
      <family val="1"/>
    </font>
    <font>
      <b/>
      <sz val="11"/>
      <name val="Arial Narrow"/>
      <family val="2"/>
    </font>
    <font>
      <sz val="9"/>
      <color theme="1"/>
      <name val="Calibri"/>
      <family val="2"/>
      <scheme val="minor"/>
    </font>
    <font>
      <b/>
      <sz val="11"/>
      <color rgb="FF000000"/>
      <name val="Arial Narrow"/>
      <family val="2"/>
    </font>
    <font>
      <vertAlign val="superscript"/>
      <sz val="11"/>
      <color rgb="FF000000"/>
      <name val="Arial Narrow"/>
      <family val="2"/>
    </font>
    <font>
      <b/>
      <sz val="11"/>
      <color rgb="FFFFFFFF"/>
      <name val="Arial Narrow"/>
      <family val="2"/>
    </font>
    <font>
      <b/>
      <sz val="10"/>
      <color rgb="FF000000"/>
      <name val="Arial Narrow"/>
      <family val="2"/>
    </font>
    <font>
      <b/>
      <sz val="10"/>
      <color theme="1"/>
      <name val="Arial Narrow"/>
      <family val="2"/>
    </font>
    <font>
      <vertAlign val="superscript"/>
      <sz val="10"/>
      <color rgb="FF000000"/>
      <name val="Arial Narrow"/>
      <family val="2"/>
    </font>
    <font>
      <b/>
      <sz val="10"/>
      <color rgb="FFFFFFFF"/>
      <name val="Arial Narrow"/>
      <family val="2"/>
    </font>
    <font>
      <sz val="10"/>
      <color rgb="FFFFFFFF"/>
      <name val="Arial Narrow"/>
      <family val="2"/>
    </font>
    <font>
      <vertAlign val="superscript"/>
      <sz val="10"/>
      <color theme="1"/>
      <name val="Arial Narrow"/>
      <family val="2"/>
    </font>
    <font>
      <sz val="11"/>
      <color rgb="FFFF0000"/>
      <name val="Arial Narrow"/>
      <family val="2"/>
    </font>
    <font>
      <b/>
      <sz val="10"/>
      <color theme="1"/>
      <name val="Calibri"/>
      <family val="2"/>
      <scheme val="minor"/>
    </font>
    <font>
      <b/>
      <sz val="10"/>
      <name val="Arial Narrow"/>
      <family val="2"/>
    </font>
  </fonts>
  <fills count="4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tint="0.39997558519241921"/>
        <bgColor indexed="64"/>
      </patternFill>
    </fill>
    <fill>
      <patternFill patternType="solid">
        <fgColor theme="8" tint="0.59999389629810485"/>
        <bgColor indexed="64"/>
      </patternFill>
    </fill>
    <fill>
      <patternFill patternType="solid">
        <fgColor theme="6"/>
        <bgColor indexed="64"/>
      </patternFill>
    </fill>
    <fill>
      <patternFill patternType="solid">
        <fgColor theme="5" tint="0.39997558519241921"/>
        <bgColor indexed="64"/>
      </patternFill>
    </fill>
    <fill>
      <patternFill patternType="solid">
        <fgColor theme="4"/>
        <bgColor indexed="64"/>
      </patternFill>
    </fill>
    <fill>
      <patternFill patternType="solid">
        <fgColor rgb="FF7F1416"/>
        <bgColor rgb="FFD63F40"/>
      </patternFill>
    </fill>
    <fill>
      <patternFill patternType="solid">
        <fgColor theme="0"/>
        <bgColor indexed="64"/>
      </patternFill>
    </fill>
    <fill>
      <patternFill patternType="solid">
        <fgColor theme="0" tint="-0.14999847407452621"/>
        <bgColor rgb="FFA6A6A6"/>
      </patternFill>
    </fill>
    <fill>
      <patternFill patternType="solid">
        <fgColor theme="0" tint="-0.249977111117893"/>
        <bgColor indexed="64"/>
      </patternFill>
    </fill>
    <fill>
      <patternFill patternType="solid">
        <fgColor theme="0" tint="-0.249977111117893"/>
        <bgColor rgb="FF000000"/>
      </patternFill>
    </fill>
    <fill>
      <patternFill patternType="solid">
        <fgColor rgb="FFFFFF00"/>
        <bgColor indexed="64"/>
      </patternFill>
    </fill>
    <fill>
      <patternFill patternType="solid">
        <fgColor theme="1"/>
        <bgColor indexed="64"/>
      </patternFill>
    </fill>
    <fill>
      <patternFill patternType="solid">
        <fgColor rgb="FFFFFFFF"/>
        <bgColor indexed="64"/>
      </patternFill>
    </fill>
  </fills>
  <borders count="5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theme="0"/>
      </left>
      <right style="medium">
        <color indexed="64"/>
      </right>
      <top style="medium">
        <color theme="0"/>
      </top>
      <bottom style="medium">
        <color theme="0"/>
      </bottom>
      <diagonal/>
    </border>
    <border>
      <left style="medium">
        <color indexed="64"/>
      </left>
      <right style="medium">
        <color theme="0"/>
      </right>
      <top style="medium">
        <color theme="0"/>
      </top>
      <bottom style="medium">
        <color theme="0"/>
      </bottom>
      <diagonal/>
    </border>
    <border>
      <left style="thin">
        <color rgb="FFFFFFFF"/>
      </left>
      <right style="medium">
        <color indexed="64"/>
      </right>
      <top/>
      <bottom/>
      <diagonal/>
    </border>
    <border>
      <left style="medium">
        <color indexed="64"/>
      </left>
      <right/>
      <top/>
      <bottom/>
      <diagonal/>
    </border>
    <border>
      <left style="medium">
        <color rgb="FFFFFFFF"/>
      </left>
      <right style="medium">
        <color indexed="64"/>
      </right>
      <top style="medium">
        <color rgb="FFFFFFFF"/>
      </top>
      <bottom style="medium">
        <color rgb="FFFFFFFF"/>
      </bottom>
      <diagonal/>
    </border>
    <border>
      <left style="medium">
        <color indexed="64"/>
      </left>
      <right style="medium">
        <color rgb="FFFFFFFF"/>
      </right>
      <top style="medium">
        <color rgb="FFFFFFFF"/>
      </top>
      <bottom style="medium">
        <color rgb="FFFFFFFF"/>
      </bottom>
      <diagonal/>
    </border>
    <border>
      <left/>
      <right style="medium">
        <color indexed="64"/>
      </right>
      <top style="medium">
        <color rgb="FFFFFFFF"/>
      </top>
      <bottom style="medium">
        <color rgb="FFFFFFFF"/>
      </bottom>
      <diagonal/>
    </border>
    <border>
      <left style="medium">
        <color indexed="64"/>
      </left>
      <right/>
      <top style="medium">
        <color rgb="FFFFFFFF"/>
      </top>
      <bottom style="medium">
        <color rgb="FFFFFFFF"/>
      </bottom>
      <diagonal/>
    </border>
    <border>
      <left/>
      <right style="medium">
        <color indexed="64"/>
      </right>
      <top/>
      <bottom/>
      <diagonal/>
    </border>
    <border>
      <left style="medium">
        <color rgb="FFFFFFFF"/>
      </left>
      <right style="medium">
        <color indexed="64"/>
      </right>
      <top/>
      <bottom style="medium">
        <color rgb="FFFFFFFF"/>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thin">
        <color indexed="64"/>
      </bottom>
      <diagonal/>
    </border>
    <border>
      <left style="medium">
        <color indexed="64"/>
      </left>
      <right style="medium">
        <color theme="0"/>
      </right>
      <top style="medium">
        <color theme="0"/>
      </top>
      <bottom/>
      <diagonal/>
    </border>
    <border>
      <left style="medium">
        <color theme="0"/>
      </left>
      <right style="medium">
        <color indexed="64"/>
      </right>
      <top style="medium">
        <color theme="0"/>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46">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1" fillId="0" borderId="0"/>
    <xf numFmtId="0" fontId="46" fillId="0" borderId="0" applyNumberFormat="0" applyFill="0" applyBorder="0" applyAlignment="0" applyProtection="0"/>
  </cellStyleXfs>
  <cellXfs count="969">
    <xf numFmtId="0" fontId="0" fillId="0" borderId="0" xfId="0"/>
    <xf numFmtId="0" fontId="19" fillId="0" borderId="0" xfId="0" applyFont="1" applyBorder="1" applyAlignment="1">
      <alignment vertical="center"/>
    </xf>
    <xf numFmtId="0" fontId="19" fillId="0" borderId="0" xfId="0" applyFont="1" applyBorder="1" applyAlignment="1">
      <alignment horizontal="left" vertical="center" wrapText="1"/>
    </xf>
    <xf numFmtId="0" fontId="19" fillId="0" borderId="0" xfId="0" applyFont="1" applyBorder="1" applyAlignment="1">
      <alignment horizontal="left" vertical="center"/>
    </xf>
    <xf numFmtId="0" fontId="19" fillId="0" borderId="0" xfId="0" applyFont="1" applyBorder="1"/>
    <xf numFmtId="0" fontId="20" fillId="0" borderId="0" xfId="0" applyFont="1" applyBorder="1"/>
    <xf numFmtId="0" fontId="19" fillId="0" borderId="0" xfId="0" applyFont="1" applyFill="1" applyBorder="1" applyAlignment="1">
      <alignment vertical="center"/>
    </xf>
    <xf numFmtId="0" fontId="19" fillId="0" borderId="0" xfId="0" applyFont="1" applyFill="1" applyBorder="1" applyAlignment="1">
      <alignment horizontal="left" vertical="center" wrapText="1"/>
    </xf>
    <xf numFmtId="0" fontId="19" fillId="0" borderId="0" xfId="0" applyFont="1" applyFill="1" applyBorder="1" applyAlignment="1">
      <alignment vertical="top"/>
    </xf>
    <xf numFmtId="0" fontId="22" fillId="0" borderId="0" xfId="0" applyFont="1" applyFill="1" applyBorder="1" applyAlignment="1">
      <alignment vertical="top" wrapText="1"/>
    </xf>
    <xf numFmtId="0" fontId="19" fillId="0" borderId="0" xfId="0" applyFont="1" applyFill="1" applyBorder="1" applyAlignment="1">
      <alignment horizontal="left" vertical="center"/>
    </xf>
    <xf numFmtId="0" fontId="20" fillId="0" borderId="0" xfId="0" applyFont="1" applyFill="1" applyBorder="1" applyAlignment="1">
      <alignment vertical="center" wrapText="1"/>
    </xf>
    <xf numFmtId="0" fontId="19" fillId="0" borderId="0" xfId="0" applyFont="1" applyFill="1" applyBorder="1"/>
    <xf numFmtId="0" fontId="19" fillId="0" borderId="0" xfId="0" applyFont="1" applyFill="1" applyBorder="1" applyAlignment="1">
      <alignment wrapText="1"/>
    </xf>
    <xf numFmtId="0" fontId="22" fillId="0" borderId="0" xfId="0" applyFont="1" applyFill="1" applyBorder="1" applyAlignment="1">
      <alignment wrapText="1"/>
    </xf>
    <xf numFmtId="0" fontId="0" fillId="0" borderId="0" xfId="0" applyFill="1" applyBorder="1"/>
    <xf numFmtId="0" fontId="18" fillId="0" borderId="0" xfId="0" applyFont="1" applyFill="1" applyBorder="1" applyAlignment="1">
      <alignment vertical="top"/>
    </xf>
    <xf numFmtId="0" fontId="19" fillId="0" borderId="0" xfId="0" applyFont="1" applyFill="1" applyBorder="1" applyAlignment="1">
      <alignment vertical="center" wrapText="1"/>
    </xf>
    <xf numFmtId="0" fontId="23" fillId="0" borderId="0" xfId="0" applyFont="1" applyFill="1" applyBorder="1" applyAlignment="1">
      <alignment vertical="center" wrapText="1"/>
    </xf>
    <xf numFmtId="0" fontId="20" fillId="0" borderId="0" xfId="0" applyFont="1" applyFill="1" applyBorder="1"/>
    <xf numFmtId="0" fontId="23" fillId="0" borderId="0" xfId="0" applyFont="1" applyFill="1" applyBorder="1" applyAlignment="1">
      <alignment vertical="top" wrapText="1"/>
    </xf>
    <xf numFmtId="0" fontId="23" fillId="0" borderId="0" xfId="0" applyFont="1" applyFill="1" applyBorder="1" applyAlignment="1">
      <alignment horizontal="left" vertical="center" wrapText="1"/>
    </xf>
    <xf numFmtId="0" fontId="25" fillId="0" borderId="0" xfId="0" applyFont="1" applyFill="1" applyBorder="1" applyAlignment="1">
      <alignment vertical="center" wrapText="1"/>
    </xf>
    <xf numFmtId="0" fontId="0" fillId="0" borderId="0" xfId="0" applyFill="1" applyBorder="1" applyAlignment="1">
      <alignment wrapText="1"/>
    </xf>
    <xf numFmtId="0" fontId="20" fillId="0" borderId="0" xfId="0" applyFont="1" applyFill="1" applyBorder="1" applyAlignment="1">
      <alignment horizontal="left" vertical="center" wrapText="1"/>
    </xf>
    <xf numFmtId="0" fontId="28" fillId="0" borderId="0" xfId="0" applyFont="1" applyFill="1" applyBorder="1" applyAlignment="1">
      <alignment wrapText="1"/>
    </xf>
    <xf numFmtId="0" fontId="29" fillId="0" borderId="0" xfId="0" applyFont="1" applyFill="1" applyBorder="1"/>
    <xf numFmtId="0" fontId="21" fillId="0" borderId="0" xfId="0" applyFont="1" applyFill="1" applyBorder="1" applyAlignment="1">
      <alignment horizontal="center" vertical="center"/>
    </xf>
    <xf numFmtId="0" fontId="25" fillId="0" borderId="0" xfId="0" applyFont="1" applyFill="1" applyBorder="1" applyAlignment="1">
      <alignment horizontal="left" vertical="center" wrapText="1"/>
    </xf>
    <xf numFmtId="0" fontId="20" fillId="0" borderId="0" xfId="0" applyFont="1" applyFill="1" applyBorder="1" applyAlignment="1">
      <alignment wrapText="1"/>
    </xf>
    <xf numFmtId="0" fontId="19" fillId="34" borderId="0" xfId="0" applyFont="1" applyFill="1" applyBorder="1" applyAlignment="1">
      <alignment vertical="center"/>
    </xf>
    <xf numFmtId="0" fontId="19" fillId="34" borderId="0" xfId="0" applyFont="1" applyFill="1" applyBorder="1" applyAlignment="1">
      <alignment vertical="center" wrapText="1"/>
    </xf>
    <xf numFmtId="0" fontId="19" fillId="34" borderId="0" xfId="0" applyFont="1" applyFill="1" applyBorder="1" applyAlignment="1">
      <alignment horizontal="left" vertical="top"/>
    </xf>
    <xf numFmtId="0" fontId="19" fillId="34" borderId="0" xfId="0" applyFont="1" applyFill="1" applyBorder="1" applyAlignment="1">
      <alignment horizontal="left" vertical="top" wrapText="1"/>
    </xf>
    <xf numFmtId="0" fontId="28" fillId="34" borderId="0" xfId="0" applyFont="1" applyFill="1" applyBorder="1" applyAlignment="1">
      <alignment horizontal="left" vertical="top" wrapText="1"/>
    </xf>
    <xf numFmtId="0" fontId="19" fillId="34" borderId="0" xfId="0" applyFont="1" applyFill="1" applyBorder="1" applyAlignment="1">
      <alignment horizontal="center" vertical="center"/>
    </xf>
    <xf numFmtId="0" fontId="19" fillId="34" borderId="0" xfId="0" applyFont="1" applyFill="1" applyBorder="1"/>
    <xf numFmtId="0" fontId="19" fillId="34" borderId="0" xfId="0" applyFont="1" applyFill="1" applyBorder="1" applyAlignment="1">
      <alignment wrapText="1"/>
    </xf>
    <xf numFmtId="0" fontId="19" fillId="34" borderId="0" xfId="0" applyFont="1" applyFill="1" applyBorder="1" applyAlignment="1">
      <alignment horizontal="left" vertical="center" wrapText="1"/>
    </xf>
    <xf numFmtId="0" fontId="34" fillId="0" borderId="10" xfId="0" applyFont="1" applyFill="1" applyBorder="1" applyAlignment="1">
      <alignment horizontal="left" vertical="top" wrapText="1"/>
    </xf>
    <xf numFmtId="0" fontId="34" fillId="0" borderId="11" xfId="0" applyFont="1" applyFill="1" applyBorder="1" applyAlignment="1">
      <alignment vertical="top" wrapText="1"/>
    </xf>
    <xf numFmtId="0" fontId="34" fillId="33" borderId="10" xfId="0" applyFont="1" applyFill="1" applyBorder="1" applyAlignment="1">
      <alignment horizontal="left" vertical="top" wrapText="1"/>
    </xf>
    <xf numFmtId="0" fontId="34" fillId="33" borderId="11" xfId="0" applyFont="1" applyFill="1" applyBorder="1" applyAlignment="1">
      <alignment vertical="top" wrapText="1"/>
    </xf>
    <xf numFmtId="0" fontId="35" fillId="40" borderId="12" xfId="0" applyFont="1" applyFill="1" applyBorder="1" applyAlignment="1">
      <alignment horizontal="left" vertical="top" wrapText="1"/>
    </xf>
    <xf numFmtId="0" fontId="35" fillId="40" borderId="13" xfId="0" applyFont="1" applyFill="1" applyBorder="1" applyAlignment="1">
      <alignment vertical="top" wrapText="1"/>
    </xf>
    <xf numFmtId="0" fontId="34" fillId="33" borderId="14" xfId="0" applyFont="1" applyFill="1" applyBorder="1" applyAlignment="1">
      <alignment horizontal="left" vertical="top" wrapText="1"/>
    </xf>
    <xf numFmtId="0" fontId="34" fillId="33" borderId="15" xfId="0" applyFont="1" applyFill="1" applyBorder="1" applyAlignment="1">
      <alignment vertical="top" wrapText="1"/>
    </xf>
    <xf numFmtId="0" fontId="34" fillId="41" borderId="16" xfId="0" applyFont="1" applyFill="1" applyBorder="1" applyAlignment="1">
      <alignment vertical="top" wrapText="1"/>
    </xf>
    <xf numFmtId="0" fontId="34" fillId="41" borderId="17" xfId="0" applyFont="1" applyFill="1" applyBorder="1" applyAlignment="1">
      <alignment vertical="top" wrapText="1"/>
    </xf>
    <xf numFmtId="0" fontId="34" fillId="33" borderId="16" xfId="0" applyFont="1" applyFill="1" applyBorder="1" applyAlignment="1">
      <alignment vertical="top" wrapText="1"/>
    </xf>
    <xf numFmtId="0" fontId="34" fillId="33" borderId="17" xfId="0" applyFont="1" applyFill="1" applyBorder="1" applyAlignment="1">
      <alignment vertical="top" wrapText="1"/>
    </xf>
    <xf numFmtId="0" fontId="34" fillId="0" borderId="14" xfId="0" applyFont="1" applyFill="1" applyBorder="1" applyAlignment="1">
      <alignment horizontal="left" vertical="top" wrapText="1"/>
    </xf>
    <xf numFmtId="0" fontId="34" fillId="0" borderId="15" xfId="0" applyFont="1" applyFill="1" applyBorder="1" applyAlignment="1">
      <alignment vertical="top" wrapText="1"/>
    </xf>
    <xf numFmtId="0" fontId="34" fillId="42" borderId="18" xfId="0" applyFont="1" applyFill="1" applyBorder="1" applyAlignment="1">
      <alignment horizontal="left" vertical="top" wrapText="1"/>
    </xf>
    <xf numFmtId="0" fontId="34" fillId="33" borderId="18" xfId="0" applyFont="1" applyFill="1" applyBorder="1" applyAlignment="1">
      <alignment horizontal="left" vertical="top" wrapText="1"/>
    </xf>
    <xf numFmtId="0" fontId="35" fillId="40" borderId="19" xfId="0" applyFont="1" applyFill="1" applyBorder="1" applyAlignment="1">
      <alignment horizontal="left" vertical="top" wrapText="1"/>
    </xf>
    <xf numFmtId="0" fontId="27" fillId="0" borderId="0" xfId="0" applyFont="1" applyBorder="1" applyAlignment="1">
      <alignment wrapText="1"/>
    </xf>
    <xf numFmtId="0" fontId="19" fillId="0" borderId="0" xfId="0" applyFont="1" applyBorder="1" applyAlignment="1">
      <alignment wrapText="1"/>
    </xf>
    <xf numFmtId="0" fontId="27" fillId="0" borderId="0" xfId="0" applyFont="1" applyBorder="1" applyAlignment="1">
      <alignment horizontal="right" vertical="center" wrapText="1"/>
    </xf>
    <xf numFmtId="0" fontId="27" fillId="0" borderId="0" xfId="0" applyFont="1" applyBorder="1" applyAlignment="1">
      <alignment vertical="center" wrapText="1"/>
    </xf>
    <xf numFmtId="0" fontId="27" fillId="0" borderId="0" xfId="0" applyFont="1" applyFill="1" applyBorder="1" applyAlignment="1">
      <alignment wrapText="1"/>
    </xf>
    <xf numFmtId="0" fontId="27" fillId="0" borderId="0" xfId="0" applyFont="1" applyFill="1" applyBorder="1" applyAlignment="1">
      <alignment horizontal="right" vertical="center" wrapText="1"/>
    </xf>
    <xf numFmtId="0" fontId="27" fillId="0" borderId="0" xfId="0" applyFont="1" applyFill="1" applyBorder="1" applyAlignment="1">
      <alignment vertical="center" wrapText="1"/>
    </xf>
    <xf numFmtId="0" fontId="29" fillId="0" borderId="0" xfId="0" applyFont="1" applyFill="1" applyBorder="1" applyAlignment="1">
      <alignment wrapText="1"/>
    </xf>
    <xf numFmtId="0" fontId="19" fillId="43" borderId="0" xfId="0" applyFont="1" applyFill="1" applyBorder="1"/>
    <xf numFmtId="0" fontId="19" fillId="43" borderId="0" xfId="0" applyFont="1" applyFill="1" applyBorder="1" applyAlignment="1">
      <alignment vertical="top"/>
    </xf>
    <xf numFmtId="0" fontId="41" fillId="0" borderId="0" xfId="0" applyFont="1" applyFill="1" applyBorder="1"/>
    <xf numFmtId="0" fontId="41" fillId="0" borderId="0" xfId="0" applyFont="1" applyFill="1" applyBorder="1" applyAlignment="1">
      <alignment vertical="top"/>
    </xf>
    <xf numFmtId="0" fontId="41" fillId="0" borderId="0" xfId="0" applyFont="1" applyFill="1" applyBorder="1" applyAlignment="1">
      <alignment horizontal="right" wrapText="1"/>
    </xf>
    <xf numFmtId="0" fontId="28" fillId="0" borderId="0" xfId="0" applyFont="1" applyFill="1" applyBorder="1" applyAlignment="1">
      <alignment horizontal="left" vertical="top" wrapText="1"/>
    </xf>
    <xf numFmtId="0" fontId="19" fillId="0" borderId="0" xfId="0" applyFont="1" applyFill="1" applyBorder="1" applyAlignment="1">
      <alignment horizontal="left" vertical="top"/>
    </xf>
    <xf numFmtId="0" fontId="34" fillId="0" borderId="0" xfId="0" applyFont="1" applyFill="1" applyBorder="1" applyAlignment="1" applyProtection="1">
      <alignment horizontal="right" vertical="center" wrapText="1"/>
    </xf>
    <xf numFmtId="0" fontId="1" fillId="0" borderId="0" xfId="44" applyBorder="1"/>
    <xf numFmtId="0" fontId="1" fillId="0" borderId="0" xfId="44" applyBorder="1" applyAlignment="1">
      <alignment wrapText="1"/>
    </xf>
    <xf numFmtId="0" fontId="0" fillId="0" borderId="0" xfId="0" applyBorder="1"/>
    <xf numFmtId="0" fontId="44" fillId="0" borderId="0" xfId="0" applyFont="1" applyFill="1" applyBorder="1" applyAlignment="1">
      <alignment horizontal="right"/>
    </xf>
    <xf numFmtId="0" fontId="41" fillId="0" borderId="0" xfId="44" applyFont="1" applyFill="1" applyBorder="1"/>
    <xf numFmtId="0" fontId="46" fillId="0" borderId="0" xfId="45" applyFill="1" applyBorder="1"/>
    <xf numFmtId="0" fontId="1" fillId="0" borderId="0" xfId="44" applyFill="1" applyBorder="1"/>
    <xf numFmtId="0" fontId="47" fillId="0" borderId="0" xfId="0" applyFont="1" applyFill="1" applyBorder="1" applyAlignment="1">
      <alignment horizontal="right" vertical="center" wrapText="1"/>
    </xf>
    <xf numFmtId="0" fontId="48" fillId="0" borderId="0" xfId="0" applyFont="1" applyFill="1" applyBorder="1" applyAlignment="1">
      <alignment horizontal="right" vertical="center" wrapText="1"/>
    </xf>
    <xf numFmtId="0" fontId="49" fillId="0" borderId="0" xfId="0" applyFont="1" applyFill="1" applyBorder="1" applyAlignment="1">
      <alignment horizontal="right" vertical="center" wrapText="1"/>
    </xf>
    <xf numFmtId="0" fontId="48" fillId="0" borderId="0" xfId="0" applyFont="1" applyFill="1" applyBorder="1" applyAlignment="1">
      <alignment horizontal="right"/>
    </xf>
    <xf numFmtId="0" fontId="50" fillId="0" borderId="0" xfId="0" applyFont="1" applyFill="1" applyBorder="1" applyAlignment="1">
      <alignment horizontal="right" vertical="center"/>
    </xf>
    <xf numFmtId="0" fontId="51" fillId="0" borderId="0" xfId="0" applyFont="1" applyFill="1" applyBorder="1"/>
    <xf numFmtId="0" fontId="22" fillId="0" borderId="0" xfId="0" applyFont="1" applyFill="1" applyBorder="1" applyAlignment="1">
      <alignment vertical="center" wrapText="1"/>
    </xf>
    <xf numFmtId="0" fontId="0" fillId="0" borderId="0" xfId="44" applyFont="1" applyFill="1" applyBorder="1"/>
    <xf numFmtId="0" fontId="1" fillId="0" borderId="0" xfId="44" applyFill="1" applyBorder="1" applyAlignment="1">
      <alignment wrapText="1"/>
    </xf>
    <xf numFmtId="0" fontId="41" fillId="0" borderId="0" xfId="0" applyFont="1" applyFill="1" applyBorder="1" applyAlignment="1">
      <alignment vertical="center"/>
    </xf>
    <xf numFmtId="0" fontId="41" fillId="0" borderId="0" xfId="44" applyFont="1" applyFill="1" applyBorder="1" applyAlignment="1">
      <alignment vertical="center"/>
    </xf>
    <xf numFmtId="0" fontId="41" fillId="0" borderId="0" xfId="44" applyFont="1" applyFill="1" applyBorder="1" applyAlignment="1">
      <alignment wrapText="1"/>
    </xf>
    <xf numFmtId="0" fontId="47" fillId="0" borderId="0" xfId="0" applyFont="1" applyFill="1" applyBorder="1" applyAlignment="1">
      <alignment horizontal="right" vertical="center"/>
    </xf>
    <xf numFmtId="0" fontId="0" fillId="0" borderId="0" xfId="0" applyFill="1" applyBorder="1" applyAlignment="1">
      <alignment vertical="center"/>
    </xf>
    <xf numFmtId="0" fontId="23" fillId="0" borderId="0" xfId="0" applyFont="1" applyFill="1" applyBorder="1" applyAlignment="1">
      <alignment horizontal="center" vertical="center" wrapText="1"/>
    </xf>
    <xf numFmtId="0" fontId="35" fillId="46" borderId="0" xfId="0" applyFont="1" applyFill="1" applyBorder="1"/>
    <xf numFmtId="0" fontId="35" fillId="46" borderId="0" xfId="0" applyFont="1" applyFill="1" applyBorder="1" applyAlignment="1">
      <alignment wrapText="1"/>
    </xf>
    <xf numFmtId="0" fontId="43" fillId="46" borderId="0" xfId="0" applyFont="1" applyFill="1" applyBorder="1" applyAlignment="1">
      <alignment vertical="center" wrapText="1"/>
    </xf>
    <xf numFmtId="0" fontId="42" fillId="46" borderId="0" xfId="0" applyFont="1" applyFill="1" applyBorder="1"/>
    <xf numFmtId="0" fontId="19" fillId="46" borderId="0" xfId="0" applyFont="1" applyFill="1" applyBorder="1"/>
    <xf numFmtId="0" fontId="19" fillId="0" borderId="22" xfId="0" applyFont="1" applyBorder="1"/>
    <xf numFmtId="0" fontId="27" fillId="0" borderId="22" xfId="0" applyFont="1" applyFill="1" applyBorder="1" applyAlignment="1">
      <alignment vertical="center" wrapText="1"/>
    </xf>
    <xf numFmtId="0" fontId="20" fillId="0" borderId="22" xfId="0" applyFont="1" applyBorder="1"/>
    <xf numFmtId="0" fontId="19" fillId="41" borderId="22" xfId="0" applyFont="1" applyFill="1" applyBorder="1" applyAlignment="1">
      <alignment horizontal="right" vertical="center" wrapText="1"/>
    </xf>
    <xf numFmtId="0" fontId="27" fillId="0" borderId="22" xfId="0" applyFont="1" applyFill="1" applyBorder="1" applyAlignment="1">
      <alignment horizontal="right" vertical="center" wrapText="1"/>
    </xf>
    <xf numFmtId="0" fontId="27" fillId="0" borderId="0" xfId="0" applyFont="1" applyBorder="1"/>
    <xf numFmtId="0" fontId="27" fillId="0" borderId="0" xfId="0" applyFont="1" applyFill="1" applyBorder="1"/>
    <xf numFmtId="0" fontId="19" fillId="0" borderId="0" xfId="0" applyFont="1" applyFill="1" applyBorder="1" applyAlignment="1">
      <alignment horizontal="center" vertical="center"/>
    </xf>
    <xf numFmtId="0" fontId="19" fillId="0" borderId="0" xfId="0" applyFont="1" applyFill="1" applyBorder="1" applyAlignment="1">
      <alignment horizontal="left" vertical="top" wrapText="1"/>
    </xf>
    <xf numFmtId="0" fontId="27" fillId="0" borderId="0" xfId="0" applyFont="1" applyFill="1" applyBorder="1" applyAlignment="1">
      <alignment horizontal="left" vertical="top"/>
    </xf>
    <xf numFmtId="0" fontId="23" fillId="0" borderId="0" xfId="0" applyFont="1" applyFill="1" applyBorder="1" applyAlignment="1">
      <alignment horizontal="right" wrapText="1"/>
    </xf>
    <xf numFmtId="0" fontId="56" fillId="0" borderId="0" xfId="0" applyFont="1" applyFill="1" applyBorder="1"/>
    <xf numFmtId="0" fontId="58" fillId="0" borderId="0" xfId="0" applyFont="1" applyFill="1" applyBorder="1" applyAlignment="1">
      <alignment horizontal="right" vertical="center" wrapText="1" readingOrder="2"/>
    </xf>
    <xf numFmtId="0" fontId="57" fillId="0" borderId="0" xfId="0" applyFont="1" applyFill="1" applyBorder="1" applyAlignment="1">
      <alignment horizontal="right" vertical="center" wrapText="1"/>
    </xf>
    <xf numFmtId="0" fontId="57" fillId="0" borderId="0" xfId="0" applyFont="1" applyFill="1" applyBorder="1" applyAlignment="1">
      <alignment horizontal="right" vertical="center" wrapText="1" readingOrder="2"/>
    </xf>
    <xf numFmtId="0" fontId="52" fillId="0" borderId="0" xfId="0" applyFont="1" applyFill="1" applyBorder="1" applyAlignment="1">
      <alignment horizontal="right" vertical="center" wrapText="1" readingOrder="2"/>
    </xf>
    <xf numFmtId="0" fontId="58" fillId="0" borderId="0" xfId="0" applyFont="1" applyFill="1" applyBorder="1" applyAlignment="1">
      <alignment horizontal="right" vertical="center" wrapText="1"/>
    </xf>
    <xf numFmtId="0" fontId="58" fillId="0" borderId="0" xfId="0" applyFont="1" applyFill="1" applyBorder="1" applyAlignment="1">
      <alignment vertical="center" wrapText="1"/>
    </xf>
    <xf numFmtId="0" fontId="27" fillId="0" borderId="0" xfId="0" applyFont="1" applyFill="1" applyBorder="1" applyAlignment="1">
      <alignment horizontal="center" wrapText="1"/>
    </xf>
    <xf numFmtId="0" fontId="58" fillId="0" borderId="0" xfId="0" applyFont="1" applyFill="1" applyBorder="1" applyAlignment="1">
      <alignment wrapText="1"/>
    </xf>
    <xf numFmtId="0" fontId="58" fillId="0" borderId="0" xfId="0" applyFont="1" applyFill="1" applyBorder="1" applyAlignment="1">
      <alignment horizontal="right" vertical="top" wrapText="1"/>
    </xf>
    <xf numFmtId="0" fontId="58" fillId="0" borderId="0" xfId="0" applyFont="1" applyFill="1" applyBorder="1" applyAlignment="1">
      <alignment vertical="top" wrapText="1"/>
    </xf>
    <xf numFmtId="0" fontId="57" fillId="0" borderId="0" xfId="0" applyFont="1" applyFill="1" applyBorder="1" applyAlignment="1">
      <alignment vertical="center" wrapText="1"/>
    </xf>
    <xf numFmtId="0" fontId="43" fillId="46" borderId="0" xfId="0" applyFont="1" applyFill="1" applyBorder="1"/>
    <xf numFmtId="0" fontId="34" fillId="0" borderId="0" xfId="0" applyFont="1" applyFill="1" applyBorder="1" applyAlignment="1" applyProtection="1">
      <alignment horizontal="right" vertical="center" wrapText="1" readingOrder="2"/>
    </xf>
    <xf numFmtId="0" fontId="52" fillId="0" borderId="0" xfId="0" applyFont="1" applyFill="1" applyBorder="1" applyAlignment="1">
      <alignment vertical="center" wrapText="1"/>
    </xf>
    <xf numFmtId="0" fontId="19" fillId="0" borderId="0" xfId="0" applyFont="1" applyFill="1" applyBorder="1" applyAlignment="1">
      <alignment horizontal="right" vertical="top" wrapText="1"/>
    </xf>
    <xf numFmtId="0" fontId="26" fillId="0" borderId="0" xfId="0" applyFont="1" applyFill="1" applyBorder="1" applyAlignment="1">
      <alignment horizontal="right" vertical="center" wrapText="1" readingOrder="2"/>
    </xf>
    <xf numFmtId="0" fontId="26" fillId="0" borderId="0" xfId="0" applyFont="1" applyFill="1" applyBorder="1" applyAlignment="1">
      <alignment horizontal="right" vertical="center" wrapText="1"/>
    </xf>
    <xf numFmtId="0" fontId="53" fillId="0" borderId="0" xfId="0" applyFont="1" applyFill="1" applyBorder="1" applyAlignment="1">
      <alignment wrapText="1"/>
    </xf>
    <xf numFmtId="0" fontId="19" fillId="0" borderId="0" xfId="0" applyFont="1" applyFill="1" applyBorder="1" applyAlignment="1">
      <alignment vertical="top" wrapText="1"/>
    </xf>
    <xf numFmtId="0" fontId="27" fillId="0" borderId="0" xfId="0" applyFont="1" applyFill="1" applyBorder="1" applyAlignment="1">
      <alignment vertical="top" wrapText="1"/>
    </xf>
    <xf numFmtId="0" fontId="59" fillId="0" borderId="0" xfId="0" applyFont="1" applyFill="1" applyBorder="1" applyAlignment="1">
      <alignment vertical="center" wrapText="1"/>
    </xf>
    <xf numFmtId="0" fontId="59" fillId="0" borderId="0" xfId="0" applyFont="1" applyFill="1" applyBorder="1" applyAlignment="1">
      <alignment horizontal="left" vertical="center" indent="5"/>
    </xf>
    <xf numFmtId="0" fontId="59" fillId="0" borderId="0" xfId="0" applyFont="1" applyFill="1" applyBorder="1" applyAlignment="1">
      <alignment vertical="center"/>
    </xf>
    <xf numFmtId="0" fontId="55"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44" fillId="0" borderId="0" xfId="0" applyFont="1" applyFill="1" applyBorder="1" applyAlignment="1">
      <alignment wrapText="1"/>
    </xf>
    <xf numFmtId="0" fontId="19" fillId="0" borderId="0" xfId="0" applyFont="1" applyFill="1" applyBorder="1" applyAlignment="1">
      <alignment horizontal="left" vertical="center" indent="5"/>
    </xf>
    <xf numFmtId="0" fontId="53" fillId="0" borderId="0" xfId="0" applyFont="1" applyFill="1" applyBorder="1"/>
    <xf numFmtId="0" fontId="53" fillId="0" borderId="0" xfId="0" applyFont="1" applyFill="1" applyBorder="1" applyAlignment="1">
      <alignment horizontal="right" vertical="center" wrapText="1"/>
    </xf>
    <xf numFmtId="0" fontId="0" fillId="0" borderId="0" xfId="0" applyFont="1" applyFill="1" applyBorder="1" applyAlignment="1">
      <alignment wrapText="1"/>
    </xf>
    <xf numFmtId="0" fontId="50" fillId="0" borderId="0" xfId="0" applyFont="1" applyFill="1" applyBorder="1" applyAlignment="1">
      <alignment horizontal="right" vertical="center" wrapText="1"/>
    </xf>
    <xf numFmtId="0" fontId="50" fillId="0" borderId="0" xfId="0" applyFont="1" applyFill="1" applyBorder="1" applyAlignment="1">
      <alignment vertical="top" wrapText="1"/>
    </xf>
    <xf numFmtId="0" fontId="0" fillId="0" borderId="0" xfId="0" applyFill="1" applyBorder="1" applyAlignment="1">
      <alignment vertical="top" wrapText="1"/>
    </xf>
    <xf numFmtId="0" fontId="56" fillId="0" borderId="0" xfId="0" applyFont="1" applyFill="1" applyBorder="1" applyAlignment="1">
      <alignment vertical="center" wrapText="1"/>
    </xf>
    <xf numFmtId="0" fontId="55" fillId="0" borderId="0" xfId="0" applyFont="1" applyFill="1" applyBorder="1" applyAlignment="1">
      <alignment vertical="top" wrapText="1"/>
    </xf>
    <xf numFmtId="0" fontId="27" fillId="0" borderId="0" xfId="0" applyFont="1" applyFill="1" applyBorder="1" applyAlignment="1">
      <alignment vertical="top"/>
    </xf>
    <xf numFmtId="0" fontId="18" fillId="44" borderId="0" xfId="0" applyFont="1" applyFill="1" applyBorder="1" applyAlignment="1">
      <alignment vertical="top"/>
    </xf>
    <xf numFmtId="0" fontId="18" fillId="44" borderId="0" xfId="0" applyFont="1" applyFill="1" applyBorder="1" applyAlignment="1">
      <alignment horizontal="right" vertical="top"/>
    </xf>
    <xf numFmtId="0" fontId="18" fillId="44" borderId="0" xfId="0" applyFont="1" applyFill="1" applyBorder="1" applyAlignment="1">
      <alignment vertical="top" wrapText="1"/>
    </xf>
    <xf numFmtId="0" fontId="19" fillId="43" borderId="0" xfId="0" applyFont="1" applyFill="1" applyBorder="1" applyAlignment="1">
      <alignment wrapText="1"/>
    </xf>
    <xf numFmtId="0" fontId="34" fillId="43" borderId="0" xfId="0" applyFont="1" applyFill="1" applyBorder="1" applyAlignment="1" applyProtection="1">
      <alignment horizontal="right" vertical="center" wrapText="1"/>
    </xf>
    <xf numFmtId="0" fontId="27" fillId="43" borderId="0" xfId="0" applyFont="1" applyFill="1" applyBorder="1" applyAlignment="1">
      <alignment horizontal="right" vertical="center" wrapText="1"/>
    </xf>
    <xf numFmtId="0" fontId="27" fillId="43" borderId="0" xfId="0" applyFont="1" applyFill="1" applyBorder="1"/>
    <xf numFmtId="0" fontId="26" fillId="43" borderId="0" xfId="0" applyFont="1" applyFill="1" applyBorder="1" applyAlignment="1">
      <alignment horizontal="right" vertical="center" wrapText="1"/>
    </xf>
    <xf numFmtId="0" fontId="26" fillId="43" borderId="0" xfId="0" applyFont="1" applyFill="1" applyBorder="1" applyAlignment="1">
      <alignment horizontal="right" vertical="center" wrapText="1" readingOrder="2"/>
    </xf>
    <xf numFmtId="0" fontId="24" fillId="43" borderId="0" xfId="0" applyFont="1" applyFill="1" applyBorder="1"/>
    <xf numFmtId="0" fontId="20" fillId="43" borderId="0" xfId="0" applyFont="1" applyFill="1" applyBorder="1"/>
    <xf numFmtId="0" fontId="20" fillId="44" borderId="0" xfId="0" applyFont="1" applyFill="1" applyBorder="1"/>
    <xf numFmtId="0" fontId="26" fillId="43" borderId="0" xfId="0" applyFont="1" applyFill="1" applyBorder="1" applyAlignment="1">
      <alignment vertical="center" wrapText="1"/>
    </xf>
    <xf numFmtId="0" fontId="54" fillId="43" borderId="0" xfId="0" applyFont="1" applyFill="1" applyBorder="1" applyAlignment="1">
      <alignment wrapText="1"/>
    </xf>
    <xf numFmtId="0" fontId="26" fillId="43" borderId="0" xfId="0" applyFont="1" applyFill="1" applyBorder="1"/>
    <xf numFmtId="0" fontId="34" fillId="43" borderId="0" xfId="0" applyFont="1" applyFill="1" applyBorder="1" applyAlignment="1">
      <alignment vertical="center" wrapText="1"/>
    </xf>
    <xf numFmtId="0" fontId="19" fillId="43" borderId="0" xfId="0" applyFont="1" applyFill="1" applyBorder="1" applyAlignment="1">
      <alignment vertical="top" wrapText="1"/>
    </xf>
    <xf numFmtId="0" fontId="27" fillId="43" borderId="0" xfId="0" applyFont="1" applyFill="1" applyBorder="1" applyAlignment="1">
      <alignment vertical="top" wrapText="1"/>
    </xf>
    <xf numFmtId="0" fontId="41" fillId="0" borderId="0" xfId="44" applyFont="1" applyFill="1" applyBorder="1" applyAlignment="1">
      <alignment horizontal="left" vertical="center"/>
    </xf>
    <xf numFmtId="0" fontId="41" fillId="0" borderId="0" xfId="0" applyFont="1" applyFill="1" applyBorder="1" applyAlignment="1">
      <alignment horizontal="left" vertical="center"/>
    </xf>
    <xf numFmtId="0" fontId="0" fillId="0" borderId="0" xfId="0" applyBorder="1" applyAlignment="1">
      <alignment horizontal="right"/>
    </xf>
    <xf numFmtId="0" fontId="22" fillId="0" borderId="0" xfId="0" applyFont="1" applyFill="1" applyBorder="1" applyAlignment="1">
      <alignment horizontal="left" vertical="center" wrapText="1"/>
    </xf>
    <xf numFmtId="0" fontId="61" fillId="0" borderId="0" xfId="0" applyFont="1" applyFill="1" applyBorder="1" applyAlignment="1">
      <alignment horizontal="right" vertical="center" wrapText="1"/>
    </xf>
    <xf numFmtId="0" fontId="41" fillId="0" borderId="0" xfId="44" applyFont="1" applyFill="1" applyBorder="1" applyAlignment="1">
      <alignment horizontal="left"/>
    </xf>
    <xf numFmtId="0" fontId="60" fillId="0" borderId="0" xfId="44" applyFont="1" applyFill="1" applyBorder="1" applyAlignment="1">
      <alignment horizontal="right" wrapText="1"/>
    </xf>
    <xf numFmtId="0" fontId="41" fillId="0" borderId="0" xfId="0" applyFont="1" applyFill="1" applyBorder="1" applyAlignment="1">
      <alignment horizontal="left"/>
    </xf>
    <xf numFmtId="0" fontId="60" fillId="0" borderId="0" xfId="0" applyFont="1" applyFill="1" applyBorder="1" applyAlignment="1">
      <alignment horizontal="right"/>
    </xf>
    <xf numFmtId="0" fontId="41" fillId="0" borderId="0" xfId="0" applyFont="1" applyFill="1" applyBorder="1" applyAlignment="1">
      <alignment horizontal="right"/>
    </xf>
    <xf numFmtId="0" fontId="41" fillId="0" borderId="0" xfId="44" applyFont="1" applyFill="1" applyBorder="1" applyAlignment="1">
      <alignment horizontal="right" wrapText="1"/>
    </xf>
    <xf numFmtId="0" fontId="1" fillId="0" borderId="0" xfId="44" applyBorder="1" applyAlignment="1">
      <alignment horizontal="left"/>
    </xf>
    <xf numFmtId="0" fontId="1" fillId="0" borderId="0" xfId="44" applyBorder="1" applyAlignment="1">
      <alignment horizontal="right" wrapText="1"/>
    </xf>
    <xf numFmtId="0" fontId="0" fillId="0" borderId="0" xfId="0" applyFont="1" applyFill="1" applyBorder="1" applyAlignment="1">
      <alignment horizontal="left"/>
    </xf>
    <xf numFmtId="0" fontId="22" fillId="0" borderId="0" xfId="44" applyFont="1" applyFill="1" applyBorder="1" applyAlignment="1">
      <alignment horizontal="left" wrapText="1"/>
    </xf>
    <xf numFmtId="0" fontId="47" fillId="0" borderId="0" xfId="0" applyFont="1" applyFill="1" applyBorder="1" applyAlignment="1">
      <alignment horizontal="center" vertical="center" wrapText="1"/>
    </xf>
    <xf numFmtId="0" fontId="22" fillId="0" borderId="0" xfId="0" applyFont="1" applyFill="1" applyBorder="1" applyAlignment="1">
      <alignment horizontal="left" vertical="center"/>
    </xf>
    <xf numFmtId="0" fontId="0" fillId="0" borderId="0" xfId="0" applyFill="1" applyBorder="1" applyAlignment="1">
      <alignment horizontal="right"/>
    </xf>
    <xf numFmtId="0" fontId="19" fillId="0" borderId="0" xfId="0" applyFont="1" applyFill="1" applyBorder="1" applyAlignment="1">
      <alignment horizontal="right" vertical="center" wrapText="1"/>
    </xf>
    <xf numFmtId="0" fontId="51" fillId="0" borderId="0" xfId="0" applyFont="1" applyFill="1" applyBorder="1" applyAlignment="1">
      <alignment horizontal="left"/>
    </xf>
    <xf numFmtId="0" fontId="53" fillId="0" borderId="0" xfId="0" applyFont="1" applyFill="1" applyBorder="1" applyAlignment="1">
      <alignment horizontal="right" vertical="center"/>
    </xf>
    <xf numFmtId="0" fontId="0" fillId="0" borderId="0" xfId="0" applyFont="1" applyFill="1" applyBorder="1" applyAlignment="1">
      <alignment horizontal="right"/>
    </xf>
    <xf numFmtId="0" fontId="0" fillId="0" borderId="0" xfId="0" applyFill="1" applyBorder="1" applyAlignment="1">
      <alignment horizontal="left"/>
    </xf>
    <xf numFmtId="0" fontId="1" fillId="0" borderId="0" xfId="44" applyFill="1" applyBorder="1" applyAlignment="1">
      <alignment horizontal="left"/>
    </xf>
    <xf numFmtId="0" fontId="1" fillId="0" borderId="0" xfId="44" applyFill="1" applyBorder="1" applyAlignment="1">
      <alignment horizontal="right" wrapText="1"/>
    </xf>
    <xf numFmtId="0" fontId="0" fillId="0" borderId="0" xfId="44" applyFont="1" applyFill="1" applyBorder="1" applyAlignment="1">
      <alignment horizontal="right" wrapText="1"/>
    </xf>
    <xf numFmtId="0" fontId="0" fillId="0" borderId="0" xfId="44" applyFont="1" applyFill="1" applyBorder="1" applyAlignment="1">
      <alignment horizontal="left"/>
    </xf>
    <xf numFmtId="0" fontId="48" fillId="0" borderId="0" xfId="44" applyFont="1" applyFill="1" applyBorder="1" applyAlignment="1">
      <alignment horizontal="right" wrapText="1"/>
    </xf>
    <xf numFmtId="0" fontId="50" fillId="0" borderId="0" xfId="44" applyFont="1" applyFill="1" applyBorder="1" applyAlignment="1">
      <alignment horizontal="right" wrapText="1"/>
    </xf>
    <xf numFmtId="0" fontId="1" fillId="0" borderId="0" xfId="44" applyFont="1" applyFill="1" applyBorder="1" applyAlignment="1">
      <alignment horizontal="right" wrapText="1"/>
    </xf>
    <xf numFmtId="0" fontId="44" fillId="0" borderId="0" xfId="0" applyFont="1" applyFill="1" applyBorder="1"/>
    <xf numFmtId="0" fontId="13" fillId="46" borderId="0" xfId="44" applyFont="1" applyFill="1" applyBorder="1"/>
    <xf numFmtId="0" fontId="35" fillId="46" borderId="0" xfId="44" applyFont="1" applyFill="1" applyBorder="1" applyAlignment="1">
      <alignment horizontal="left" wrapText="1"/>
    </xf>
    <xf numFmtId="0" fontId="43" fillId="46" borderId="0" xfId="0" applyFont="1" applyFill="1" applyBorder="1" applyAlignment="1">
      <alignment horizontal="center" vertical="center" wrapText="1"/>
    </xf>
    <xf numFmtId="0" fontId="1" fillId="46" borderId="0" xfId="44" applyFill="1" applyBorder="1"/>
    <xf numFmtId="0" fontId="55" fillId="0" borderId="0" xfId="0" applyFont="1" applyFill="1" applyBorder="1" applyAlignment="1">
      <alignment horizontal="right" wrapText="1"/>
    </xf>
    <xf numFmtId="0" fontId="41" fillId="0" borderId="0" xfId="44" applyFont="1" applyFill="1" applyBorder="1" applyAlignment="1">
      <alignment horizontal="right" vertical="center"/>
    </xf>
    <xf numFmtId="0" fontId="62" fillId="0" borderId="0" xfId="0" applyFont="1" applyFill="1" applyBorder="1" applyAlignment="1">
      <alignment horizontal="right" vertical="center" wrapText="1"/>
    </xf>
    <xf numFmtId="0" fontId="0" fillId="0" borderId="0" xfId="0" applyFill="1" applyBorder="1" applyAlignment="1">
      <alignment horizontal="left" vertical="center"/>
    </xf>
    <xf numFmtId="0" fontId="0" fillId="0" borderId="0" xfId="0" applyFill="1" applyBorder="1" applyAlignment="1">
      <alignment horizontal="right" wrapText="1"/>
    </xf>
    <xf numFmtId="0" fontId="45" fillId="0" borderId="0" xfId="0" applyFont="1" applyFill="1" applyBorder="1" applyAlignment="1">
      <alignment horizontal="right" vertical="center"/>
    </xf>
    <xf numFmtId="0" fontId="19" fillId="43" borderId="0" xfId="0" applyFont="1" applyFill="1" applyBorder="1" applyAlignment="1">
      <alignment vertical="center"/>
    </xf>
    <xf numFmtId="0" fontId="19" fillId="43" borderId="0" xfId="0" applyFont="1" applyFill="1" applyBorder="1" applyAlignment="1">
      <alignment horizontal="left" vertical="center" wrapText="1"/>
    </xf>
    <xf numFmtId="0" fontId="19" fillId="43" borderId="0" xfId="0" applyFont="1" applyFill="1" applyBorder="1" applyAlignment="1">
      <alignment vertical="center" wrapText="1"/>
    </xf>
    <xf numFmtId="0" fontId="19" fillId="43" borderId="0" xfId="0" applyFont="1" applyFill="1" applyBorder="1" applyAlignment="1">
      <alignment horizontal="left" vertical="center"/>
    </xf>
    <xf numFmtId="0" fontId="20" fillId="43" borderId="0" xfId="0" applyFont="1" applyFill="1" applyBorder="1" applyAlignment="1">
      <alignment horizontal="center" vertical="center" wrapText="1"/>
    </xf>
    <xf numFmtId="0" fontId="18" fillId="43" borderId="0" xfId="0" applyFont="1" applyFill="1" applyBorder="1" applyAlignment="1">
      <alignment vertical="top"/>
    </xf>
    <xf numFmtId="0" fontId="18" fillId="43" borderId="0" xfId="0" applyFont="1" applyFill="1" applyBorder="1" applyAlignment="1">
      <alignment vertical="top" wrapText="1"/>
    </xf>
    <xf numFmtId="0" fontId="20" fillId="43" borderId="0" xfId="0" applyFont="1" applyFill="1" applyBorder="1" applyAlignment="1">
      <alignment horizontal="left" vertical="center" wrapText="1"/>
    </xf>
    <xf numFmtId="0" fontId="27" fillId="43" borderId="0" xfId="0" applyFont="1" applyFill="1" applyBorder="1" applyAlignment="1">
      <alignment vertical="center" wrapText="1"/>
    </xf>
    <xf numFmtId="0" fontId="19" fillId="0" borderId="24" xfId="0" applyFont="1" applyBorder="1" applyAlignment="1">
      <alignment vertical="center"/>
    </xf>
    <xf numFmtId="0" fontId="30" fillId="35" borderId="24" xfId="0" applyFont="1" applyFill="1" applyBorder="1" applyAlignment="1">
      <alignment horizontal="center" vertical="center" wrapText="1"/>
    </xf>
    <xf numFmtId="0" fontId="31" fillId="36" borderId="24" xfId="0" applyFont="1" applyFill="1" applyBorder="1" applyAlignment="1">
      <alignment horizontal="center" vertical="center" wrapText="1"/>
    </xf>
    <xf numFmtId="0" fontId="30" fillId="37" borderId="24" xfId="0" applyFont="1" applyFill="1" applyBorder="1" applyAlignment="1">
      <alignment horizontal="center" vertical="center" wrapText="1"/>
    </xf>
    <xf numFmtId="0" fontId="30" fillId="38" borderId="24" xfId="0" applyFont="1" applyFill="1" applyBorder="1" applyAlignment="1">
      <alignment horizontal="center" vertical="center" wrapText="1"/>
    </xf>
    <xf numFmtId="0" fontId="30" fillId="37" borderId="24" xfId="0" applyFont="1" applyFill="1" applyBorder="1" applyAlignment="1">
      <alignment horizontal="center" vertical="center"/>
    </xf>
    <xf numFmtId="0" fontId="30" fillId="39" borderId="24" xfId="0" applyFont="1" applyFill="1" applyBorder="1" applyAlignment="1">
      <alignment horizontal="center" vertical="center" wrapText="1"/>
    </xf>
    <xf numFmtId="14" fontId="0" fillId="0" borderId="0" xfId="0" applyNumberFormat="1"/>
    <xf numFmtId="11" fontId="0" fillId="0" borderId="0" xfId="0" applyNumberFormat="1"/>
    <xf numFmtId="0" fontId="0" fillId="0" borderId="0" xfId="0" applyFont="1" applyFill="1"/>
    <xf numFmtId="0" fontId="0" fillId="0" borderId="25" xfId="0" applyFont="1" applyFill="1" applyBorder="1"/>
    <xf numFmtId="0" fontId="29" fillId="0" borderId="25" xfId="0" applyFont="1" applyFill="1" applyBorder="1"/>
    <xf numFmtId="0" fontId="0" fillId="0" borderId="24" xfId="0" applyFont="1" applyFill="1" applyBorder="1"/>
    <xf numFmtId="164" fontId="29" fillId="0" borderId="26" xfId="1" applyNumberFormat="1" applyFont="1" applyFill="1" applyBorder="1"/>
    <xf numFmtId="164" fontId="29" fillId="0" borderId="24" xfId="1" applyNumberFormat="1" applyFont="1" applyFill="1" applyBorder="1"/>
    <xf numFmtId="0" fontId="29" fillId="0" borderId="24" xfId="0" applyFont="1" applyFill="1" applyBorder="1"/>
    <xf numFmtId="164" fontId="29" fillId="0" borderId="25" xfId="1" applyNumberFormat="1" applyFont="1" applyFill="1" applyBorder="1"/>
    <xf numFmtId="164" fontId="29" fillId="0" borderId="0" xfId="1" applyNumberFormat="1" applyFont="1" applyFill="1" applyBorder="1"/>
    <xf numFmtId="164" fontId="29" fillId="0" borderId="25" xfId="1" applyNumberFormat="1" applyFont="1" applyFill="1" applyBorder="1" applyAlignment="1">
      <alignment vertical="center" wrapText="1"/>
    </xf>
    <xf numFmtId="164" fontId="29" fillId="0" borderId="0" xfId="1" applyNumberFormat="1" applyFont="1" applyFill="1" applyBorder="1" applyAlignment="1">
      <alignment vertical="center" wrapText="1"/>
    </xf>
    <xf numFmtId="164" fontId="19" fillId="0" borderId="26" xfId="0" applyNumberFormat="1" applyFont="1" applyFill="1" applyBorder="1"/>
    <xf numFmtId="164" fontId="19" fillId="0" borderId="24" xfId="0" applyNumberFormat="1" applyFont="1" applyFill="1" applyBorder="1"/>
    <xf numFmtId="164" fontId="29" fillId="0" borderId="26" xfId="1" applyNumberFormat="1" applyFont="1" applyFill="1" applyBorder="1" applyAlignment="1">
      <alignment vertical="center" wrapText="1"/>
    </xf>
    <xf numFmtId="164" fontId="29" fillId="0" borderId="24" xfId="1" applyNumberFormat="1" applyFont="1" applyFill="1" applyBorder="1" applyAlignment="1">
      <alignment vertical="center" wrapText="1"/>
    </xf>
    <xf numFmtId="164" fontId="29" fillId="0" borderId="24" xfId="1" applyNumberFormat="1" applyFont="1" applyFill="1" applyBorder="1" applyAlignment="1">
      <alignment vertical="center"/>
    </xf>
    <xf numFmtId="164" fontId="19" fillId="0" borderId="25" xfId="0" applyNumberFormat="1" applyFont="1" applyFill="1" applyBorder="1"/>
    <xf numFmtId="164" fontId="19" fillId="0" borderId="0" xfId="0" applyNumberFormat="1" applyFont="1" applyFill="1"/>
    <xf numFmtId="164" fontId="29" fillId="0" borderId="0" xfId="1" applyNumberFormat="1" applyFont="1" applyFill="1" applyBorder="1" applyAlignment="1">
      <alignment vertical="center"/>
    </xf>
    <xf numFmtId="0" fontId="29" fillId="0" borderId="0" xfId="0" applyFont="1" applyFill="1" applyBorder="1" applyAlignment="1">
      <alignment vertical="center"/>
    </xf>
    <xf numFmtId="164" fontId="19" fillId="0" borderId="0" xfId="1" applyNumberFormat="1" applyFont="1" applyFill="1" applyBorder="1" applyAlignment="1">
      <alignment vertical="center" wrapText="1"/>
    </xf>
    <xf numFmtId="164" fontId="56" fillId="0" borderId="0" xfId="1" applyNumberFormat="1" applyFont="1" applyFill="1" applyBorder="1" applyAlignment="1">
      <alignment vertical="center" wrapText="1"/>
    </xf>
    <xf numFmtId="164" fontId="56" fillId="0" borderId="0" xfId="1" applyNumberFormat="1" applyFont="1" applyFill="1" applyBorder="1" applyAlignment="1">
      <alignment vertical="center"/>
    </xf>
    <xf numFmtId="164" fontId="29" fillId="0" borderId="0" xfId="1" applyNumberFormat="1" applyFont="1" applyFill="1" applyBorder="1" applyAlignment="1"/>
    <xf numFmtId="164" fontId="27" fillId="0" borderId="0" xfId="1" applyNumberFormat="1" applyFont="1" applyFill="1" applyBorder="1" applyAlignment="1">
      <alignment vertical="center" wrapText="1"/>
    </xf>
    <xf numFmtId="37" fontId="20" fillId="0" borderId="0" xfId="0" applyNumberFormat="1" applyFont="1" applyFill="1" applyBorder="1" applyAlignment="1">
      <alignment vertical="center"/>
    </xf>
    <xf numFmtId="164" fontId="29" fillId="0" borderId="25" xfId="1" applyNumberFormat="1" applyFont="1" applyFill="1" applyBorder="1" applyAlignment="1">
      <alignment vertical="center"/>
    </xf>
    <xf numFmtId="164" fontId="29" fillId="0" borderId="0" xfId="1" applyNumberFormat="1" applyFont="1" applyFill="1" applyBorder="1" applyAlignment="1">
      <alignment horizontal="right"/>
    </xf>
    <xf numFmtId="164" fontId="29" fillId="0" borderId="26" xfId="1" applyNumberFormat="1" applyFont="1" applyFill="1" applyBorder="1" applyAlignment="1">
      <alignment vertical="center"/>
    </xf>
    <xf numFmtId="164" fontId="29" fillId="0" borderId="24" xfId="1" applyNumberFormat="1" applyFont="1" applyFill="1" applyBorder="1" applyAlignment="1">
      <alignment horizontal="right"/>
    </xf>
    <xf numFmtId="164" fontId="29" fillId="0" borderId="25" xfId="1" applyNumberFormat="1" applyFont="1" applyFill="1" applyBorder="1" applyAlignment="1"/>
    <xf numFmtId="164" fontId="29" fillId="0" borderId="24" xfId="1" applyNumberFormat="1" applyFont="1" applyFill="1" applyBorder="1" applyAlignment="1"/>
    <xf numFmtId="164" fontId="29" fillId="0" borderId="0" xfId="1" applyNumberFormat="1" applyFont="1" applyFill="1" applyBorder="1" applyAlignment="1">
      <alignment horizontal="right" vertical="center" wrapText="1"/>
    </xf>
    <xf numFmtId="164" fontId="29" fillId="0" borderId="24" xfId="1" applyNumberFormat="1" applyFont="1" applyFill="1" applyBorder="1" applyAlignment="1">
      <alignment horizontal="left" vertical="center"/>
    </xf>
    <xf numFmtId="164" fontId="29" fillId="0" borderId="24" xfId="1" applyNumberFormat="1" applyFont="1" applyFill="1" applyBorder="1" applyAlignment="1">
      <alignment horizontal="right" vertical="center"/>
    </xf>
    <xf numFmtId="0" fontId="16" fillId="0" borderId="24" xfId="0" applyFont="1" applyFill="1" applyBorder="1"/>
    <xf numFmtId="0" fontId="63" fillId="0" borderId="26" xfId="0" applyFont="1" applyFill="1" applyBorder="1" applyAlignment="1">
      <alignment vertical="center"/>
    </xf>
    <xf numFmtId="0" fontId="63" fillId="0" borderId="24" xfId="0" applyFont="1" applyFill="1" applyBorder="1" applyAlignment="1">
      <alignment vertical="center"/>
    </xf>
    <xf numFmtId="0" fontId="63" fillId="0" borderId="24" xfId="0" applyFont="1" applyFill="1" applyBorder="1" applyAlignment="1">
      <alignment horizontal="left" vertical="center"/>
    </xf>
    <xf numFmtId="0" fontId="16" fillId="0" borderId="0" xfId="0" applyFont="1" applyFill="1"/>
    <xf numFmtId="165" fontId="0" fillId="0" borderId="0" xfId="0" applyNumberFormat="1" applyAlignment="1">
      <alignment horizontal="right"/>
    </xf>
    <xf numFmtId="0" fontId="0" fillId="0" borderId="0" xfId="0" applyAlignment="1">
      <alignment horizontal="right"/>
    </xf>
    <xf numFmtId="0" fontId="16" fillId="0" borderId="0" xfId="0" applyFont="1" applyAlignment="1">
      <alignment horizontal="right"/>
    </xf>
    <xf numFmtId="0" fontId="0" fillId="0" borderId="0" xfId="0" applyAlignment="1">
      <alignment wrapText="1"/>
    </xf>
    <xf numFmtId="0" fontId="0" fillId="0" borderId="0" xfId="0" applyAlignment="1"/>
    <xf numFmtId="0" fontId="48" fillId="0" borderId="0" xfId="0" applyFont="1" applyAlignment="1">
      <alignment vertical="center" wrapText="1"/>
    </xf>
    <xf numFmtId="165" fontId="20" fillId="41" borderId="22" xfId="0" applyNumberFormat="1" applyFont="1" applyFill="1" applyBorder="1" applyAlignment="1">
      <alignment horizontal="right" vertical="center"/>
    </xf>
    <xf numFmtId="0" fontId="20" fillId="41" borderId="22" xfId="0" applyFont="1" applyFill="1" applyBorder="1" applyAlignment="1">
      <alignment horizontal="right" vertical="center"/>
    </xf>
    <xf numFmtId="0" fontId="19" fillId="41" borderId="22" xfId="0" applyFont="1" applyFill="1" applyBorder="1" applyAlignment="1">
      <alignment horizontal="center" vertical="center"/>
    </xf>
    <xf numFmtId="0" fontId="19" fillId="41" borderId="22" xfId="0" applyFont="1" applyFill="1" applyBorder="1" applyAlignment="1">
      <alignment horizontal="center"/>
    </xf>
    <xf numFmtId="0" fontId="19" fillId="0" borderId="0" xfId="0" applyFont="1" applyAlignment="1">
      <alignment vertical="center"/>
    </xf>
    <xf numFmtId="0" fontId="20" fillId="41" borderId="22" xfId="0" applyFont="1" applyFill="1" applyBorder="1" applyAlignment="1">
      <alignment horizontal="center" vertical="center"/>
    </xf>
    <xf numFmtId="43" fontId="30" fillId="41" borderId="22" xfId="1" applyFont="1" applyFill="1" applyBorder="1" applyAlignment="1"/>
    <xf numFmtId="0" fontId="64" fillId="0" borderId="0" xfId="0" applyFont="1"/>
    <xf numFmtId="0" fontId="64" fillId="0" borderId="0" xfId="0" applyFont="1" applyAlignment="1">
      <alignment vertical="center" wrapText="1"/>
    </xf>
    <xf numFmtId="37" fontId="20" fillId="41" borderId="22" xfId="0" applyNumberFormat="1" applyFont="1" applyFill="1" applyBorder="1" applyAlignment="1">
      <alignment horizontal="right" vertical="center"/>
    </xf>
    <xf numFmtId="0" fontId="20" fillId="41" borderId="22" xfId="0" applyFont="1" applyFill="1" applyBorder="1" applyAlignment="1">
      <alignment horizontal="center" vertical="center" wrapText="1"/>
    </xf>
    <xf numFmtId="0" fontId="20" fillId="41" borderId="22" xfId="0" applyFont="1" applyFill="1" applyBorder="1" applyAlignment="1">
      <alignment horizontal="left" vertical="center"/>
    </xf>
    <xf numFmtId="0" fontId="65" fillId="45" borderId="22" xfId="0" applyFont="1" applyFill="1" applyBorder="1" applyAlignment="1">
      <alignment vertical="center"/>
    </xf>
    <xf numFmtId="0" fontId="19" fillId="0" borderId="29" xfId="0" applyFont="1" applyBorder="1" applyAlignment="1">
      <alignment horizontal="center"/>
    </xf>
    <xf numFmtId="0" fontId="20" fillId="0" borderId="22" xfId="0" applyFont="1" applyBorder="1" applyAlignment="1">
      <alignment horizontal="left" vertical="center"/>
    </xf>
    <xf numFmtId="0" fontId="20" fillId="41" borderId="22" xfId="0" applyFont="1" applyFill="1" applyBorder="1" applyAlignment="1">
      <alignment horizontal="left"/>
    </xf>
    <xf numFmtId="0" fontId="20" fillId="41" borderId="22" xfId="0" applyFont="1" applyFill="1" applyBorder="1" applyAlignment="1">
      <alignment horizontal="left" vertical="center" wrapText="1"/>
    </xf>
    <xf numFmtId="0" fontId="30" fillId="0" borderId="0" xfId="0" applyFont="1" applyAlignment="1"/>
    <xf numFmtId="165" fontId="19" fillId="0" borderId="0" xfId="0" applyNumberFormat="1" applyFont="1" applyBorder="1" applyAlignment="1">
      <alignment horizontal="right"/>
    </xf>
    <xf numFmtId="0" fontId="19" fillId="0" borderId="0" xfId="0" applyFont="1" applyBorder="1" applyAlignment="1">
      <alignment horizontal="right"/>
    </xf>
    <xf numFmtId="0" fontId="19" fillId="0" borderId="0" xfId="0" applyFont="1" applyBorder="1" applyAlignment="1">
      <alignment horizontal="left"/>
    </xf>
    <xf numFmtId="0" fontId="30" fillId="0" borderId="0" xfId="0" applyFont="1" applyBorder="1" applyAlignment="1">
      <alignment horizontal="right"/>
    </xf>
    <xf numFmtId="0" fontId="19" fillId="0" borderId="0" xfId="0" applyFont="1" applyBorder="1" applyAlignment="1">
      <alignment horizontal="right" vertical="center"/>
    </xf>
    <xf numFmtId="0" fontId="65" fillId="45" borderId="22" xfId="0" applyFont="1" applyFill="1" applyBorder="1" applyAlignment="1">
      <alignment horizontal="center" vertical="center"/>
    </xf>
    <xf numFmtId="0" fontId="0" fillId="0" borderId="0" xfId="0" applyAlignment="1">
      <alignment vertical="center" wrapText="1"/>
    </xf>
    <xf numFmtId="3" fontId="20" fillId="47" borderId="22" xfId="0" applyNumberFormat="1" applyFont="1" applyFill="1" applyBorder="1" applyAlignment="1">
      <alignment horizontal="right" vertical="center"/>
    </xf>
    <xf numFmtId="0" fontId="20" fillId="47" borderId="22" xfId="0" applyFont="1" applyFill="1" applyBorder="1" applyAlignment="1">
      <alignment horizontal="right" vertical="center"/>
    </xf>
    <xf numFmtId="0" fontId="20" fillId="47" borderId="22" xfId="0" applyFont="1" applyFill="1" applyBorder="1" applyAlignment="1">
      <alignment horizontal="center" vertical="center"/>
    </xf>
    <xf numFmtId="0" fontId="0" fillId="0" borderId="0" xfId="0" applyAlignment="1">
      <alignment vertical="center"/>
    </xf>
    <xf numFmtId="0" fontId="20" fillId="47" borderId="22" xfId="0" applyFont="1" applyFill="1" applyBorder="1" applyAlignment="1">
      <alignment horizontal="left" vertical="center"/>
    </xf>
    <xf numFmtId="3" fontId="20" fillId="47" borderId="22" xfId="0" applyNumberFormat="1" applyFont="1" applyFill="1" applyBorder="1" applyAlignment="1">
      <alignment vertical="center"/>
    </xf>
    <xf numFmtId="0" fontId="65" fillId="47" borderId="22" xfId="0" applyFont="1" applyFill="1" applyBorder="1" applyAlignment="1">
      <alignment vertical="center"/>
    </xf>
    <xf numFmtId="0" fontId="20" fillId="47" borderId="22" xfId="0" applyFont="1" applyFill="1" applyBorder="1" applyAlignment="1">
      <alignment horizontal="right" vertical="center" wrapText="1"/>
    </xf>
    <xf numFmtId="166" fontId="20" fillId="47" borderId="22" xfId="0" applyNumberFormat="1" applyFont="1" applyFill="1" applyBorder="1" applyAlignment="1">
      <alignment horizontal="right" vertical="center" wrapText="1"/>
    </xf>
    <xf numFmtId="0" fontId="20" fillId="47" borderId="22" xfId="0" applyFont="1" applyFill="1" applyBorder="1" applyAlignment="1">
      <alignment vertical="center"/>
    </xf>
    <xf numFmtId="0" fontId="20" fillId="0" borderId="22" xfId="0" applyFont="1" applyBorder="1" applyAlignment="1">
      <alignment horizontal="center" vertical="center"/>
    </xf>
    <xf numFmtId="0" fontId="20" fillId="47" borderId="22" xfId="0" applyFont="1" applyFill="1" applyBorder="1" applyAlignment="1">
      <alignment vertical="center" wrapText="1"/>
    </xf>
    <xf numFmtId="0" fontId="20" fillId="0" borderId="22" xfId="0" applyFont="1" applyBorder="1" applyAlignment="1">
      <alignment vertical="center"/>
    </xf>
    <xf numFmtId="0" fontId="65" fillId="45" borderId="22" xfId="0" applyFont="1" applyFill="1" applyBorder="1" applyAlignment="1">
      <alignment horizontal="left" vertical="center"/>
    </xf>
    <xf numFmtId="0" fontId="35" fillId="46" borderId="22" xfId="0" applyFont="1" applyFill="1" applyBorder="1" applyAlignment="1">
      <alignment horizontal="right" vertical="center" wrapText="1"/>
    </xf>
    <xf numFmtId="0" fontId="65" fillId="0" borderId="0" xfId="0" applyFont="1" applyBorder="1" applyAlignment="1">
      <alignment vertical="center"/>
    </xf>
    <xf numFmtId="0" fontId="20" fillId="0" borderId="0" xfId="0" applyFont="1" applyBorder="1" applyAlignment="1">
      <alignment vertical="center"/>
    </xf>
    <xf numFmtId="0" fontId="19" fillId="0" borderId="0" xfId="0" applyFont="1"/>
    <xf numFmtId="0" fontId="19" fillId="0" borderId="0" xfId="0" applyFont="1" applyAlignment="1">
      <alignment horizontal="right"/>
    </xf>
    <xf numFmtId="0" fontId="20" fillId="0" borderId="0" xfId="0" applyFont="1" applyAlignment="1">
      <alignment vertical="center"/>
    </xf>
    <xf numFmtId="0" fontId="0" fillId="0" borderId="0" xfId="0" applyFont="1" applyAlignment="1"/>
    <xf numFmtId="0" fontId="0" fillId="41" borderId="0" xfId="0" applyFill="1"/>
    <xf numFmtId="0" fontId="0" fillId="41" borderId="0" xfId="0" applyFill="1" applyBorder="1" applyAlignment="1">
      <alignment horizontal="right"/>
    </xf>
    <xf numFmtId="0" fontId="20" fillId="41" borderId="0" xfId="0" applyFont="1" applyFill="1" applyBorder="1" applyAlignment="1">
      <alignment horizontal="right" vertical="center"/>
    </xf>
    <xf numFmtId="0" fontId="0" fillId="41" borderId="0" xfId="0" applyFill="1" applyBorder="1"/>
    <xf numFmtId="0" fontId="0" fillId="41" borderId="0" xfId="0" applyFill="1" applyAlignment="1">
      <alignment horizontal="right"/>
    </xf>
    <xf numFmtId="0" fontId="0" fillId="41" borderId="0" xfId="0" applyFill="1" applyAlignment="1">
      <alignment wrapText="1"/>
    </xf>
    <xf numFmtId="0" fontId="20" fillId="41" borderId="0" xfId="0" applyFont="1" applyFill="1" applyBorder="1" applyAlignment="1">
      <alignment vertical="center"/>
    </xf>
    <xf numFmtId="0" fontId="0" fillId="41" borderId="0" xfId="0" applyFill="1" applyBorder="1" applyAlignment="1">
      <alignment wrapText="1"/>
    </xf>
    <xf numFmtId="0" fontId="20" fillId="41" borderId="0" xfId="0" applyFont="1" applyFill="1" applyBorder="1" applyAlignment="1">
      <alignment vertical="center" wrapText="1"/>
    </xf>
    <xf numFmtId="0" fontId="67" fillId="0" borderId="0" xfId="0" applyFont="1" applyFill="1" applyBorder="1" applyAlignment="1">
      <alignment vertical="center"/>
    </xf>
    <xf numFmtId="0" fontId="67" fillId="0" borderId="0" xfId="0" applyFont="1" applyFill="1" applyBorder="1" applyAlignment="1">
      <alignment vertical="center" wrapText="1"/>
    </xf>
    <xf numFmtId="0" fontId="67" fillId="41" borderId="0" xfId="0" applyFont="1" applyFill="1" applyBorder="1" applyAlignment="1">
      <alignment horizontal="right" vertical="center"/>
    </xf>
    <xf numFmtId="0" fontId="67" fillId="41" borderId="0" xfId="0" applyFont="1" applyFill="1" applyBorder="1" applyAlignment="1">
      <alignment vertical="center" wrapText="1"/>
    </xf>
    <xf numFmtId="0" fontId="19" fillId="41" borderId="0" xfId="0" applyFont="1" applyFill="1" applyBorder="1" applyAlignment="1">
      <alignment vertical="center"/>
    </xf>
    <xf numFmtId="0" fontId="0" fillId="0" borderId="0" xfId="0" applyBorder="1" applyAlignment="1">
      <alignment wrapText="1"/>
    </xf>
    <xf numFmtId="0" fontId="48" fillId="0" borderId="0" xfId="0" applyFont="1" applyBorder="1" applyAlignment="1">
      <alignment vertical="center" wrapText="1"/>
    </xf>
    <xf numFmtId="0" fontId="20" fillId="41" borderId="0" xfId="0" applyFont="1" applyFill="1" applyBorder="1" applyAlignment="1">
      <alignment horizontal="center" vertical="center"/>
    </xf>
    <xf numFmtId="0" fontId="20" fillId="41" borderId="0" xfId="0" applyFont="1" applyFill="1" applyBorder="1" applyAlignment="1">
      <alignment horizontal="right" vertical="center" wrapText="1"/>
    </xf>
    <xf numFmtId="37" fontId="65" fillId="41" borderId="22" xfId="0" applyNumberFormat="1" applyFont="1" applyFill="1" applyBorder="1" applyAlignment="1">
      <alignment horizontal="right" vertical="center"/>
    </xf>
    <xf numFmtId="0" fontId="65" fillId="41" borderId="22" xfId="0" applyFont="1" applyFill="1" applyBorder="1" applyAlignment="1">
      <alignment horizontal="right" vertical="center"/>
    </xf>
    <xf numFmtId="0" fontId="19" fillId="41" borderId="22" xfId="0" applyFont="1" applyFill="1" applyBorder="1" applyAlignment="1">
      <alignment horizontal="right" vertical="center"/>
    </xf>
    <xf numFmtId="0" fontId="19" fillId="0" borderId="22" xfId="0" applyFont="1" applyBorder="1" applyAlignment="1">
      <alignment horizontal="center"/>
    </xf>
    <xf numFmtId="1" fontId="20" fillId="41" borderId="22" xfId="0" applyNumberFormat="1" applyFont="1" applyFill="1" applyBorder="1" applyAlignment="1">
      <alignment horizontal="right" vertical="center"/>
    </xf>
    <xf numFmtId="0" fontId="20" fillId="41" borderId="23" xfId="0" applyFont="1" applyFill="1" applyBorder="1" applyAlignment="1">
      <alignment horizontal="right" vertical="center"/>
    </xf>
    <xf numFmtId="0" fontId="20" fillId="41" borderId="27" xfId="0" applyFont="1" applyFill="1" applyBorder="1" applyAlignment="1">
      <alignment vertical="center"/>
    </xf>
    <xf numFmtId="0" fontId="20" fillId="41" borderId="22" xfId="0" applyFont="1" applyFill="1" applyBorder="1" applyAlignment="1">
      <alignment horizontal="right" vertical="center" wrapText="1"/>
    </xf>
    <xf numFmtId="0" fontId="20" fillId="41" borderId="27" xfId="0" applyFont="1" applyFill="1" applyBorder="1" applyAlignment="1">
      <alignment horizontal="right" vertical="center"/>
    </xf>
    <xf numFmtId="0" fontId="20" fillId="0" borderId="22" xfId="0" applyFont="1" applyFill="1" applyBorder="1" applyAlignment="1">
      <alignment horizontal="center" vertical="center"/>
    </xf>
    <xf numFmtId="0" fontId="20" fillId="0" borderId="22" xfId="0" applyFont="1" applyFill="1" applyBorder="1" applyAlignment="1">
      <alignment horizontal="left" vertical="center"/>
    </xf>
    <xf numFmtId="0" fontId="20" fillId="41" borderId="32" xfId="0" applyFont="1" applyFill="1" applyBorder="1" applyAlignment="1">
      <alignment horizontal="right" vertical="center"/>
    </xf>
    <xf numFmtId="0" fontId="20" fillId="0" borderId="22" xfId="0" applyFont="1" applyFill="1" applyBorder="1" applyAlignment="1">
      <alignment horizontal="right" vertical="center" wrapText="1"/>
    </xf>
    <xf numFmtId="0" fontId="20" fillId="0" borderId="27" xfId="0" applyFont="1" applyFill="1" applyBorder="1" applyAlignment="1">
      <alignment horizontal="right" vertical="center"/>
    </xf>
    <xf numFmtId="0" fontId="20" fillId="0" borderId="22" xfId="0" applyFont="1" applyFill="1" applyBorder="1" applyAlignment="1">
      <alignment horizontal="left" vertical="center" wrapText="1"/>
    </xf>
    <xf numFmtId="0" fontId="20" fillId="0" borderId="22" xfId="0" applyFont="1" applyBorder="1" applyAlignment="1">
      <alignment horizontal="left"/>
    </xf>
    <xf numFmtId="0" fontId="65" fillId="45" borderId="31" xfId="0" applyFont="1" applyFill="1" applyBorder="1" applyAlignment="1">
      <alignment horizontal="left" vertical="center"/>
    </xf>
    <xf numFmtId="0" fontId="35" fillId="46" borderId="22" xfId="0" applyFont="1" applyFill="1" applyBorder="1" applyAlignment="1">
      <alignment horizontal="right" vertical="center"/>
    </xf>
    <xf numFmtId="0" fontId="35" fillId="46" borderId="22" xfId="0" applyFont="1" applyFill="1" applyBorder="1" applyAlignment="1">
      <alignment horizontal="center" vertical="center"/>
    </xf>
    <xf numFmtId="0" fontId="35" fillId="46" borderId="22" xfId="0" applyFont="1" applyFill="1" applyBorder="1" applyAlignment="1">
      <alignment horizontal="left" vertical="center" wrapText="1"/>
    </xf>
    <xf numFmtId="0" fontId="19" fillId="0" borderId="0" xfId="0" applyFont="1" applyBorder="1" applyAlignment="1">
      <alignment horizontal="center"/>
    </xf>
    <xf numFmtId="165" fontId="19" fillId="0" borderId="0" xfId="0" applyNumberFormat="1" applyFont="1" applyAlignment="1">
      <alignment horizontal="right"/>
    </xf>
    <xf numFmtId="3" fontId="19" fillId="0" borderId="0" xfId="0" applyNumberFormat="1" applyFont="1" applyAlignment="1">
      <alignment horizontal="right"/>
    </xf>
    <xf numFmtId="0" fontId="30" fillId="0" borderId="0" xfId="0" applyFont="1" applyAlignment="1">
      <alignment horizontal="right"/>
    </xf>
    <xf numFmtId="0" fontId="19" fillId="0" borderId="0" xfId="0" applyFont="1" applyAlignment="1">
      <alignment wrapText="1"/>
    </xf>
    <xf numFmtId="0" fontId="19" fillId="0" borderId="0" xfId="0" applyFont="1" applyAlignment="1"/>
    <xf numFmtId="0" fontId="19" fillId="0" borderId="0" xfId="0" applyFont="1" applyAlignment="1">
      <alignment vertical="center" wrapText="1"/>
    </xf>
    <xf numFmtId="3" fontId="65" fillId="47" borderId="22" xfId="0" applyNumberFormat="1" applyFont="1" applyFill="1" applyBorder="1" applyAlignment="1">
      <alignment horizontal="right" vertical="center"/>
    </xf>
    <xf numFmtId="3" fontId="65" fillId="47" borderId="22" xfId="0" applyNumberFormat="1" applyFont="1" applyFill="1" applyBorder="1" applyAlignment="1">
      <alignment vertical="center"/>
    </xf>
    <xf numFmtId="3" fontId="20" fillId="47" borderId="22" xfId="0" applyNumberFormat="1" applyFont="1" applyFill="1" applyBorder="1" applyAlignment="1">
      <alignment horizontal="right" vertical="center" wrapText="1"/>
    </xf>
    <xf numFmtId="3" fontId="20" fillId="0" borderId="22" xfId="0" applyNumberFormat="1" applyFont="1" applyBorder="1" applyAlignment="1">
      <alignment horizontal="right" vertical="center" wrapText="1"/>
    </xf>
    <xf numFmtId="0" fontId="20" fillId="0" borderId="22" xfId="0" applyFont="1" applyBorder="1" applyAlignment="1">
      <alignment horizontal="right" vertical="center"/>
    </xf>
    <xf numFmtId="3" fontId="20" fillId="0" borderId="22" xfId="0" applyNumberFormat="1" applyFont="1" applyBorder="1" applyAlignment="1">
      <alignment horizontal="right" vertical="center"/>
    </xf>
    <xf numFmtId="0" fontId="20" fillId="0" borderId="22" xfId="0" applyFont="1" applyBorder="1" applyAlignment="1">
      <alignment vertical="center" wrapText="1"/>
    </xf>
    <xf numFmtId="0" fontId="65" fillId="45" borderId="31" xfId="0" applyFont="1" applyFill="1" applyBorder="1" applyAlignment="1">
      <alignment vertical="center"/>
    </xf>
    <xf numFmtId="0" fontId="20" fillId="0" borderId="22" xfId="0" applyFont="1" applyBorder="1" applyAlignment="1">
      <alignment horizontal="right" vertical="center" wrapText="1"/>
    </xf>
    <xf numFmtId="0" fontId="19" fillId="0" borderId="0" xfId="0" applyFont="1" applyAlignment="1">
      <alignment horizontal="right" vertical="center"/>
    </xf>
    <xf numFmtId="0" fontId="19" fillId="0" borderId="0" xfId="0" applyFont="1" applyAlignment="1">
      <alignment horizontal="center"/>
    </xf>
    <xf numFmtId="37" fontId="20" fillId="41" borderId="23" xfId="0" applyNumberFormat="1" applyFont="1" applyFill="1" applyBorder="1" applyAlignment="1">
      <alignment horizontal="right" vertical="center"/>
    </xf>
    <xf numFmtId="0" fontId="19" fillId="41" borderId="23" xfId="0" applyFont="1" applyFill="1" applyBorder="1" applyAlignment="1">
      <alignment horizontal="center" vertical="center"/>
    </xf>
    <xf numFmtId="0" fontId="20" fillId="41" borderId="23" xfId="0" applyFont="1" applyFill="1" applyBorder="1" applyAlignment="1">
      <alignment horizontal="center" vertical="center"/>
    </xf>
    <xf numFmtId="0" fontId="19" fillId="0" borderId="23" xfId="0" applyFont="1" applyBorder="1" applyAlignment="1">
      <alignment horizontal="center"/>
    </xf>
    <xf numFmtId="0" fontId="20" fillId="41" borderId="29" xfId="0" applyFont="1" applyFill="1" applyBorder="1" applyAlignment="1">
      <alignment horizontal="center" vertical="center"/>
    </xf>
    <xf numFmtId="37" fontId="20" fillId="41" borderId="22" xfId="0" applyNumberFormat="1" applyFont="1" applyFill="1" applyBorder="1" applyAlignment="1">
      <alignment horizontal="right" vertical="center" wrapText="1"/>
    </xf>
    <xf numFmtId="0" fontId="20" fillId="0" borderId="22" xfId="0" applyFont="1" applyBorder="1" applyAlignment="1">
      <alignment horizontal="left" vertical="center" wrapText="1"/>
    </xf>
    <xf numFmtId="37" fontId="20" fillId="0" borderId="22" xfId="0" applyNumberFormat="1" applyFont="1" applyFill="1" applyBorder="1" applyAlignment="1">
      <alignment horizontal="right" vertical="center"/>
    </xf>
    <xf numFmtId="37" fontId="20" fillId="0" borderId="22" xfId="0" applyNumberFormat="1" applyFont="1" applyFill="1" applyBorder="1" applyAlignment="1">
      <alignment horizontal="right" vertical="center" wrapText="1"/>
    </xf>
    <xf numFmtId="0" fontId="20" fillId="41" borderId="23" xfId="0" applyFont="1" applyFill="1" applyBorder="1" applyAlignment="1">
      <alignment horizontal="right" vertical="center" wrapText="1"/>
    </xf>
    <xf numFmtId="0" fontId="19" fillId="0" borderId="0" xfId="0" applyFont="1" applyBorder="1" applyAlignment="1">
      <alignment horizontal="center" vertical="center"/>
    </xf>
    <xf numFmtId="0" fontId="0" fillId="0" borderId="0" xfId="0" applyAlignment="1">
      <alignment horizontal="center"/>
    </xf>
    <xf numFmtId="0" fontId="0" fillId="0" borderId="0" xfId="0" applyBorder="1" applyAlignment="1">
      <alignment horizontal="center"/>
    </xf>
    <xf numFmtId="0" fontId="20" fillId="0" borderId="0" xfId="0" applyFont="1" applyFill="1" applyBorder="1" applyAlignment="1">
      <alignment vertical="center"/>
    </xf>
    <xf numFmtId="0" fontId="67" fillId="0" borderId="0" xfId="0" applyFont="1" applyBorder="1" applyAlignment="1">
      <alignment vertical="center"/>
    </xf>
    <xf numFmtId="0" fontId="67" fillId="0" borderId="22" xfId="0" applyFont="1" applyFill="1" applyBorder="1" applyAlignment="1">
      <alignment horizontal="center" vertical="center"/>
    </xf>
    <xf numFmtId="0" fontId="29" fillId="0" borderId="22" xfId="0" applyFont="1" applyFill="1" applyBorder="1" applyAlignment="1">
      <alignment horizontal="center" vertical="center" wrapText="1"/>
    </xf>
    <xf numFmtId="0" fontId="20" fillId="0" borderId="22" xfId="0" applyFont="1" applyFill="1" applyBorder="1" applyAlignment="1">
      <alignment horizontal="right" vertical="center"/>
    </xf>
    <xf numFmtId="0" fontId="20" fillId="0" borderId="22" xfId="0" applyFont="1" applyFill="1" applyBorder="1" applyAlignment="1">
      <alignment vertical="center"/>
    </xf>
    <xf numFmtId="37" fontId="19" fillId="0" borderId="22" xfId="0" applyNumberFormat="1" applyFont="1" applyFill="1" applyBorder="1" applyAlignment="1">
      <alignment horizontal="right" vertical="center"/>
    </xf>
    <xf numFmtId="0" fontId="20" fillId="0" borderId="22" xfId="0" applyFont="1" applyFill="1" applyBorder="1" applyAlignment="1">
      <alignment vertical="center" wrapText="1"/>
    </xf>
    <xf numFmtId="0" fontId="20" fillId="0" borderId="22" xfId="0" applyFont="1" applyFill="1" applyBorder="1" applyAlignment="1">
      <alignment horizontal="center" vertical="center" readingOrder="2"/>
    </xf>
    <xf numFmtId="0" fontId="19" fillId="0" borderId="0" xfId="0" applyFont="1" applyBorder="1" applyAlignment="1"/>
    <xf numFmtId="0" fontId="19" fillId="41" borderId="22" xfId="0" applyFont="1" applyFill="1" applyBorder="1" applyAlignment="1">
      <alignment vertical="center" wrapText="1"/>
    </xf>
    <xf numFmtId="0" fontId="30" fillId="41" borderId="22" xfId="0" applyFont="1" applyFill="1" applyBorder="1" applyAlignment="1">
      <alignment horizontal="center" vertical="center"/>
    </xf>
    <xf numFmtId="0" fontId="19" fillId="41" borderId="22" xfId="0" applyFont="1" applyFill="1" applyBorder="1" applyAlignment="1">
      <alignment horizontal="center" vertical="center" wrapText="1"/>
    </xf>
    <xf numFmtId="0" fontId="20" fillId="41" borderId="22" xfId="0" applyFont="1" applyFill="1" applyBorder="1" applyAlignment="1">
      <alignment vertical="center"/>
    </xf>
    <xf numFmtId="165" fontId="19" fillId="41" borderId="22" xfId="0" applyNumberFormat="1" applyFont="1" applyFill="1" applyBorder="1" applyAlignment="1">
      <alignment horizontal="right" vertical="center"/>
    </xf>
    <xf numFmtId="0" fontId="20" fillId="41" borderId="22" xfId="0" applyFont="1" applyFill="1" applyBorder="1" applyAlignment="1">
      <alignment vertical="center" wrapText="1"/>
    </xf>
    <xf numFmtId="0" fontId="24" fillId="41" borderId="22" xfId="0" applyFont="1" applyFill="1" applyBorder="1" applyAlignment="1">
      <alignment vertical="center" wrapText="1"/>
    </xf>
    <xf numFmtId="0" fontId="24" fillId="41" borderId="22" xfId="0" applyFont="1" applyFill="1" applyBorder="1" applyAlignment="1">
      <alignment horizontal="right" vertical="center" wrapText="1"/>
    </xf>
    <xf numFmtId="0" fontId="20" fillId="41" borderId="22" xfId="0" applyFont="1" applyFill="1" applyBorder="1" applyAlignment="1">
      <alignment horizontal="center" vertical="center" readingOrder="2"/>
    </xf>
    <xf numFmtId="0" fontId="24" fillId="0" borderId="0" xfId="0" applyFont="1"/>
    <xf numFmtId="0" fontId="24" fillId="0" borderId="0" xfId="0" applyFont="1" applyAlignment="1">
      <alignment vertical="center" wrapText="1"/>
    </xf>
    <xf numFmtId="0" fontId="35" fillId="46" borderId="22" xfId="0" applyFont="1" applyFill="1" applyBorder="1" applyAlignment="1">
      <alignment horizontal="left" vertical="center"/>
    </xf>
    <xf numFmtId="0" fontId="65" fillId="45" borderId="23" xfId="0" applyFont="1" applyFill="1" applyBorder="1" applyAlignment="1">
      <alignment vertical="center"/>
    </xf>
    <xf numFmtId="0" fontId="27" fillId="41" borderId="23" xfId="0" applyFont="1" applyFill="1" applyBorder="1" applyAlignment="1">
      <alignment horizontal="right" vertical="center"/>
    </xf>
    <xf numFmtId="0" fontId="56" fillId="41" borderId="23" xfId="0" applyFont="1" applyFill="1" applyBorder="1" applyAlignment="1">
      <alignment horizontal="center" vertical="center"/>
    </xf>
    <xf numFmtId="0" fontId="27" fillId="0" borderId="23" xfId="0" applyFont="1" applyBorder="1" applyAlignment="1">
      <alignment horizontal="center"/>
    </xf>
    <xf numFmtId="1" fontId="56" fillId="41" borderId="22" xfId="0" applyNumberFormat="1" applyFont="1" applyFill="1" applyBorder="1" applyAlignment="1">
      <alignment horizontal="right" vertical="center"/>
    </xf>
    <xf numFmtId="0" fontId="56" fillId="41" borderId="22" xfId="0" applyFont="1" applyFill="1" applyBorder="1" applyAlignment="1">
      <alignment horizontal="right" vertical="center"/>
    </xf>
    <xf numFmtId="0" fontId="27" fillId="41" borderId="22" xfId="0" applyFont="1" applyFill="1" applyBorder="1" applyAlignment="1">
      <alignment horizontal="right" vertical="center"/>
    </xf>
    <xf numFmtId="0" fontId="27" fillId="41" borderId="22" xfId="0" applyFont="1" applyFill="1" applyBorder="1" applyAlignment="1">
      <alignment horizontal="center" vertical="center"/>
    </xf>
    <xf numFmtId="0" fontId="27" fillId="0" borderId="22" xfId="0" applyFont="1" applyBorder="1" applyAlignment="1">
      <alignment horizontal="center"/>
    </xf>
    <xf numFmtId="0" fontId="56" fillId="41" borderId="22" xfId="0" applyFont="1" applyFill="1" applyBorder="1" applyAlignment="1">
      <alignment horizontal="center" vertical="center"/>
    </xf>
    <xf numFmtId="0" fontId="56" fillId="41" borderId="27" xfId="0" applyFont="1" applyFill="1" applyBorder="1" applyAlignment="1">
      <alignment vertical="center"/>
    </xf>
    <xf numFmtId="165" fontId="56" fillId="41" borderId="22" xfId="0" applyNumberFormat="1" applyFont="1" applyFill="1" applyBorder="1" applyAlignment="1">
      <alignment horizontal="right" vertical="center"/>
    </xf>
    <xf numFmtId="165" fontId="56" fillId="41" borderId="22" xfId="0" applyNumberFormat="1" applyFont="1" applyFill="1" applyBorder="1" applyAlignment="1">
      <alignment horizontal="right" vertical="center" wrapText="1"/>
    </xf>
    <xf numFmtId="0" fontId="56" fillId="41" borderId="22" xfId="0" applyFont="1" applyFill="1" applyBorder="1" applyAlignment="1">
      <alignment horizontal="right" vertical="center" wrapText="1"/>
    </xf>
    <xf numFmtId="0" fontId="56" fillId="41" borderId="27" xfId="0" applyFont="1" applyFill="1" applyBorder="1" applyAlignment="1">
      <alignment horizontal="right" vertical="center"/>
    </xf>
    <xf numFmtId="0" fontId="56" fillId="0" borderId="22" xfId="0" applyFont="1" applyBorder="1" applyAlignment="1">
      <alignment horizontal="left" vertical="center"/>
    </xf>
    <xf numFmtId="165" fontId="56" fillId="0" borderId="22" xfId="0" applyNumberFormat="1" applyFont="1" applyFill="1" applyBorder="1" applyAlignment="1">
      <alignment horizontal="right" vertical="center"/>
    </xf>
    <xf numFmtId="0" fontId="56" fillId="0" borderId="22" xfId="0" applyFont="1" applyFill="1" applyBorder="1" applyAlignment="1">
      <alignment horizontal="center" vertical="center"/>
    </xf>
    <xf numFmtId="0" fontId="56" fillId="0" borderId="22" xfId="0" applyFont="1" applyFill="1" applyBorder="1" applyAlignment="1">
      <alignment horizontal="left" vertical="center"/>
    </xf>
    <xf numFmtId="0" fontId="56" fillId="0" borderId="22" xfId="0" applyFont="1" applyFill="1" applyBorder="1" applyAlignment="1">
      <alignment horizontal="left" vertical="center" wrapText="1"/>
    </xf>
    <xf numFmtId="0" fontId="56" fillId="41" borderId="32" xfId="0" applyFont="1" applyFill="1" applyBorder="1" applyAlignment="1">
      <alignment horizontal="right" vertical="center"/>
    </xf>
    <xf numFmtId="0" fontId="68" fillId="45" borderId="34" xfId="0" applyFont="1" applyFill="1" applyBorder="1" applyAlignment="1">
      <alignment horizontal="center" vertical="center"/>
    </xf>
    <xf numFmtId="165" fontId="56" fillId="0" borderId="22" xfId="0" applyNumberFormat="1" applyFont="1" applyFill="1" applyBorder="1" applyAlignment="1">
      <alignment horizontal="right" vertical="center" wrapText="1"/>
    </xf>
    <xf numFmtId="0" fontId="56" fillId="0" borderId="22" xfId="0" applyFont="1" applyFill="1" applyBorder="1" applyAlignment="1">
      <alignment horizontal="right" vertical="center" wrapText="1"/>
    </xf>
    <xf numFmtId="0" fontId="56" fillId="0" borderId="27" xfId="0" applyFont="1" applyFill="1" applyBorder="1" applyAlignment="1">
      <alignment horizontal="right" vertical="center"/>
    </xf>
    <xf numFmtId="0" fontId="56" fillId="41" borderId="22" xfId="0" applyFont="1" applyFill="1" applyBorder="1" applyAlignment="1">
      <alignment horizontal="left" vertical="center"/>
    </xf>
    <xf numFmtId="0" fontId="56" fillId="0" borderId="22" xfId="0" applyFont="1" applyBorder="1" applyAlignment="1">
      <alignment horizontal="left"/>
    </xf>
    <xf numFmtId="0" fontId="68" fillId="45" borderId="31" xfId="0" applyFont="1" applyFill="1" applyBorder="1" applyAlignment="1">
      <alignment horizontal="center" vertical="center"/>
    </xf>
    <xf numFmtId="0" fontId="27" fillId="0" borderId="0" xfId="0" applyFont="1" applyBorder="1" applyAlignment="1">
      <alignment horizontal="right"/>
    </xf>
    <xf numFmtId="0" fontId="27" fillId="0" borderId="24" xfId="0" applyFont="1" applyBorder="1" applyAlignment="1">
      <alignment vertical="center"/>
    </xf>
    <xf numFmtId="0" fontId="27" fillId="0" borderId="0" xfId="0" applyFont="1" applyBorder="1" applyAlignment="1">
      <alignment horizontal="left"/>
    </xf>
    <xf numFmtId="0" fontId="27" fillId="0" borderId="0" xfId="0" applyFont="1" applyBorder="1" applyAlignment="1">
      <alignment horizontal="left" vertical="center"/>
    </xf>
    <xf numFmtId="1" fontId="20" fillId="41" borderId="23" xfId="0" applyNumberFormat="1" applyFont="1" applyFill="1" applyBorder="1" applyAlignment="1">
      <alignment horizontal="right" vertical="center"/>
    </xf>
    <xf numFmtId="0" fontId="20" fillId="41" borderId="27" xfId="0" applyFont="1" applyFill="1" applyBorder="1" applyAlignment="1">
      <alignment horizontal="center" vertical="center"/>
    </xf>
    <xf numFmtId="0" fontId="20" fillId="41" borderId="23" xfId="0" applyFont="1" applyFill="1" applyBorder="1" applyAlignment="1">
      <alignment horizontal="center" vertical="center" wrapText="1"/>
    </xf>
    <xf numFmtId="0" fontId="20" fillId="41" borderId="32" xfId="0" applyFont="1" applyFill="1" applyBorder="1" applyAlignment="1">
      <alignment horizontal="center" vertical="center"/>
    </xf>
    <xf numFmtId="0" fontId="65" fillId="45" borderId="30" xfId="0" applyFont="1" applyFill="1" applyBorder="1" applyAlignment="1">
      <alignment horizontal="left" vertical="center"/>
    </xf>
    <xf numFmtId="3" fontId="65" fillId="0" borderId="22" xfId="0" applyNumberFormat="1" applyFont="1" applyBorder="1" applyAlignment="1">
      <alignment horizontal="right" vertical="center"/>
    </xf>
    <xf numFmtId="0" fontId="20" fillId="0" borderId="22" xfId="0" applyFont="1" applyBorder="1" applyAlignment="1">
      <alignment horizontal="center" vertical="center" wrapText="1"/>
    </xf>
    <xf numFmtId="0" fontId="0" fillId="0" borderId="0" xfId="0" applyBorder="1" applyAlignment="1">
      <alignment vertical="center" wrapText="1"/>
    </xf>
    <xf numFmtId="0" fontId="65" fillId="45" borderId="22" xfId="0" applyFont="1" applyFill="1" applyBorder="1" applyAlignment="1">
      <alignment horizontal="left"/>
    </xf>
    <xf numFmtId="0" fontId="19" fillId="41" borderId="22" xfId="0" applyFont="1" applyFill="1" applyBorder="1" applyAlignment="1">
      <alignment vertical="center"/>
    </xf>
    <xf numFmtId="0" fontId="19" fillId="0" borderId="22" xfId="0" applyFont="1" applyBorder="1" applyAlignment="1">
      <alignment vertical="center" wrapText="1"/>
    </xf>
    <xf numFmtId="0" fontId="19" fillId="0" borderId="22" xfId="0" applyFont="1" applyBorder="1" applyAlignment="1">
      <alignment horizontal="center" wrapText="1"/>
    </xf>
    <xf numFmtId="0" fontId="30" fillId="41" borderId="22" xfId="0" applyFont="1" applyFill="1" applyBorder="1" applyAlignment="1">
      <alignment vertical="center"/>
    </xf>
    <xf numFmtId="0" fontId="30" fillId="41" borderId="22" xfId="0" applyFont="1" applyFill="1" applyBorder="1" applyAlignment="1">
      <alignment vertical="center" wrapText="1"/>
    </xf>
    <xf numFmtId="0" fontId="19" fillId="41" borderId="22" xfId="0" applyFont="1" applyFill="1" applyBorder="1" applyAlignment="1">
      <alignment horizontal="center" wrapText="1"/>
    </xf>
    <xf numFmtId="38" fontId="19" fillId="41" borderId="22" xfId="0" applyNumberFormat="1" applyFont="1" applyFill="1" applyBorder="1" applyAlignment="1">
      <alignment horizontal="right" vertical="center"/>
    </xf>
    <xf numFmtId="43" fontId="19" fillId="41" borderId="22" xfId="1" applyFont="1" applyFill="1" applyBorder="1" applyAlignment="1">
      <alignment horizontal="left" wrapText="1"/>
    </xf>
    <xf numFmtId="38" fontId="20" fillId="41" borderId="22" xfId="0" applyNumberFormat="1" applyFont="1" applyFill="1" applyBorder="1" applyAlignment="1">
      <alignment horizontal="right" vertical="center"/>
    </xf>
    <xf numFmtId="0" fontId="20" fillId="41" borderId="31" xfId="0" applyFont="1" applyFill="1" applyBorder="1" applyAlignment="1">
      <alignment horizontal="right" vertical="center" wrapText="1"/>
    </xf>
    <xf numFmtId="0" fontId="20" fillId="41" borderId="31" xfId="0" applyFont="1" applyFill="1" applyBorder="1" applyAlignment="1">
      <alignment horizontal="right" vertical="center"/>
    </xf>
    <xf numFmtId="0" fontId="20" fillId="41" borderId="31" xfId="0" applyFont="1" applyFill="1" applyBorder="1" applyAlignment="1">
      <alignment horizontal="center" vertical="center"/>
    </xf>
    <xf numFmtId="0" fontId="20" fillId="41" borderId="31" xfId="0" applyFont="1" applyFill="1" applyBorder="1" applyAlignment="1">
      <alignment vertical="center" wrapText="1"/>
    </xf>
    <xf numFmtId="0" fontId="19" fillId="41" borderId="22" xfId="0" applyFont="1" applyFill="1" applyBorder="1"/>
    <xf numFmtId="2" fontId="30" fillId="45" borderId="22" xfId="0" applyNumberFormat="1" applyFont="1" applyFill="1" applyBorder="1" applyAlignment="1">
      <alignment horizontal="center" vertical="center"/>
    </xf>
    <xf numFmtId="0" fontId="20" fillId="47" borderId="22" xfId="0" applyFont="1" applyFill="1" applyBorder="1" applyAlignment="1">
      <alignment horizontal="center" vertical="center" wrapText="1"/>
    </xf>
    <xf numFmtId="3" fontId="20" fillId="0" borderId="22" xfId="0" applyNumberFormat="1" applyFont="1" applyBorder="1" applyAlignment="1">
      <alignment vertical="center"/>
    </xf>
    <xf numFmtId="0" fontId="65" fillId="45" borderId="22" xfId="0" applyFont="1" applyFill="1" applyBorder="1" applyAlignment="1">
      <alignment horizontal="left" vertical="center" wrapText="1"/>
    </xf>
    <xf numFmtId="0" fontId="20" fillId="47" borderId="22" xfId="0" applyFont="1" applyFill="1" applyBorder="1" applyAlignment="1">
      <alignment horizontal="center" vertical="center" readingOrder="2"/>
    </xf>
    <xf numFmtId="2" fontId="30" fillId="45" borderId="22" xfId="0" applyNumberFormat="1" applyFont="1" applyFill="1" applyBorder="1" applyAlignment="1">
      <alignment horizontal="left" vertical="center"/>
    </xf>
    <xf numFmtId="0" fontId="19" fillId="0" borderId="0" xfId="0" applyFont="1" applyFill="1"/>
    <xf numFmtId="0" fontId="20" fillId="0" borderId="0" xfId="0" applyFont="1" applyFill="1" applyAlignment="1">
      <alignment vertical="center"/>
    </xf>
    <xf numFmtId="0" fontId="19" fillId="0" borderId="0" xfId="0" applyFont="1" applyFill="1" applyAlignment="1"/>
    <xf numFmtId="0" fontId="16" fillId="0" borderId="0" xfId="0" applyFont="1" applyAlignment="1"/>
    <xf numFmtId="0" fontId="30" fillId="0" borderId="0" xfId="0" applyFont="1" applyAlignment="1">
      <alignment vertical="center"/>
    </xf>
    <xf numFmtId="0" fontId="27" fillId="0" borderId="0" xfId="0" applyFont="1" applyAlignment="1">
      <alignment horizontal="center"/>
    </xf>
    <xf numFmtId="0" fontId="27" fillId="0" borderId="0" xfId="0" applyFont="1"/>
    <xf numFmtId="0" fontId="27" fillId="0" borderId="0" xfId="0" applyFont="1" applyAlignment="1">
      <alignment wrapText="1"/>
    </xf>
    <xf numFmtId="0" fontId="69" fillId="0" borderId="0" xfId="0" applyFont="1" applyAlignment="1"/>
    <xf numFmtId="0" fontId="27" fillId="0" borderId="0" xfId="0" applyFont="1" applyBorder="1" applyAlignment="1">
      <alignment horizontal="center"/>
    </xf>
    <xf numFmtId="0" fontId="71" fillId="0" borderId="0" xfId="0" applyFont="1" applyBorder="1" applyAlignment="1">
      <alignment vertical="center"/>
    </xf>
    <xf numFmtId="0" fontId="69" fillId="0" borderId="0" xfId="0" applyFont="1" applyBorder="1" applyAlignment="1">
      <alignment vertical="center"/>
    </xf>
    <xf numFmtId="38" fontId="68" fillId="0" borderId="22" xfId="0" applyNumberFormat="1" applyFont="1" applyFill="1" applyBorder="1" applyAlignment="1">
      <alignment vertical="center"/>
    </xf>
    <xf numFmtId="0" fontId="27" fillId="0" borderId="22" xfId="0" applyFont="1" applyFill="1" applyBorder="1" applyAlignment="1">
      <alignment horizontal="center" vertical="center" wrapText="1"/>
    </xf>
    <xf numFmtId="0" fontId="72" fillId="0" borderId="22" xfId="0" applyFont="1" applyFill="1" applyBorder="1" applyAlignment="1">
      <alignment vertical="center"/>
    </xf>
    <xf numFmtId="38" fontId="68" fillId="0" borderId="22" xfId="0" applyNumberFormat="1" applyFont="1" applyFill="1" applyBorder="1" applyAlignment="1">
      <alignment horizontal="right" vertical="center"/>
    </xf>
    <xf numFmtId="38" fontId="56" fillId="0" borderId="22" xfId="0" applyNumberFormat="1" applyFont="1" applyFill="1" applyBorder="1" applyAlignment="1">
      <alignment horizontal="right" vertical="center"/>
    </xf>
    <xf numFmtId="0" fontId="56" fillId="0" borderId="22" xfId="0" applyFont="1" applyFill="1" applyBorder="1" applyAlignment="1">
      <alignment horizontal="right" vertical="center"/>
    </xf>
    <xf numFmtId="0" fontId="56" fillId="0" borderId="22" xfId="0" applyFont="1" applyFill="1" applyBorder="1" applyAlignment="1">
      <alignment vertical="center" wrapText="1"/>
    </xf>
    <xf numFmtId="0" fontId="27" fillId="0" borderId="0" xfId="0" applyFont="1" applyBorder="1" applyAlignment="1"/>
    <xf numFmtId="38" fontId="56" fillId="0" borderId="22" xfId="0" applyNumberFormat="1" applyFont="1" applyFill="1" applyBorder="1" applyAlignment="1">
      <alignment horizontal="right"/>
    </xf>
    <xf numFmtId="167" fontId="56" fillId="0" borderId="22" xfId="0" applyNumberFormat="1" applyFont="1" applyFill="1" applyBorder="1" applyAlignment="1">
      <alignment horizontal="right"/>
    </xf>
    <xf numFmtId="0" fontId="68" fillId="45" borderId="22" xfId="0" applyFont="1" applyFill="1" applyBorder="1" applyAlignment="1">
      <alignment vertical="center"/>
    </xf>
    <xf numFmtId="0" fontId="68" fillId="45" borderId="30" xfId="0" applyFont="1" applyFill="1" applyBorder="1" applyAlignment="1">
      <alignment vertical="center" wrapText="1"/>
    </xf>
    <xf numFmtId="38" fontId="27" fillId="0" borderId="22" xfId="0" applyNumberFormat="1" applyFont="1" applyFill="1" applyBorder="1" applyAlignment="1">
      <alignment horizontal="right"/>
    </xf>
    <xf numFmtId="167" fontId="27" fillId="0" borderId="22" xfId="0" applyNumberFormat="1" applyFont="1" applyFill="1" applyBorder="1" applyAlignment="1">
      <alignment horizontal="right"/>
    </xf>
    <xf numFmtId="0" fontId="27" fillId="0" borderId="22" xfId="0" applyFont="1" applyFill="1" applyBorder="1" applyAlignment="1">
      <alignment horizontal="center" vertical="center"/>
    </xf>
    <xf numFmtId="0" fontId="27" fillId="0" borderId="22" xfId="0" applyFont="1" applyFill="1" applyBorder="1" applyAlignment="1">
      <alignment horizontal="right" vertical="center"/>
    </xf>
    <xf numFmtId="0" fontId="69" fillId="45" borderId="23" xfId="0" applyFont="1" applyFill="1" applyBorder="1" applyAlignment="1">
      <alignment vertical="center"/>
    </xf>
    <xf numFmtId="0" fontId="27" fillId="0" borderId="0" xfId="0" applyFont="1" applyBorder="1" applyAlignment="1">
      <alignment vertical="center"/>
    </xf>
    <xf numFmtId="165" fontId="20" fillId="41" borderId="22" xfId="0" applyNumberFormat="1" applyFont="1" applyFill="1" applyBorder="1" applyAlignment="1">
      <alignment vertical="center"/>
    </xf>
    <xf numFmtId="165" fontId="20" fillId="0" borderId="22" xfId="0" applyNumberFormat="1" applyFont="1" applyBorder="1" applyAlignment="1">
      <alignment horizontal="right" vertical="center"/>
    </xf>
    <xf numFmtId="0" fontId="20" fillId="0" borderId="22" xfId="0" applyFont="1" applyBorder="1" applyAlignment="1">
      <alignment horizontal="center" vertical="center" readingOrder="2"/>
    </xf>
    <xf numFmtId="0" fontId="24" fillId="41" borderId="22" xfId="0" applyFont="1" applyFill="1" applyBorder="1" applyAlignment="1">
      <alignment horizontal="left" vertical="center" wrapText="1"/>
    </xf>
    <xf numFmtId="0" fontId="24" fillId="41" borderId="22" xfId="0" applyFont="1" applyFill="1" applyBorder="1" applyAlignment="1">
      <alignment vertical="center"/>
    </xf>
    <xf numFmtId="0" fontId="19" fillId="0" borderId="0" xfId="0" applyFont="1" applyBorder="1" applyAlignment="1">
      <alignment vertical="center" wrapText="1"/>
    </xf>
    <xf numFmtId="37" fontId="19" fillId="41" borderId="22" xfId="0" applyNumberFormat="1" applyFont="1" applyFill="1" applyBorder="1" applyAlignment="1">
      <alignment horizontal="right" vertical="center"/>
    </xf>
    <xf numFmtId="0" fontId="20" fillId="41" borderId="23" xfId="0" applyFont="1" applyFill="1" applyBorder="1" applyAlignment="1">
      <alignment vertical="center" wrapText="1"/>
    </xf>
    <xf numFmtId="165" fontId="20" fillId="41" borderId="29" xfId="0" applyNumberFormat="1" applyFont="1" applyFill="1" applyBorder="1" applyAlignment="1">
      <alignment vertical="center" wrapText="1"/>
    </xf>
    <xf numFmtId="165" fontId="20" fillId="41" borderId="28" xfId="0" applyNumberFormat="1" applyFont="1" applyFill="1" applyBorder="1" applyAlignment="1">
      <alignment vertical="center" wrapText="1"/>
    </xf>
    <xf numFmtId="165" fontId="20" fillId="41" borderId="27" xfId="0" applyNumberFormat="1" applyFont="1" applyFill="1" applyBorder="1" applyAlignment="1">
      <alignment vertical="center" wrapText="1"/>
    </xf>
    <xf numFmtId="37" fontId="20" fillId="41" borderId="38" xfId="0" applyNumberFormat="1" applyFont="1" applyFill="1" applyBorder="1" applyAlignment="1">
      <alignment horizontal="right" vertical="center"/>
    </xf>
    <xf numFmtId="0" fontId="19" fillId="0" borderId="39" xfId="0" applyFont="1" applyBorder="1" applyAlignment="1">
      <alignment horizontal="center"/>
    </xf>
    <xf numFmtId="0" fontId="19" fillId="41" borderId="39" xfId="0" applyFont="1" applyFill="1" applyBorder="1" applyAlignment="1">
      <alignment horizontal="center"/>
    </xf>
    <xf numFmtId="38" fontId="20" fillId="41" borderId="38" xfId="0" applyNumberFormat="1" applyFont="1" applyFill="1" applyBorder="1" applyAlignment="1">
      <alignment horizontal="right" vertical="center"/>
    </xf>
    <xf numFmtId="38" fontId="20" fillId="41" borderId="22" xfId="0" applyNumberFormat="1" applyFont="1" applyFill="1" applyBorder="1" applyAlignment="1">
      <alignment horizontal="right" vertical="center" wrapText="1"/>
    </xf>
    <xf numFmtId="0" fontId="19" fillId="0" borderId="0" xfId="0" applyFont="1" applyFill="1" applyBorder="1" applyAlignment="1">
      <alignment horizontal="right"/>
    </xf>
    <xf numFmtId="0" fontId="19" fillId="0" borderId="0" xfId="0" applyFont="1" applyFill="1" applyBorder="1" applyAlignment="1">
      <alignment horizontal="center"/>
    </xf>
    <xf numFmtId="0" fontId="19" fillId="0" borderId="0" xfId="0" applyFont="1" applyFill="1" applyBorder="1" applyAlignment="1">
      <alignment horizontal="right" vertical="center"/>
    </xf>
    <xf numFmtId="3" fontId="0" fillId="0" borderId="0" xfId="0" applyNumberFormat="1" applyAlignment="1">
      <alignment horizontal="right"/>
    </xf>
    <xf numFmtId="0" fontId="0" fillId="0" borderId="0" xfId="0" applyAlignment="1">
      <alignment horizontal="left" wrapText="1"/>
    </xf>
    <xf numFmtId="1" fontId="20" fillId="47" borderId="22" xfId="0" applyNumberFormat="1" applyFont="1" applyFill="1" applyBorder="1" applyAlignment="1">
      <alignment horizontal="right" vertical="center"/>
    </xf>
    <xf numFmtId="0" fontId="20" fillId="0" borderId="0" xfId="0" applyFont="1" applyBorder="1" applyAlignment="1">
      <alignment horizontal="right" vertical="center"/>
    </xf>
    <xf numFmtId="0" fontId="20" fillId="0" borderId="0" xfId="0" applyFont="1" applyBorder="1" applyAlignment="1">
      <alignment horizontal="right" vertical="center" wrapText="1"/>
    </xf>
    <xf numFmtId="0" fontId="16" fillId="0" borderId="0" xfId="0" applyFont="1" applyAlignment="1">
      <alignment horizontal="center"/>
    </xf>
    <xf numFmtId="166" fontId="20" fillId="47" borderId="22" xfId="0" applyNumberFormat="1" applyFont="1" applyFill="1" applyBorder="1" applyAlignment="1">
      <alignment horizontal="right" vertical="center"/>
    </xf>
    <xf numFmtId="0" fontId="30" fillId="0" borderId="0" xfId="0" applyFont="1" applyAlignment="1">
      <alignment horizontal="center"/>
    </xf>
    <xf numFmtId="0" fontId="48" fillId="0" borderId="0" xfId="0" applyFont="1" applyAlignment="1">
      <alignment horizontal="right"/>
    </xf>
    <xf numFmtId="0" fontId="18" fillId="0" borderId="0" xfId="0" applyFont="1" applyAlignment="1">
      <alignment vertical="center"/>
    </xf>
    <xf numFmtId="0" fontId="0" fillId="0" borderId="0" xfId="0" applyFont="1" applyAlignment="1">
      <alignment horizontal="center"/>
    </xf>
    <xf numFmtId="1" fontId="0" fillId="0" borderId="0" xfId="0" applyNumberFormat="1" applyFont="1" applyAlignment="1">
      <alignment horizontal="right"/>
    </xf>
    <xf numFmtId="0" fontId="0" fillId="0" borderId="0" xfId="0" applyFont="1" applyAlignment="1">
      <alignment horizontal="right"/>
    </xf>
    <xf numFmtId="0" fontId="0" fillId="0" borderId="0" xfId="0" applyFont="1" applyAlignment="1">
      <alignment horizontal="left" wrapText="1"/>
    </xf>
    <xf numFmtId="1" fontId="0" fillId="0" borderId="0" xfId="0" applyNumberFormat="1" applyFont="1" applyAlignment="1">
      <alignment horizontal="center"/>
    </xf>
    <xf numFmtId="0" fontId="0" fillId="0" borderId="0" xfId="0" applyFont="1" applyBorder="1" applyAlignment="1">
      <alignment horizontal="center"/>
    </xf>
    <xf numFmtId="165" fontId="20" fillId="47" borderId="22" xfId="0" applyNumberFormat="1" applyFont="1" applyFill="1" applyBorder="1" applyAlignment="1">
      <alignment horizontal="right" vertical="center"/>
    </xf>
    <xf numFmtId="2" fontId="20" fillId="47" borderId="22" xfId="0" applyNumberFormat="1" applyFont="1" applyFill="1" applyBorder="1" applyAlignment="1">
      <alignment horizontal="right" vertical="center"/>
    </xf>
    <xf numFmtId="1" fontId="20" fillId="47" borderId="22" xfId="0" applyNumberFormat="1" applyFont="1" applyFill="1" applyBorder="1" applyAlignment="1">
      <alignment horizontal="center" vertical="center"/>
    </xf>
    <xf numFmtId="37" fontId="20" fillId="47" borderId="22" xfId="0" applyNumberFormat="1" applyFont="1" applyFill="1" applyBorder="1" applyAlignment="1">
      <alignment horizontal="right" vertical="center"/>
    </xf>
    <xf numFmtId="2" fontId="20" fillId="47" borderId="22" xfId="0" applyNumberFormat="1" applyFont="1" applyFill="1" applyBorder="1" applyAlignment="1">
      <alignment horizontal="center" vertical="center"/>
    </xf>
    <xf numFmtId="2" fontId="20" fillId="47" borderId="22" xfId="0" applyNumberFormat="1" applyFont="1" applyFill="1" applyBorder="1" applyAlignment="1">
      <alignment vertical="center" wrapText="1"/>
    </xf>
    <xf numFmtId="2" fontId="20" fillId="47" borderId="22" xfId="0" applyNumberFormat="1" applyFont="1" applyFill="1" applyBorder="1" applyAlignment="1">
      <alignment vertical="center"/>
    </xf>
    <xf numFmtId="37" fontId="20" fillId="47" borderId="22" xfId="0" applyNumberFormat="1" applyFont="1" applyFill="1" applyBorder="1" applyAlignment="1">
      <alignment vertical="center"/>
    </xf>
    <xf numFmtId="37" fontId="20" fillId="47" borderId="22" xfId="0" applyNumberFormat="1" applyFont="1" applyFill="1" applyBorder="1" applyAlignment="1">
      <alignment horizontal="right" vertical="center" wrapText="1"/>
    </xf>
    <xf numFmtId="2" fontId="20" fillId="47" borderId="22" xfId="0" applyNumberFormat="1" applyFont="1" applyFill="1" applyBorder="1" applyAlignment="1">
      <alignment horizontal="right" vertical="center" wrapText="1"/>
    </xf>
    <xf numFmtId="0" fontId="64" fillId="0" borderId="0" xfId="0" applyFont="1" applyAlignment="1">
      <alignment horizontal="center"/>
    </xf>
    <xf numFmtId="2" fontId="65" fillId="45" borderId="31" xfId="0" applyNumberFormat="1" applyFont="1" applyFill="1" applyBorder="1" applyAlignment="1">
      <alignment horizontal="left" vertical="center"/>
    </xf>
    <xf numFmtId="1" fontId="19" fillId="0" borderId="0" xfId="0" applyNumberFormat="1" applyFont="1"/>
    <xf numFmtId="0" fontId="20" fillId="0" borderId="0" xfId="0" applyFont="1" applyAlignment="1">
      <alignment horizontal="left" vertical="center"/>
    </xf>
    <xf numFmtId="165" fontId="20" fillId="41" borderId="23" xfId="0" applyNumberFormat="1" applyFont="1" applyFill="1" applyBorder="1" applyAlignment="1">
      <alignment horizontal="right" vertical="center"/>
    </xf>
    <xf numFmtId="165" fontId="19" fillId="41" borderId="23" xfId="0" applyNumberFormat="1" applyFont="1" applyFill="1" applyBorder="1" applyAlignment="1">
      <alignment horizontal="right" vertical="center"/>
    </xf>
    <xf numFmtId="165" fontId="20" fillId="41" borderId="23" xfId="0" applyNumberFormat="1" applyFont="1" applyFill="1" applyBorder="1" applyAlignment="1">
      <alignment horizontal="center" vertical="center"/>
    </xf>
    <xf numFmtId="165" fontId="19" fillId="41" borderId="23" xfId="0" applyNumberFormat="1" applyFont="1" applyFill="1" applyBorder="1" applyAlignment="1">
      <alignment horizontal="center"/>
    </xf>
    <xf numFmtId="165" fontId="19" fillId="41" borderId="22" xfId="0" applyNumberFormat="1" applyFont="1" applyFill="1" applyBorder="1" applyAlignment="1">
      <alignment horizontal="center" vertical="center"/>
    </xf>
    <xf numFmtId="165" fontId="19" fillId="41" borderId="22" xfId="0" applyNumberFormat="1" applyFont="1" applyFill="1" applyBorder="1" applyAlignment="1">
      <alignment horizontal="center"/>
    </xf>
    <xf numFmtId="165" fontId="20" fillId="41" borderId="22" xfId="0" applyNumberFormat="1" applyFont="1" applyFill="1" applyBorder="1" applyAlignment="1">
      <alignment horizontal="center" vertical="center"/>
    </xf>
    <xf numFmtId="165" fontId="20" fillId="41" borderId="27" xfId="0" applyNumberFormat="1" applyFont="1" applyFill="1" applyBorder="1" applyAlignment="1">
      <alignment horizontal="left" vertical="center"/>
    </xf>
    <xf numFmtId="165" fontId="20" fillId="41" borderId="28" xfId="0" applyNumberFormat="1" applyFont="1" applyFill="1" applyBorder="1" applyAlignment="1">
      <alignment horizontal="left" vertical="center"/>
    </xf>
    <xf numFmtId="165" fontId="20" fillId="41" borderId="29" xfId="0" applyNumberFormat="1" applyFont="1" applyFill="1" applyBorder="1" applyAlignment="1">
      <alignment horizontal="left" vertical="center"/>
    </xf>
    <xf numFmtId="165" fontId="20" fillId="41" borderId="22" xfId="0" applyNumberFormat="1" applyFont="1" applyFill="1" applyBorder="1" applyAlignment="1">
      <alignment horizontal="right" vertical="center" wrapText="1"/>
    </xf>
    <xf numFmtId="165" fontId="19" fillId="41" borderId="22" xfId="0" applyNumberFormat="1" applyFont="1" applyFill="1" applyBorder="1" applyAlignment="1">
      <alignment horizontal="right" vertical="center" wrapText="1"/>
    </xf>
    <xf numFmtId="0" fontId="65" fillId="45" borderId="34" xfId="0" applyFont="1" applyFill="1" applyBorder="1" applyAlignment="1">
      <alignment vertical="center"/>
    </xf>
    <xf numFmtId="0" fontId="19" fillId="0" borderId="24" xfId="0" applyFont="1" applyBorder="1" applyAlignment="1">
      <alignment horizontal="center" vertical="center" wrapText="1"/>
    </xf>
    <xf numFmtId="0" fontId="19" fillId="0" borderId="0" xfId="0" applyFont="1" applyAlignment="1">
      <alignment horizontal="left" vertical="center"/>
    </xf>
    <xf numFmtId="4" fontId="0" fillId="0" borderId="0" xfId="0" applyNumberFormat="1" applyAlignment="1">
      <alignment horizontal="right"/>
    </xf>
    <xf numFmtId="4" fontId="0" fillId="41" borderId="0" xfId="0" applyNumberFormat="1" applyFill="1" applyBorder="1" applyAlignment="1">
      <alignment horizontal="right"/>
    </xf>
    <xf numFmtId="0" fontId="0" fillId="41" borderId="0" xfId="0" applyFill="1" applyAlignment="1">
      <alignment horizontal="left" wrapText="1"/>
    </xf>
    <xf numFmtId="0" fontId="0" fillId="41" borderId="0" xfId="0" applyFill="1" applyBorder="1" applyAlignment="1">
      <alignment horizontal="left" wrapText="1"/>
    </xf>
    <xf numFmtId="0" fontId="67" fillId="41" borderId="0" xfId="0" applyFont="1" applyFill="1" applyBorder="1" applyAlignment="1">
      <alignment vertical="center"/>
    </xf>
    <xf numFmtId="4" fontId="20" fillId="41" borderId="0" xfId="0" applyNumberFormat="1" applyFont="1" applyFill="1" applyBorder="1" applyAlignment="1">
      <alignment horizontal="right" vertical="center"/>
    </xf>
    <xf numFmtId="0" fontId="20" fillId="41" borderId="0" xfId="0" applyFont="1" applyFill="1" applyBorder="1" applyAlignment="1">
      <alignment horizontal="left" vertical="center" wrapText="1"/>
    </xf>
    <xf numFmtId="4" fontId="67" fillId="41" borderId="0" xfId="0" applyNumberFormat="1" applyFont="1" applyFill="1" applyBorder="1" applyAlignment="1">
      <alignment horizontal="right" vertical="center"/>
    </xf>
    <xf numFmtId="0" fontId="67" fillId="41" borderId="0" xfId="0" applyFont="1" applyFill="1" applyBorder="1" applyAlignment="1">
      <alignment horizontal="left" vertical="center" wrapText="1"/>
    </xf>
    <xf numFmtId="4" fontId="0" fillId="0" borderId="0" xfId="0" applyNumberFormat="1" applyBorder="1" applyAlignment="1">
      <alignment horizontal="right"/>
    </xf>
    <xf numFmtId="0" fontId="0" fillId="0" borderId="0" xfId="0" applyBorder="1" applyAlignment="1">
      <alignment horizontal="left" wrapText="1"/>
    </xf>
    <xf numFmtId="0" fontId="20" fillId="0" borderId="0" xfId="0" applyFont="1" applyBorder="1" applyAlignment="1">
      <alignment vertical="center" textRotation="90"/>
    </xf>
    <xf numFmtId="4" fontId="19" fillId="41" borderId="0" xfId="0" applyNumberFormat="1" applyFont="1" applyFill="1" applyBorder="1" applyAlignment="1">
      <alignment horizontal="right" vertical="center"/>
    </xf>
    <xf numFmtId="0" fontId="20" fillId="41" borderId="0" xfId="0" applyFont="1" applyFill="1" applyBorder="1" applyAlignment="1">
      <alignment horizontal="left" vertical="center"/>
    </xf>
    <xf numFmtId="0" fontId="19" fillId="41" borderId="23" xfId="0" applyFont="1" applyFill="1" applyBorder="1" applyAlignment="1">
      <alignment horizontal="center"/>
    </xf>
    <xf numFmtId="4" fontId="20" fillId="41" borderId="22" xfId="0" applyNumberFormat="1" applyFont="1" applyFill="1" applyBorder="1" applyAlignment="1">
      <alignment horizontal="right" vertical="center"/>
    </xf>
    <xf numFmtId="3" fontId="20" fillId="41" borderId="22" xfId="0" applyNumberFormat="1" applyFont="1" applyFill="1" applyBorder="1" applyAlignment="1">
      <alignment horizontal="right" vertical="center"/>
    </xf>
    <xf numFmtId="4" fontId="19" fillId="0" borderId="0" xfId="0" applyNumberFormat="1" applyFont="1" applyBorder="1" applyAlignment="1">
      <alignment horizontal="right"/>
    </xf>
    <xf numFmtId="0" fontId="19" fillId="0" borderId="24" xfId="0" applyFont="1" applyBorder="1" applyAlignment="1">
      <alignment horizontal="right" vertical="center" wrapText="1"/>
    </xf>
    <xf numFmtId="165" fontId="0" fillId="0" borderId="0" xfId="0" applyNumberFormat="1" applyAlignment="1"/>
    <xf numFmtId="0" fontId="0" fillId="0" borderId="0" xfId="0" applyAlignment="1">
      <alignment horizontal="left"/>
    </xf>
    <xf numFmtId="38" fontId="20" fillId="47" borderId="22" xfId="0" applyNumberFormat="1" applyFont="1" applyFill="1" applyBorder="1" applyAlignment="1">
      <alignment horizontal="right" vertical="center"/>
    </xf>
    <xf numFmtId="0" fontId="20" fillId="41" borderId="23" xfId="0" applyFont="1" applyFill="1" applyBorder="1" applyAlignment="1">
      <alignment vertical="center"/>
    </xf>
    <xf numFmtId="0" fontId="19" fillId="0" borderId="23" xfId="0" applyFont="1" applyBorder="1"/>
    <xf numFmtId="0" fontId="20" fillId="41" borderId="29" xfId="0" applyFont="1" applyFill="1" applyBorder="1" applyAlignment="1">
      <alignment vertical="center"/>
    </xf>
    <xf numFmtId="37" fontId="19" fillId="0" borderId="22" xfId="0" applyNumberFormat="1" applyFont="1" applyBorder="1" applyAlignment="1">
      <alignment horizontal="right"/>
    </xf>
    <xf numFmtId="0" fontId="19" fillId="0" borderId="22" xfId="0" applyFont="1" applyBorder="1" applyAlignment="1">
      <alignment horizontal="right"/>
    </xf>
    <xf numFmtId="165" fontId="30" fillId="0" borderId="22" xfId="0" applyNumberFormat="1" applyFont="1" applyBorder="1" applyAlignment="1"/>
    <xf numFmtId="168" fontId="20" fillId="41" borderId="22" xfId="0" applyNumberFormat="1" applyFont="1" applyFill="1" applyBorder="1" applyAlignment="1">
      <alignment horizontal="right" vertical="center"/>
    </xf>
    <xf numFmtId="2" fontId="65" fillId="45" borderId="22" xfId="0" applyNumberFormat="1" applyFont="1" applyFill="1" applyBorder="1" applyAlignment="1">
      <alignment horizontal="left" vertical="center"/>
    </xf>
    <xf numFmtId="168" fontId="19" fillId="0" borderId="22" xfId="0" applyNumberFormat="1" applyFont="1" applyBorder="1" applyAlignment="1">
      <alignment horizontal="right"/>
    </xf>
    <xf numFmtId="0" fontId="19" fillId="0" borderId="36" xfId="0" applyFont="1" applyBorder="1"/>
    <xf numFmtId="0" fontId="19" fillId="41" borderId="29" xfId="0" applyFont="1" applyFill="1" applyBorder="1" applyAlignment="1">
      <alignment vertical="center"/>
    </xf>
    <xf numFmtId="166" fontId="20" fillId="41" borderId="22" xfId="0" applyNumberFormat="1" applyFont="1" applyFill="1" applyBorder="1" applyAlignment="1">
      <alignment horizontal="right" vertical="center"/>
    </xf>
    <xf numFmtId="0" fontId="0" fillId="41" borderId="0" xfId="0" applyFill="1" applyBorder="1" applyAlignment="1">
      <alignment horizontal="center"/>
    </xf>
    <xf numFmtId="1" fontId="19" fillId="41" borderId="0" xfId="0" applyNumberFormat="1" applyFont="1" applyFill="1" applyBorder="1" applyAlignment="1">
      <alignment horizontal="left" vertical="center"/>
    </xf>
    <xf numFmtId="1" fontId="20" fillId="41" borderId="0" xfId="0" applyNumberFormat="1" applyFont="1" applyFill="1" applyBorder="1" applyAlignment="1">
      <alignment horizontal="left" vertical="center"/>
    </xf>
    <xf numFmtId="38" fontId="20" fillId="41" borderId="0" xfId="0" applyNumberFormat="1" applyFont="1" applyFill="1" applyBorder="1" applyAlignment="1">
      <alignment horizontal="right" vertical="center"/>
    </xf>
    <xf numFmtId="0" fontId="20" fillId="41" borderId="23" xfId="0" applyFont="1" applyFill="1" applyBorder="1" applyAlignment="1"/>
    <xf numFmtId="0" fontId="19" fillId="0" borderId="23" xfId="0" applyFont="1" applyBorder="1" applyAlignment="1"/>
    <xf numFmtId="0" fontId="19" fillId="0" borderId="22" xfId="0" applyFont="1" applyBorder="1" applyAlignment="1"/>
    <xf numFmtId="38" fontId="20" fillId="41" borderId="22" xfId="0" applyNumberFormat="1" applyFont="1" applyFill="1" applyBorder="1" applyAlignment="1">
      <alignment vertical="center"/>
    </xf>
    <xf numFmtId="0" fontId="20" fillId="41" borderId="23" xfId="0" applyFont="1" applyFill="1" applyBorder="1" applyAlignment="1">
      <alignment horizontal="left" vertical="center" wrapText="1"/>
    </xf>
    <xf numFmtId="0" fontId="20" fillId="41" borderId="32" xfId="0" applyFont="1" applyFill="1" applyBorder="1" applyAlignment="1">
      <alignment vertical="center"/>
    </xf>
    <xf numFmtId="2" fontId="65" fillId="45" borderId="22" xfId="0" applyNumberFormat="1" applyFont="1" applyFill="1" applyBorder="1" applyAlignment="1">
      <alignment vertical="center"/>
    </xf>
    <xf numFmtId="0" fontId="20" fillId="0" borderId="0" xfId="0" applyFont="1" applyAlignment="1">
      <alignment vertical="center" wrapText="1"/>
    </xf>
    <xf numFmtId="3" fontId="65" fillId="0" borderId="22" xfId="0" applyNumberFormat="1" applyFont="1" applyBorder="1" applyAlignment="1">
      <alignment horizontal="center" vertical="center"/>
    </xf>
    <xf numFmtId="3" fontId="65" fillId="0" borderId="22" xfId="0" applyNumberFormat="1" applyFont="1" applyBorder="1" applyAlignment="1">
      <alignment vertical="center"/>
    </xf>
    <xf numFmtId="0" fontId="65" fillId="45" borderId="22" xfId="0" applyFont="1" applyFill="1" applyBorder="1" applyAlignment="1">
      <alignment vertical="center" wrapText="1"/>
    </xf>
    <xf numFmtId="2" fontId="30" fillId="45" borderId="22" xfId="0" applyNumberFormat="1" applyFont="1" applyFill="1" applyBorder="1" applyAlignment="1">
      <alignment vertical="center"/>
    </xf>
    <xf numFmtId="0" fontId="19" fillId="0" borderId="0" xfId="0" applyFont="1" applyFill="1" applyBorder="1" applyAlignment="1"/>
    <xf numFmtId="3" fontId="65" fillId="41" borderId="22" xfId="0" applyNumberFormat="1" applyFont="1" applyFill="1" applyBorder="1" applyAlignment="1">
      <alignment horizontal="right" vertical="center"/>
    </xf>
    <xf numFmtId="0" fontId="56" fillId="47" borderId="22" xfId="0" applyFont="1" applyFill="1" applyBorder="1" applyAlignment="1">
      <alignment horizontal="right" vertical="center"/>
    </xf>
    <xf numFmtId="0" fontId="56" fillId="47" borderId="22" xfId="0" applyFont="1" applyFill="1" applyBorder="1" applyAlignment="1">
      <alignment horizontal="center" vertical="center"/>
    </xf>
    <xf numFmtId="0" fontId="56" fillId="47" borderId="22" xfId="0" applyFont="1" applyFill="1" applyBorder="1" applyAlignment="1">
      <alignment horizontal="right" vertical="center" wrapText="1"/>
    </xf>
    <xf numFmtId="0" fontId="56" fillId="0" borderId="22" xfId="0" applyFont="1" applyBorder="1" applyAlignment="1">
      <alignment horizontal="right" vertical="center"/>
    </xf>
    <xf numFmtId="0" fontId="56" fillId="0" borderId="22" xfId="0" applyFont="1" applyBorder="1" applyAlignment="1">
      <alignment vertical="center"/>
    </xf>
    <xf numFmtId="0" fontId="0" fillId="0" borderId="0" xfId="0"/>
    <xf numFmtId="2" fontId="68" fillId="45" borderId="22" xfId="0" applyNumberFormat="1" applyFont="1" applyFill="1" applyBorder="1" applyAlignment="1">
      <alignment horizontal="left" vertical="center"/>
    </xf>
    <xf numFmtId="0" fontId="20" fillId="0" borderId="0" xfId="0" applyFont="1"/>
    <xf numFmtId="169" fontId="65" fillId="45" borderId="22" xfId="0" applyNumberFormat="1" applyFont="1" applyFill="1" applyBorder="1" applyAlignment="1">
      <alignment vertical="center"/>
    </xf>
    <xf numFmtId="38" fontId="65" fillId="41" borderId="40" xfId="0" applyNumberFormat="1" applyFont="1" applyFill="1" applyBorder="1" applyAlignment="1">
      <alignment vertical="center"/>
    </xf>
    <xf numFmtId="0" fontId="19" fillId="0" borderId="24" xfId="0" applyFont="1" applyBorder="1" applyAlignment="1">
      <alignment horizontal="left" vertical="center" wrapText="1"/>
    </xf>
    <xf numFmtId="2" fontId="0" fillId="0" borderId="0" xfId="0" applyNumberFormat="1"/>
    <xf numFmtId="2" fontId="48" fillId="0" borderId="0" xfId="0" applyNumberFormat="1" applyFont="1" applyAlignment="1">
      <alignment vertical="center" wrapText="1"/>
    </xf>
    <xf numFmtId="0" fontId="20" fillId="41" borderId="36" xfId="0" applyFont="1" applyFill="1" applyBorder="1" applyAlignment="1">
      <alignment vertical="center" wrapText="1"/>
    </xf>
    <xf numFmtId="165" fontId="65" fillId="41" borderId="22" xfId="0" applyNumberFormat="1" applyFont="1" applyFill="1" applyBorder="1" applyAlignment="1">
      <alignment horizontal="right" vertical="center"/>
    </xf>
    <xf numFmtId="37" fontId="20" fillId="0" borderId="22" xfId="0" applyNumberFormat="1" applyFont="1" applyBorder="1" applyAlignment="1">
      <alignment horizontal="right" vertical="center"/>
    </xf>
    <xf numFmtId="0" fontId="74" fillId="47" borderId="22" xfId="0" applyFont="1" applyFill="1" applyBorder="1" applyAlignment="1">
      <alignment vertical="center" wrapText="1"/>
    </xf>
    <xf numFmtId="0" fontId="74" fillId="47" borderId="22" xfId="0" applyFont="1" applyFill="1" applyBorder="1" applyAlignment="1">
      <alignment vertical="center"/>
    </xf>
    <xf numFmtId="0" fontId="19" fillId="0" borderId="0" xfId="0" applyFont="1" applyAlignment="1">
      <alignment horizontal="left"/>
    </xf>
    <xf numFmtId="4" fontId="19" fillId="0" borderId="0" xfId="0" applyNumberFormat="1" applyFont="1" applyAlignment="1">
      <alignment horizontal="right"/>
    </xf>
    <xf numFmtId="2" fontId="20" fillId="0" borderId="22" xfId="0" applyNumberFormat="1" applyFont="1" applyBorder="1" applyAlignment="1">
      <alignment horizontal="center" vertical="center"/>
    </xf>
    <xf numFmtId="0" fontId="20" fillId="0" borderId="0" xfId="0" applyFont="1" applyBorder="1" applyAlignment="1">
      <alignment horizontal="center" vertical="center"/>
    </xf>
    <xf numFmtId="0" fontId="20" fillId="0" borderId="0" xfId="0" applyFont="1" applyBorder="1" applyAlignment="1">
      <alignment horizontal="left" vertical="center"/>
    </xf>
    <xf numFmtId="0" fontId="19" fillId="47" borderId="22" xfId="0" applyFont="1" applyFill="1" applyBorder="1" applyAlignment="1">
      <alignment horizontal="right" vertical="center"/>
    </xf>
    <xf numFmtId="0" fontId="19" fillId="47" borderId="22" xfId="0" applyFont="1" applyFill="1" applyBorder="1" applyAlignment="1">
      <alignment horizontal="center" vertical="center"/>
    </xf>
    <xf numFmtId="3" fontId="19" fillId="47" borderId="22" xfId="0" applyNumberFormat="1" applyFont="1" applyFill="1" applyBorder="1" applyAlignment="1">
      <alignment horizontal="right" vertical="center"/>
    </xf>
    <xf numFmtId="38" fontId="20" fillId="47" borderId="22" xfId="0" applyNumberFormat="1" applyFont="1" applyFill="1" applyBorder="1" applyAlignment="1">
      <alignment horizontal="right" vertical="center" wrapText="1"/>
    </xf>
    <xf numFmtId="38" fontId="20" fillId="47" borderId="22" xfId="0" applyNumberFormat="1" applyFont="1" applyFill="1" applyBorder="1" applyAlignment="1">
      <alignment horizontal="center" vertical="center" wrapText="1"/>
    </xf>
    <xf numFmtId="38" fontId="20" fillId="0" borderId="22" xfId="0" applyNumberFormat="1" applyFont="1" applyBorder="1" applyAlignment="1">
      <alignment horizontal="right" vertical="center"/>
    </xf>
    <xf numFmtId="38" fontId="20" fillId="0" borderId="22" xfId="0" applyNumberFormat="1" applyFont="1" applyBorder="1" applyAlignment="1">
      <alignment horizontal="center" vertical="center"/>
    </xf>
    <xf numFmtId="38" fontId="20" fillId="0" borderId="22" xfId="0" applyNumberFormat="1" applyFont="1" applyBorder="1" applyAlignment="1">
      <alignment horizontal="right" vertical="center" wrapText="1"/>
    </xf>
    <xf numFmtId="38" fontId="20" fillId="47" borderId="22" xfId="0" applyNumberFormat="1" applyFont="1" applyFill="1" applyBorder="1" applyAlignment="1">
      <alignment horizontal="center" vertical="center"/>
    </xf>
    <xf numFmtId="0" fontId="59" fillId="0" borderId="0" xfId="0" applyFont="1"/>
    <xf numFmtId="3" fontId="19" fillId="0" borderId="0" xfId="0" applyNumberFormat="1" applyFont="1"/>
    <xf numFmtId="0" fontId="20" fillId="0" borderId="22" xfId="0" applyFont="1" applyBorder="1" applyAlignment="1"/>
    <xf numFmtId="43" fontId="20" fillId="41" borderId="22" xfId="1" applyFont="1" applyFill="1" applyBorder="1" applyAlignment="1">
      <alignment horizontal="right" vertical="center"/>
    </xf>
    <xf numFmtId="164" fontId="19" fillId="0" borderId="22" xfId="1" applyNumberFormat="1" applyFont="1" applyBorder="1" applyAlignment="1">
      <alignment horizontal="center"/>
    </xf>
    <xf numFmtId="164" fontId="19" fillId="41" borderId="22" xfId="1" applyNumberFormat="1" applyFont="1" applyFill="1" applyBorder="1" applyAlignment="1">
      <alignment horizontal="center" vertical="center"/>
    </xf>
    <xf numFmtId="164" fontId="20" fillId="41" borderId="22" xfId="1" applyNumberFormat="1" applyFont="1" applyFill="1" applyBorder="1" applyAlignment="1">
      <alignment horizontal="center" vertical="center"/>
    </xf>
    <xf numFmtId="164" fontId="19" fillId="0" borderId="23" xfId="1" applyNumberFormat="1" applyFont="1" applyBorder="1" applyAlignment="1">
      <alignment horizontal="center"/>
    </xf>
    <xf numFmtId="164" fontId="20" fillId="41" borderId="23" xfId="1" applyNumberFormat="1" applyFont="1" applyFill="1" applyBorder="1" applyAlignment="1">
      <alignment horizontal="center" vertical="center"/>
    </xf>
    <xf numFmtId="164" fontId="19" fillId="41" borderId="23" xfId="1" applyNumberFormat="1" applyFont="1" applyFill="1" applyBorder="1" applyAlignment="1">
      <alignment horizontal="center" vertical="center"/>
    </xf>
    <xf numFmtId="164" fontId="20" fillId="41" borderId="23" xfId="1" applyNumberFormat="1" applyFont="1" applyFill="1" applyBorder="1" applyAlignment="1">
      <alignment horizontal="right" vertical="center"/>
    </xf>
    <xf numFmtId="164" fontId="20" fillId="41" borderId="22" xfId="1" applyNumberFormat="1" applyFont="1" applyFill="1" applyBorder="1" applyAlignment="1">
      <alignment horizontal="right" vertical="center"/>
    </xf>
    <xf numFmtId="164" fontId="65" fillId="41" borderId="22" xfId="1" applyNumberFormat="1" applyFont="1" applyFill="1" applyBorder="1" applyAlignment="1">
      <alignment horizontal="right" vertical="center"/>
    </xf>
    <xf numFmtId="37" fontId="65" fillId="41" borderId="22" xfId="0" applyNumberFormat="1" applyFont="1" applyFill="1" applyBorder="1" applyAlignment="1">
      <alignment vertical="center"/>
    </xf>
    <xf numFmtId="165" fontId="30" fillId="41" borderId="22" xfId="0" applyNumberFormat="1" applyFont="1" applyFill="1" applyBorder="1" applyAlignment="1">
      <alignment horizontal="right" vertical="center"/>
    </xf>
    <xf numFmtId="164" fontId="69" fillId="0" borderId="22" xfId="1" applyNumberFormat="1" applyFont="1" applyBorder="1" applyAlignment="1"/>
    <xf numFmtId="164" fontId="56" fillId="41" borderId="22" xfId="1" applyNumberFormat="1" applyFont="1" applyFill="1" applyBorder="1" applyAlignment="1">
      <alignment horizontal="right" vertical="center"/>
    </xf>
    <xf numFmtId="164" fontId="56" fillId="41" borderId="23" xfId="1" applyNumberFormat="1" applyFont="1" applyFill="1" applyBorder="1" applyAlignment="1">
      <alignment horizontal="right" vertical="center"/>
    </xf>
    <xf numFmtId="164" fontId="68" fillId="41" borderId="22" xfId="1" applyNumberFormat="1" applyFont="1" applyFill="1" applyBorder="1" applyAlignment="1">
      <alignment horizontal="right" vertical="center"/>
    </xf>
    <xf numFmtId="0" fontId="29" fillId="0" borderId="22" xfId="0" applyFont="1" applyFill="1" applyBorder="1" applyAlignment="1">
      <alignment horizontal="left" vertical="center"/>
    </xf>
    <xf numFmtId="37" fontId="65" fillId="47" borderId="22" xfId="0" applyNumberFormat="1" applyFont="1" applyFill="1" applyBorder="1" applyAlignment="1">
      <alignment vertical="center"/>
    </xf>
    <xf numFmtId="37" fontId="65" fillId="47" borderId="22" xfId="0" applyNumberFormat="1" applyFont="1" applyFill="1" applyBorder="1" applyAlignment="1">
      <alignment horizontal="right" vertical="center"/>
    </xf>
    <xf numFmtId="38" fontId="65" fillId="0" borderId="22" xfId="0" applyNumberFormat="1" applyFont="1" applyBorder="1" applyAlignment="1">
      <alignment vertical="center"/>
    </xf>
    <xf numFmtId="3" fontId="30" fillId="47" borderId="22" xfId="0" applyNumberFormat="1" applyFont="1" applyFill="1" applyBorder="1" applyAlignment="1">
      <alignment horizontal="right" vertical="center"/>
    </xf>
    <xf numFmtId="41" fontId="30" fillId="41" borderId="22" xfId="1" applyNumberFormat="1" applyFont="1" applyFill="1" applyBorder="1" applyAlignment="1">
      <alignment vertical="center"/>
    </xf>
    <xf numFmtId="0" fontId="75" fillId="0" borderId="0" xfId="0" applyFont="1" applyAlignment="1">
      <alignment vertical="center" wrapText="1"/>
    </xf>
    <xf numFmtId="0" fontId="16" fillId="0" borderId="0" xfId="0" applyFont="1"/>
    <xf numFmtId="165" fontId="65" fillId="41" borderId="40" xfId="0" applyNumberFormat="1" applyFont="1" applyFill="1" applyBorder="1" applyAlignment="1">
      <alignment horizontal="right" vertical="center"/>
    </xf>
    <xf numFmtId="37" fontId="65" fillId="41" borderId="23" xfId="0" applyNumberFormat="1" applyFont="1" applyFill="1" applyBorder="1" applyAlignment="1">
      <alignment horizontal="right" vertical="center"/>
    </xf>
    <xf numFmtId="1" fontId="65" fillId="0" borderId="22" xfId="0" applyNumberFormat="1" applyFont="1" applyBorder="1" applyAlignment="1">
      <alignment vertical="center"/>
    </xf>
    <xf numFmtId="38" fontId="65" fillId="41" borderId="22" xfId="0" applyNumberFormat="1" applyFont="1" applyFill="1" applyBorder="1" applyAlignment="1">
      <alignment horizontal="right" vertical="center"/>
    </xf>
    <xf numFmtId="38" fontId="30" fillId="0" borderId="22" xfId="0" applyNumberFormat="1" applyFont="1" applyBorder="1" applyAlignment="1"/>
    <xf numFmtId="37" fontId="30" fillId="0" borderId="22" xfId="0" applyNumberFormat="1" applyFont="1" applyBorder="1" applyAlignment="1"/>
    <xf numFmtId="38" fontId="65" fillId="41" borderId="22" xfId="0" applyNumberFormat="1" applyFont="1" applyFill="1" applyBorder="1" applyAlignment="1">
      <alignment vertical="center"/>
    </xf>
    <xf numFmtId="38" fontId="30" fillId="0" borderId="27" xfId="0" applyNumberFormat="1" applyFont="1" applyBorder="1" applyAlignment="1"/>
    <xf numFmtId="37" fontId="65" fillId="41" borderId="40" xfId="0" applyNumberFormat="1" applyFont="1" applyFill="1" applyBorder="1" applyAlignment="1">
      <alignment horizontal="right" vertical="center"/>
    </xf>
    <xf numFmtId="1" fontId="65" fillId="41" borderId="22" xfId="0" applyNumberFormat="1" applyFont="1" applyFill="1" applyBorder="1" applyAlignment="1">
      <alignment horizontal="right" vertical="center"/>
    </xf>
    <xf numFmtId="37" fontId="30" fillId="0" borderId="27" xfId="0" applyNumberFormat="1" applyFont="1" applyBorder="1" applyAlignment="1"/>
    <xf numFmtId="38" fontId="65" fillId="47" borderId="22" xfId="0" applyNumberFormat="1" applyFont="1" applyFill="1" applyBorder="1" applyAlignment="1">
      <alignment vertical="center"/>
    </xf>
    <xf numFmtId="165" fontId="65" fillId="47" borderId="22" xfId="0" applyNumberFormat="1" applyFont="1" applyFill="1" applyBorder="1" applyAlignment="1">
      <alignment horizontal="right" vertical="center"/>
    </xf>
    <xf numFmtId="1" fontId="65" fillId="47" borderId="22" xfId="0" applyNumberFormat="1" applyFont="1" applyFill="1" applyBorder="1" applyAlignment="1">
      <alignment horizontal="right" vertical="center"/>
    </xf>
    <xf numFmtId="37" fontId="30" fillId="41" borderId="22" xfId="0" applyNumberFormat="1" applyFont="1" applyFill="1" applyBorder="1" applyAlignment="1"/>
    <xf numFmtId="37" fontId="65" fillId="41" borderId="37" xfId="0" applyNumberFormat="1" applyFont="1" applyFill="1" applyBorder="1" applyAlignment="1">
      <alignment horizontal="right" vertical="center"/>
    </xf>
    <xf numFmtId="37" fontId="65" fillId="41" borderId="38" xfId="0" applyNumberFormat="1" applyFont="1" applyFill="1" applyBorder="1" applyAlignment="1">
      <alignment horizontal="right" vertical="center"/>
    </xf>
    <xf numFmtId="38" fontId="30" fillId="41" borderId="38" xfId="0" applyNumberFormat="1" applyFont="1" applyFill="1" applyBorder="1" applyAlignment="1"/>
    <xf numFmtId="165" fontId="30" fillId="41" borderId="22" xfId="0" applyNumberFormat="1" applyFont="1" applyFill="1" applyBorder="1" applyAlignment="1"/>
    <xf numFmtId="1" fontId="65" fillId="47" borderId="22" xfId="0" applyNumberFormat="1" applyFont="1" applyFill="1" applyBorder="1" applyAlignment="1">
      <alignment vertical="center"/>
    </xf>
    <xf numFmtId="38" fontId="65" fillId="0" borderId="22" xfId="0" applyNumberFormat="1" applyFont="1" applyFill="1" applyBorder="1" applyAlignment="1">
      <alignment vertical="center"/>
    </xf>
    <xf numFmtId="38" fontId="30" fillId="41" borderId="22" xfId="0" applyNumberFormat="1" applyFont="1" applyFill="1" applyBorder="1" applyAlignment="1">
      <alignment horizontal="right" vertical="center"/>
    </xf>
    <xf numFmtId="38" fontId="69" fillId="0" borderId="0" xfId="0" applyNumberFormat="1" applyFont="1" applyBorder="1" applyAlignment="1"/>
    <xf numFmtId="165" fontId="30" fillId="41" borderId="22" xfId="0" applyNumberFormat="1" applyFont="1" applyFill="1" applyBorder="1" applyAlignment="1">
      <alignment vertical="center"/>
    </xf>
    <xf numFmtId="37" fontId="65" fillId="0" borderId="22" xfId="0" applyNumberFormat="1" applyFont="1" applyFill="1" applyBorder="1" applyAlignment="1">
      <alignment vertical="center"/>
    </xf>
    <xf numFmtId="37" fontId="65" fillId="0" borderId="22" xfId="0" applyNumberFormat="1" applyFont="1" applyFill="1" applyBorder="1" applyAlignment="1">
      <alignment horizontal="right" vertical="center"/>
    </xf>
    <xf numFmtId="37" fontId="30" fillId="0" borderId="22" xfId="0" applyNumberFormat="1" applyFont="1" applyFill="1" applyBorder="1" applyAlignment="1">
      <alignment horizontal="right" vertical="center"/>
    </xf>
    <xf numFmtId="0" fontId="30" fillId="0" borderId="22" xfId="0" applyFont="1" applyBorder="1"/>
    <xf numFmtId="0" fontId="35" fillId="46" borderId="0" xfId="0" applyFont="1" applyFill="1" applyAlignment="1">
      <alignment horizontal="right" vertical="center"/>
    </xf>
    <xf numFmtId="1" fontId="20" fillId="47" borderId="22" xfId="0" applyNumberFormat="1" applyFont="1" applyFill="1" applyBorder="1" applyAlignment="1">
      <alignment horizontal="right" vertical="center" wrapText="1"/>
    </xf>
    <xf numFmtId="4" fontId="20" fillId="47" borderId="22" xfId="0" applyNumberFormat="1" applyFont="1" applyFill="1" applyBorder="1" applyAlignment="1">
      <alignment vertical="center"/>
    </xf>
    <xf numFmtId="166" fontId="20" fillId="0" borderId="22" xfId="0" applyNumberFormat="1" applyFont="1" applyBorder="1" applyAlignment="1">
      <alignment vertical="center"/>
    </xf>
    <xf numFmtId="3" fontId="20" fillId="0" borderId="22" xfId="0" applyNumberFormat="1" applyFont="1" applyBorder="1" applyAlignment="1">
      <alignment vertical="center" wrapText="1"/>
    </xf>
    <xf numFmtId="37" fontId="20" fillId="0" borderId="22" xfId="0" applyNumberFormat="1" applyFont="1" applyBorder="1" applyAlignment="1">
      <alignment vertical="center"/>
    </xf>
    <xf numFmtId="37" fontId="20" fillId="0" borderId="22" xfId="0" applyNumberFormat="1" applyFont="1" applyBorder="1" applyAlignment="1">
      <alignment vertical="center" wrapText="1"/>
    </xf>
    <xf numFmtId="37" fontId="20" fillId="47" borderId="22" xfId="0" applyNumberFormat="1" applyFont="1" applyFill="1" applyBorder="1" applyAlignment="1">
      <alignment vertical="center" wrapText="1"/>
    </xf>
    <xf numFmtId="164" fontId="19" fillId="47" borderId="22" xfId="1" applyNumberFormat="1" applyFont="1" applyFill="1" applyBorder="1" applyAlignment="1">
      <alignment horizontal="right" vertical="center"/>
    </xf>
    <xf numFmtId="164" fontId="20" fillId="41" borderId="22" xfId="1" applyNumberFormat="1" applyFont="1" applyFill="1" applyBorder="1" applyAlignment="1">
      <alignment vertical="center" wrapText="1"/>
    </xf>
    <xf numFmtId="164" fontId="20" fillId="47" borderId="22" xfId="1" applyNumberFormat="1" applyFont="1" applyFill="1" applyBorder="1" applyAlignment="1">
      <alignment horizontal="center" vertical="center"/>
    </xf>
    <xf numFmtId="164" fontId="20" fillId="47" borderId="22" xfId="1" applyNumberFormat="1" applyFont="1" applyFill="1" applyBorder="1" applyAlignment="1">
      <alignment vertical="center"/>
    </xf>
    <xf numFmtId="164" fontId="20" fillId="47" borderId="22" xfId="1" applyNumberFormat="1" applyFont="1" applyFill="1" applyBorder="1" applyAlignment="1">
      <alignment horizontal="right" vertical="center"/>
    </xf>
    <xf numFmtId="164" fontId="20" fillId="41" borderId="36" xfId="1" applyNumberFormat="1" applyFont="1" applyFill="1" applyBorder="1" applyAlignment="1">
      <alignment vertical="center" wrapText="1"/>
    </xf>
    <xf numFmtId="38" fontId="20" fillId="41" borderId="23" xfId="0" applyNumberFormat="1" applyFont="1" applyFill="1" applyBorder="1" applyAlignment="1">
      <alignment horizontal="right" vertical="center"/>
    </xf>
    <xf numFmtId="164" fontId="20" fillId="41" borderId="23" xfId="1" applyNumberFormat="1" applyFont="1" applyFill="1" applyBorder="1" applyAlignment="1">
      <alignment vertical="center"/>
    </xf>
    <xf numFmtId="164" fontId="20" fillId="41" borderId="22" xfId="1" applyNumberFormat="1" applyFont="1" applyFill="1" applyBorder="1" applyAlignment="1">
      <alignment vertical="center"/>
    </xf>
    <xf numFmtId="164" fontId="56" fillId="47" borderId="22" xfId="1" applyNumberFormat="1" applyFont="1" applyFill="1" applyBorder="1" applyAlignment="1">
      <alignment horizontal="right" vertical="center"/>
    </xf>
    <xf numFmtId="164" fontId="19" fillId="0" borderId="0" xfId="1" applyNumberFormat="1" applyFont="1"/>
    <xf numFmtId="164" fontId="20" fillId="47" borderId="29" xfId="1" applyNumberFormat="1" applyFont="1" applyFill="1" applyBorder="1" applyAlignment="1">
      <alignment vertical="center" wrapText="1"/>
    </xf>
    <xf numFmtId="164" fontId="20" fillId="41" borderId="42" xfId="1" applyNumberFormat="1" applyFont="1" applyFill="1" applyBorder="1" applyAlignment="1">
      <alignment vertical="center" wrapText="1"/>
    </xf>
    <xf numFmtId="170" fontId="20" fillId="41" borderId="22" xfId="0" applyNumberFormat="1" applyFont="1" applyFill="1" applyBorder="1" applyAlignment="1">
      <alignment horizontal="right" vertical="center"/>
    </xf>
    <xf numFmtId="164" fontId="65" fillId="47" borderId="22" xfId="1" applyNumberFormat="1" applyFont="1" applyFill="1" applyBorder="1" applyAlignment="1">
      <alignment vertical="center"/>
    </xf>
    <xf numFmtId="164" fontId="19" fillId="41" borderId="22" xfId="1" applyNumberFormat="1" applyFont="1" applyFill="1" applyBorder="1" applyAlignment="1">
      <alignment vertical="center"/>
    </xf>
    <xf numFmtId="164" fontId="56" fillId="0" borderId="22" xfId="1" applyNumberFormat="1" applyFont="1" applyFill="1" applyBorder="1" applyAlignment="1">
      <alignment horizontal="right"/>
    </xf>
    <xf numFmtId="164" fontId="56" fillId="0" borderId="22" xfId="1" applyNumberFormat="1" applyFont="1" applyFill="1" applyBorder="1" applyAlignment="1">
      <alignment vertical="center"/>
    </xf>
    <xf numFmtId="43" fontId="19" fillId="0" borderId="22" xfId="1" applyFont="1" applyBorder="1" applyAlignment="1">
      <alignment horizontal="center" wrapText="1"/>
    </xf>
    <xf numFmtId="0" fontId="29" fillId="0" borderId="22" xfId="0" applyFont="1" applyBorder="1" applyAlignment="1">
      <alignment horizontal="center" vertical="center" wrapText="1"/>
    </xf>
    <xf numFmtId="164" fontId="29" fillId="0" borderId="29" xfId="1" applyNumberFormat="1" applyFont="1" applyFill="1" applyBorder="1" applyAlignment="1">
      <alignment vertical="center"/>
    </xf>
    <xf numFmtId="164" fontId="20" fillId="0" borderId="22" xfId="1" applyNumberFormat="1" applyFont="1" applyFill="1" applyBorder="1" applyAlignment="1">
      <alignment vertical="center"/>
    </xf>
    <xf numFmtId="164" fontId="20" fillId="41" borderId="29" xfId="1" applyNumberFormat="1" applyFont="1" applyFill="1" applyBorder="1" applyAlignment="1">
      <alignment vertical="center"/>
    </xf>
    <xf numFmtId="164" fontId="20" fillId="0" borderId="22" xfId="1" applyNumberFormat="1" applyFont="1" applyBorder="1" applyAlignment="1">
      <alignment vertical="center" wrapText="1"/>
    </xf>
    <xf numFmtId="164" fontId="30" fillId="0" borderId="27" xfId="1" applyNumberFormat="1" applyFont="1" applyBorder="1" applyAlignment="1"/>
    <xf numFmtId="164" fontId="20" fillId="47" borderId="22" xfId="1" applyNumberFormat="1" applyFont="1" applyFill="1" applyBorder="1" applyAlignment="1">
      <alignment horizontal="right" vertical="center" wrapText="1"/>
    </xf>
    <xf numFmtId="164" fontId="19" fillId="0" borderId="0" xfId="1" applyNumberFormat="1" applyFont="1" applyAlignment="1">
      <alignment vertical="center"/>
    </xf>
    <xf numFmtId="0" fontId="30" fillId="41" borderId="29" xfId="0" applyFont="1" applyFill="1" applyBorder="1" applyAlignment="1">
      <alignment vertical="center" wrapText="1"/>
    </xf>
    <xf numFmtId="0" fontId="63" fillId="0" borderId="22" xfId="0" applyFont="1" applyFill="1" applyBorder="1" applyAlignment="1">
      <alignment vertical="center" wrapText="1"/>
    </xf>
    <xf numFmtId="164" fontId="19" fillId="41" borderId="22" xfId="1" applyNumberFormat="1" applyFont="1" applyFill="1" applyBorder="1" applyAlignment="1">
      <alignment vertical="center" wrapText="1"/>
    </xf>
    <xf numFmtId="164" fontId="20" fillId="0" borderId="22" xfId="1" applyNumberFormat="1" applyFont="1" applyBorder="1" applyAlignment="1">
      <alignment horizontal="right" vertical="center" wrapText="1"/>
    </xf>
    <xf numFmtId="164" fontId="20" fillId="0" borderId="22" xfId="1" applyNumberFormat="1" applyFont="1" applyBorder="1" applyAlignment="1">
      <alignment horizontal="right" vertical="center"/>
    </xf>
    <xf numFmtId="164" fontId="20" fillId="0" borderId="22" xfId="1" applyNumberFormat="1" applyFont="1" applyBorder="1" applyAlignment="1">
      <alignment vertical="center"/>
    </xf>
    <xf numFmtId="0" fontId="40" fillId="0" borderId="21" xfId="0" applyFont="1" applyFill="1" applyBorder="1" applyAlignment="1">
      <alignment horizontal="left" vertical="top" wrapText="1"/>
    </xf>
    <xf numFmtId="0" fontId="40" fillId="0" borderId="20" xfId="0" applyFont="1" applyFill="1" applyBorder="1" applyAlignment="1">
      <alignment horizontal="left" vertical="top" wrapText="1"/>
    </xf>
    <xf numFmtId="0" fontId="37" fillId="0" borderId="13" xfId="0" applyFont="1" applyFill="1" applyBorder="1" applyAlignment="1">
      <alignment horizontal="left" vertical="top" wrapText="1"/>
    </xf>
    <xf numFmtId="0" fontId="37" fillId="0" borderId="18" xfId="0" applyFont="1" applyFill="1" applyBorder="1" applyAlignment="1">
      <alignment horizontal="left" vertical="top" wrapText="1"/>
    </xf>
    <xf numFmtId="0" fontId="19"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34" borderId="0" xfId="0" applyFont="1" applyFill="1" applyBorder="1" applyAlignment="1">
      <alignment horizontal="center" vertical="center" wrapText="1"/>
    </xf>
    <xf numFmtId="0" fontId="21" fillId="0" borderId="0" xfId="0" applyFont="1" applyFill="1" applyBorder="1" applyAlignment="1">
      <alignment horizontal="center" vertical="center"/>
    </xf>
    <xf numFmtId="0" fontId="29" fillId="0" borderId="22" xfId="0" applyFont="1" applyFill="1" applyBorder="1" applyAlignment="1">
      <alignment horizontal="left" vertical="center"/>
    </xf>
    <xf numFmtId="0" fontId="30" fillId="0" borderId="0" xfId="0" applyFont="1" applyFill="1" applyAlignment="1">
      <alignment horizontal="center"/>
    </xf>
    <xf numFmtId="0" fontId="63" fillId="0" borderId="0" xfId="0" applyFont="1" applyFill="1" applyBorder="1" applyAlignment="1">
      <alignment horizontal="center"/>
    </xf>
    <xf numFmtId="0" fontId="30" fillId="0" borderId="0" xfId="0" applyFont="1" applyFill="1" applyBorder="1" applyAlignment="1">
      <alignment horizontal="center"/>
    </xf>
    <xf numFmtId="0" fontId="30" fillId="0" borderId="25" xfId="0" applyFont="1" applyFill="1" applyBorder="1" applyAlignment="1">
      <alignment horizontal="center"/>
    </xf>
    <xf numFmtId="0" fontId="63" fillId="0" borderId="25" xfId="0" applyFont="1" applyFill="1" applyBorder="1" applyAlignment="1">
      <alignment horizontal="center"/>
    </xf>
    <xf numFmtId="0" fontId="29" fillId="0" borderId="0" xfId="0" applyFont="1" applyFill="1" applyBorder="1" applyAlignment="1">
      <alignment horizontal="left" wrapText="1"/>
    </xf>
    <xf numFmtId="0" fontId="63" fillId="0" borderId="0" xfId="0" applyFont="1" applyFill="1" applyBorder="1" applyAlignment="1">
      <alignment horizontal="left" wrapText="1"/>
    </xf>
    <xf numFmtId="0" fontId="65" fillId="47" borderId="29" xfId="0" applyFont="1" applyFill="1" applyBorder="1" applyAlignment="1">
      <alignment horizontal="center" vertical="center"/>
    </xf>
    <xf numFmtId="0" fontId="65" fillId="47" borderId="28" xfId="0" applyFont="1" applyFill="1" applyBorder="1" applyAlignment="1">
      <alignment horizontal="center" vertical="center"/>
    </xf>
    <xf numFmtId="0" fontId="65" fillId="47" borderId="27" xfId="0" applyFont="1" applyFill="1" applyBorder="1" applyAlignment="1">
      <alignment horizontal="center" vertical="center"/>
    </xf>
    <xf numFmtId="0" fontId="65" fillId="41" borderId="29" xfId="0" applyFont="1" applyFill="1" applyBorder="1" applyAlignment="1">
      <alignment horizontal="center" vertical="center"/>
    </xf>
    <xf numFmtId="0" fontId="65" fillId="41" borderId="28" xfId="0" applyFont="1" applyFill="1" applyBorder="1" applyAlignment="1">
      <alignment horizontal="center" vertical="center"/>
    </xf>
    <xf numFmtId="0" fontId="65" fillId="41" borderId="27" xfId="0" applyFont="1" applyFill="1" applyBorder="1" applyAlignment="1">
      <alignment horizontal="center" vertical="center"/>
    </xf>
    <xf numFmtId="0" fontId="20" fillId="41" borderId="29" xfId="0" applyFont="1" applyFill="1" applyBorder="1" applyAlignment="1">
      <alignment horizontal="left" vertical="center"/>
    </xf>
    <xf numFmtId="0" fontId="20" fillId="41" borderId="28" xfId="0" applyFont="1" applyFill="1" applyBorder="1" applyAlignment="1">
      <alignment horizontal="left" vertical="center"/>
    </xf>
    <xf numFmtId="0" fontId="20" fillId="41" borderId="27" xfId="0" applyFont="1" applyFill="1" applyBorder="1" applyAlignment="1">
      <alignment horizontal="left" vertical="center"/>
    </xf>
    <xf numFmtId="0" fontId="20" fillId="0" borderId="0" xfId="0" applyFont="1" applyAlignment="1">
      <alignment vertical="center"/>
    </xf>
    <xf numFmtId="0" fontId="20" fillId="0" borderId="0" xfId="0" applyFont="1" applyAlignment="1">
      <alignment horizontal="left" vertical="center"/>
    </xf>
    <xf numFmtId="0" fontId="19" fillId="0" borderId="0" xfId="0" applyFont="1" applyBorder="1" applyAlignment="1">
      <alignment horizontal="left" vertical="center"/>
    </xf>
    <xf numFmtId="164" fontId="65" fillId="45" borderId="23" xfId="1" applyNumberFormat="1" applyFont="1" applyFill="1" applyBorder="1" applyAlignment="1">
      <alignment horizontal="left" vertical="center"/>
    </xf>
    <xf numFmtId="164" fontId="65" fillId="45" borderId="30" xfId="1" applyNumberFormat="1" applyFont="1" applyFill="1" applyBorder="1" applyAlignment="1">
      <alignment horizontal="left" vertical="center"/>
    </xf>
    <xf numFmtId="164" fontId="19" fillId="41" borderId="29" xfId="1" applyNumberFormat="1" applyFont="1" applyFill="1" applyBorder="1" applyAlignment="1">
      <alignment horizontal="left" vertical="center"/>
    </xf>
    <xf numFmtId="164" fontId="19" fillId="41" borderId="28" xfId="1" applyNumberFormat="1" applyFont="1" applyFill="1" applyBorder="1" applyAlignment="1">
      <alignment horizontal="left" vertical="center"/>
    </xf>
    <xf numFmtId="164" fontId="19" fillId="41" borderId="27" xfId="1" applyNumberFormat="1" applyFont="1" applyFill="1" applyBorder="1" applyAlignment="1">
      <alignment horizontal="left" vertical="center"/>
    </xf>
    <xf numFmtId="164" fontId="20" fillId="41" borderId="36" xfId="1" applyNumberFormat="1" applyFont="1" applyFill="1" applyBorder="1" applyAlignment="1">
      <alignment horizontal="left" vertical="center"/>
    </xf>
    <xf numFmtId="164" fontId="20" fillId="41" borderId="35" xfId="1" applyNumberFormat="1" applyFont="1" applyFill="1" applyBorder="1" applyAlignment="1">
      <alignment horizontal="left" vertical="center"/>
    </xf>
    <xf numFmtId="164" fontId="20" fillId="41" borderId="32" xfId="1" applyNumberFormat="1" applyFont="1" applyFill="1" applyBorder="1" applyAlignment="1">
      <alignment horizontal="left" vertical="center"/>
    </xf>
    <xf numFmtId="0" fontId="19" fillId="0" borderId="0" xfId="0" applyFont="1" applyBorder="1" applyAlignment="1">
      <alignment horizontal="left" vertical="center" wrapText="1"/>
    </xf>
    <xf numFmtId="0" fontId="65" fillId="45" borderId="22" xfId="0" applyFont="1" applyFill="1" applyBorder="1" applyAlignment="1">
      <alignment horizontal="left" vertical="center"/>
    </xf>
    <xf numFmtId="0" fontId="19" fillId="0" borderId="24" xfId="0" applyFont="1" applyBorder="1" applyAlignment="1">
      <alignment horizontal="left" vertical="center"/>
    </xf>
    <xf numFmtId="0" fontId="30" fillId="45" borderId="23" xfId="0" applyFont="1" applyFill="1" applyBorder="1" applyAlignment="1">
      <alignment horizontal="left" vertical="center"/>
    </xf>
    <xf numFmtId="0" fontId="30" fillId="45" borderId="30" xfId="0" applyFont="1" applyFill="1" applyBorder="1" applyAlignment="1">
      <alignment horizontal="left" vertical="center"/>
    </xf>
    <xf numFmtId="0" fontId="65" fillId="45" borderId="23" xfId="0" applyFont="1" applyFill="1" applyBorder="1" applyAlignment="1">
      <alignment horizontal="left" vertical="center"/>
    </xf>
    <xf numFmtId="0" fontId="65" fillId="45" borderId="30" xfId="0" applyFont="1" applyFill="1" applyBorder="1" applyAlignment="1">
      <alignment horizontal="left" vertical="center"/>
    </xf>
    <xf numFmtId="0" fontId="65" fillId="45" borderId="31" xfId="0" applyFont="1" applyFill="1" applyBorder="1" applyAlignment="1">
      <alignment horizontal="left" vertical="center"/>
    </xf>
    <xf numFmtId="0" fontId="30" fillId="45" borderId="22" xfId="0" applyFont="1" applyFill="1" applyBorder="1" applyAlignment="1">
      <alignment vertical="center"/>
    </xf>
    <xf numFmtId="0" fontId="65" fillId="45" borderId="22" xfId="0" applyFont="1" applyFill="1" applyBorder="1" applyAlignment="1">
      <alignment vertical="center"/>
    </xf>
    <xf numFmtId="0" fontId="19" fillId="41" borderId="22" xfId="0" applyFont="1" applyFill="1" applyBorder="1" applyAlignment="1">
      <alignment horizontal="left" vertical="center"/>
    </xf>
    <xf numFmtId="0" fontId="20" fillId="41" borderId="22" xfId="0" applyFont="1" applyFill="1" applyBorder="1" applyAlignment="1">
      <alignment horizontal="left" vertical="center"/>
    </xf>
    <xf numFmtId="0" fontId="20" fillId="47" borderId="22" xfId="0" applyFont="1" applyFill="1" applyBorder="1" applyAlignment="1">
      <alignment horizontal="left" vertical="center"/>
    </xf>
    <xf numFmtId="0" fontId="20" fillId="0" borderId="0" xfId="0" applyFont="1" applyAlignment="1">
      <alignment horizontal="left" vertical="center" wrapText="1"/>
    </xf>
    <xf numFmtId="0" fontId="20" fillId="47" borderId="29" xfId="0" applyFont="1" applyFill="1" applyBorder="1" applyAlignment="1">
      <alignment horizontal="left" vertical="center"/>
    </xf>
    <xf numFmtId="0" fontId="20" fillId="47" borderId="28" xfId="0" applyFont="1" applyFill="1" applyBorder="1" applyAlignment="1">
      <alignment horizontal="left" vertical="center"/>
    </xf>
    <xf numFmtId="0" fontId="20" fillId="47" borderId="27" xfId="0" applyFont="1" applyFill="1" applyBorder="1" applyAlignment="1">
      <alignment horizontal="left" vertical="center"/>
    </xf>
    <xf numFmtId="0" fontId="69" fillId="45" borderId="23" xfId="0" applyFont="1" applyFill="1" applyBorder="1" applyAlignment="1">
      <alignment horizontal="center" vertical="center"/>
    </xf>
    <xf numFmtId="0" fontId="69" fillId="45" borderId="30" xfId="0" applyFont="1" applyFill="1" applyBorder="1" applyAlignment="1">
      <alignment horizontal="center" vertical="center"/>
    </xf>
    <xf numFmtId="0" fontId="27" fillId="0" borderId="0" xfId="0" applyFont="1" applyBorder="1" applyAlignment="1">
      <alignment horizontal="left" vertical="center" wrapText="1"/>
    </xf>
    <xf numFmtId="0" fontId="68" fillId="45" borderId="30" xfId="0" applyFont="1" applyFill="1" applyBorder="1" applyAlignment="1">
      <alignment horizontal="center" vertical="center"/>
    </xf>
    <xf numFmtId="0" fontId="68" fillId="45" borderId="36" xfId="0" applyFont="1" applyFill="1" applyBorder="1" applyAlignment="1">
      <alignment horizontal="center" vertical="center"/>
    </xf>
    <xf numFmtId="0" fontId="68" fillId="45" borderId="33" xfId="0" applyFont="1" applyFill="1" applyBorder="1" applyAlignment="1">
      <alignment horizontal="center" vertical="center"/>
    </xf>
    <xf numFmtId="0" fontId="68" fillId="45" borderId="23" xfId="0" applyFont="1" applyFill="1" applyBorder="1" applyAlignment="1">
      <alignment horizontal="center" vertical="center"/>
    </xf>
    <xf numFmtId="0" fontId="27" fillId="41" borderId="29" xfId="0" applyFont="1" applyFill="1" applyBorder="1" applyAlignment="1">
      <alignment horizontal="left" vertical="center"/>
    </xf>
    <xf numFmtId="0" fontId="27" fillId="41" borderId="28" xfId="0" applyFont="1" applyFill="1" applyBorder="1" applyAlignment="1">
      <alignment horizontal="left" vertical="center"/>
    </xf>
    <xf numFmtId="0" fontId="27" fillId="41" borderId="27" xfId="0" applyFont="1" applyFill="1" applyBorder="1" applyAlignment="1">
      <alignment horizontal="left" vertical="center"/>
    </xf>
    <xf numFmtId="0" fontId="56" fillId="41" borderId="36" xfId="0" applyFont="1" applyFill="1" applyBorder="1" applyAlignment="1">
      <alignment horizontal="left" vertical="center"/>
    </xf>
    <xf numFmtId="0" fontId="56" fillId="41" borderId="35" xfId="0" applyFont="1" applyFill="1" applyBorder="1" applyAlignment="1">
      <alignment horizontal="left" vertical="center"/>
    </xf>
    <xf numFmtId="0" fontId="56" fillId="41" borderId="32" xfId="0" applyFont="1" applyFill="1" applyBorder="1" applyAlignment="1">
      <alignment horizontal="left" vertical="center"/>
    </xf>
    <xf numFmtId="0" fontId="56" fillId="41" borderId="29" xfId="0" applyFont="1" applyFill="1" applyBorder="1" applyAlignment="1">
      <alignment horizontal="left" vertical="center"/>
    </xf>
    <xf numFmtId="0" fontId="56" fillId="41" borderId="28" xfId="0" applyFont="1" applyFill="1" applyBorder="1" applyAlignment="1">
      <alignment horizontal="left" vertical="center"/>
    </xf>
    <xf numFmtId="0" fontId="56" fillId="41" borderId="27" xfId="0" applyFont="1" applyFill="1" applyBorder="1" applyAlignment="1">
      <alignment horizontal="left" vertical="center"/>
    </xf>
    <xf numFmtId="0" fontId="65" fillId="45" borderId="22" xfId="0" applyFont="1" applyFill="1" applyBorder="1" applyAlignment="1">
      <alignment horizontal="center" vertical="center"/>
    </xf>
    <xf numFmtId="0" fontId="65" fillId="45" borderId="23" xfId="0" applyFont="1" applyFill="1" applyBorder="1" applyAlignment="1">
      <alignment vertical="center"/>
    </xf>
    <xf numFmtId="0" fontId="65" fillId="45" borderId="30" xfId="0" applyFont="1" applyFill="1" applyBorder="1" applyAlignment="1">
      <alignment vertical="center"/>
    </xf>
    <xf numFmtId="0" fontId="65" fillId="45" borderId="31" xfId="0" applyFont="1" applyFill="1" applyBorder="1" applyAlignment="1">
      <alignment vertical="center"/>
    </xf>
    <xf numFmtId="0" fontId="67" fillId="0" borderId="0" xfId="0" applyFont="1" applyFill="1" applyBorder="1" applyAlignment="1">
      <alignment vertical="center"/>
    </xf>
    <xf numFmtId="0" fontId="20" fillId="41" borderId="29" xfId="0" applyFont="1" applyFill="1" applyBorder="1" applyAlignment="1">
      <alignment horizontal="left" vertical="center" wrapText="1"/>
    </xf>
    <xf numFmtId="0" fontId="20" fillId="41" borderId="28" xfId="0" applyFont="1" applyFill="1" applyBorder="1" applyAlignment="1">
      <alignment horizontal="left" vertical="center" wrapText="1"/>
    </xf>
    <xf numFmtId="0" fontId="20" fillId="41" borderId="27" xfId="0" applyFont="1" applyFill="1" applyBorder="1" applyAlignment="1">
      <alignment horizontal="left" vertical="center" wrapText="1"/>
    </xf>
    <xf numFmtId="0" fontId="20" fillId="0" borderId="29" xfId="0" applyFont="1" applyFill="1" applyBorder="1" applyAlignment="1">
      <alignment horizontal="left" vertical="center" wrapText="1"/>
    </xf>
    <xf numFmtId="0" fontId="20" fillId="0" borderId="28" xfId="0" applyFont="1" applyFill="1" applyBorder="1" applyAlignment="1">
      <alignment horizontal="left" vertical="center" wrapText="1"/>
    </xf>
    <xf numFmtId="0" fontId="20" fillId="0" borderId="27" xfId="0" applyFont="1" applyFill="1" applyBorder="1" applyAlignment="1">
      <alignment horizontal="left" vertical="center" wrapText="1"/>
    </xf>
    <xf numFmtId="164" fontId="29" fillId="0" borderId="29" xfId="1" applyNumberFormat="1" applyFont="1" applyFill="1" applyBorder="1" applyAlignment="1">
      <alignment horizontal="right" vertical="center"/>
    </xf>
    <xf numFmtId="164" fontId="29" fillId="0" borderId="27" xfId="1" applyNumberFormat="1" applyFont="1" applyFill="1" applyBorder="1" applyAlignment="1">
      <alignment horizontal="right" vertical="center"/>
    </xf>
    <xf numFmtId="0" fontId="19" fillId="0" borderId="29" xfId="0" applyFont="1" applyBorder="1" applyAlignment="1">
      <alignment horizontal="center"/>
    </xf>
    <xf numFmtId="0" fontId="19" fillId="0" borderId="28" xfId="0" applyFont="1" applyBorder="1" applyAlignment="1">
      <alignment horizontal="center"/>
    </xf>
    <xf numFmtId="0" fontId="19" fillId="0" borderId="27" xfId="0" applyFont="1" applyBorder="1" applyAlignment="1">
      <alignment horizontal="center"/>
    </xf>
    <xf numFmtId="2" fontId="65" fillId="45" borderId="23" xfId="0" applyNumberFormat="1" applyFont="1" applyFill="1" applyBorder="1" applyAlignment="1">
      <alignment horizontal="left" vertical="center"/>
    </xf>
    <xf numFmtId="2" fontId="65" fillId="45" borderId="30" xfId="0" applyNumberFormat="1" applyFont="1" applyFill="1" applyBorder="1" applyAlignment="1">
      <alignment horizontal="left" vertical="center"/>
    </xf>
    <xf numFmtId="43" fontId="65" fillId="45" borderId="23" xfId="1" applyFont="1" applyFill="1" applyBorder="1" applyAlignment="1">
      <alignment vertical="center"/>
    </xf>
    <xf numFmtId="43" fontId="65" fillId="45" borderId="30" xfId="1" applyFont="1" applyFill="1" applyBorder="1" applyAlignment="1">
      <alignment vertical="center"/>
    </xf>
    <xf numFmtId="43" fontId="65" fillId="45" borderId="31" xfId="1" applyFont="1" applyFill="1" applyBorder="1" applyAlignment="1">
      <alignment vertical="center"/>
    </xf>
    <xf numFmtId="0" fontId="20" fillId="47" borderId="22" xfId="0" applyFont="1" applyFill="1" applyBorder="1" applyAlignment="1">
      <alignment horizontal="right" vertical="center"/>
    </xf>
    <xf numFmtId="0" fontId="65" fillId="45" borderId="33" xfId="0" applyFont="1" applyFill="1" applyBorder="1" applyAlignment="1">
      <alignment horizontal="left" vertical="center"/>
    </xf>
    <xf numFmtId="0" fontId="19" fillId="0" borderId="24" xfId="0" applyFont="1" applyBorder="1" applyAlignment="1">
      <alignment vertical="center"/>
    </xf>
    <xf numFmtId="0" fontId="65" fillId="45" borderId="23" xfId="0" applyFont="1" applyFill="1" applyBorder="1" applyAlignment="1">
      <alignment horizontal="center" vertical="center"/>
    </xf>
    <xf numFmtId="0" fontId="65" fillId="45" borderId="30" xfId="0" applyFont="1" applyFill="1" applyBorder="1" applyAlignment="1">
      <alignment horizontal="center" vertical="center"/>
    </xf>
    <xf numFmtId="0" fontId="65" fillId="45" borderId="31" xfId="0" applyFont="1" applyFill="1" applyBorder="1" applyAlignment="1">
      <alignment horizontal="center" vertical="center"/>
    </xf>
    <xf numFmtId="0" fontId="19" fillId="0" borderId="0" xfId="0" applyFont="1" applyBorder="1" applyAlignment="1">
      <alignment horizontal="center" vertical="center" wrapText="1"/>
    </xf>
    <xf numFmtId="0" fontId="20" fillId="41" borderId="29" xfId="0" applyFont="1" applyFill="1" applyBorder="1" applyAlignment="1">
      <alignment horizontal="center" vertical="center"/>
    </xf>
    <xf numFmtId="0" fontId="20" fillId="41" borderId="28" xfId="0" applyFont="1" applyFill="1" applyBorder="1" applyAlignment="1">
      <alignment horizontal="center" vertical="center"/>
    </xf>
    <xf numFmtId="0" fontId="20" fillId="41" borderId="27" xfId="0" applyFont="1" applyFill="1" applyBorder="1" applyAlignment="1">
      <alignment horizontal="center" vertical="center"/>
    </xf>
    <xf numFmtId="2" fontId="65" fillId="45" borderId="22" xfId="0" applyNumberFormat="1" applyFont="1" applyFill="1" applyBorder="1" applyAlignment="1">
      <alignment horizontal="left" vertical="center"/>
    </xf>
    <xf numFmtId="0" fontId="65" fillId="45" borderId="22" xfId="0" applyFont="1" applyFill="1" applyBorder="1" applyAlignment="1">
      <alignment horizontal="left" vertical="center" wrapText="1"/>
    </xf>
    <xf numFmtId="43" fontId="65" fillId="45" borderId="23" xfId="1" applyFont="1" applyFill="1" applyBorder="1" applyAlignment="1">
      <alignment horizontal="left" vertical="center"/>
    </xf>
    <xf numFmtId="43" fontId="65" fillId="45" borderId="30" xfId="1" applyFont="1" applyFill="1" applyBorder="1" applyAlignment="1">
      <alignment horizontal="left" vertical="center"/>
    </xf>
    <xf numFmtId="43" fontId="65" fillId="45" borderId="31" xfId="1" applyFont="1" applyFill="1" applyBorder="1" applyAlignment="1">
      <alignment horizontal="left" vertical="center"/>
    </xf>
    <xf numFmtId="0" fontId="20" fillId="0" borderId="29" xfId="0" applyFont="1" applyFill="1" applyBorder="1" applyAlignment="1">
      <alignment horizontal="center" vertical="center"/>
    </xf>
    <xf numFmtId="0" fontId="20" fillId="0" borderId="28" xfId="0" applyFont="1" applyFill="1" applyBorder="1" applyAlignment="1">
      <alignment horizontal="center" vertical="center"/>
    </xf>
    <xf numFmtId="0" fontId="20" fillId="0" borderId="27" xfId="0" applyFont="1" applyFill="1" applyBorder="1" applyAlignment="1">
      <alignment horizontal="center" vertical="center"/>
    </xf>
    <xf numFmtId="0" fontId="30" fillId="45" borderId="31" xfId="0" applyFont="1" applyFill="1" applyBorder="1" applyAlignment="1">
      <alignment horizontal="left" vertical="center"/>
    </xf>
    <xf numFmtId="165" fontId="20" fillId="41" borderId="29" xfId="0" applyNumberFormat="1" applyFont="1" applyFill="1" applyBorder="1" applyAlignment="1">
      <alignment horizontal="left" vertical="center" wrapText="1"/>
    </xf>
    <xf numFmtId="165" fontId="20" fillId="41" borderId="28" xfId="0" applyNumberFormat="1" applyFont="1" applyFill="1" applyBorder="1" applyAlignment="1">
      <alignment horizontal="left" vertical="center" wrapText="1"/>
    </xf>
    <xf numFmtId="165" fontId="20" fillId="41" borderId="27" xfId="0" applyNumberFormat="1" applyFont="1" applyFill="1" applyBorder="1" applyAlignment="1">
      <alignment horizontal="left" vertical="center" wrapText="1"/>
    </xf>
    <xf numFmtId="0" fontId="20" fillId="0" borderId="0" xfId="0" applyFont="1" applyAlignment="1">
      <alignment horizontal="center" vertical="center" wrapText="1"/>
    </xf>
    <xf numFmtId="0" fontId="20" fillId="0" borderId="45" xfId="0" applyFont="1" applyBorder="1" applyAlignment="1">
      <alignment horizontal="left" vertical="center" wrapText="1"/>
    </xf>
    <xf numFmtId="0" fontId="20" fillId="0" borderId="24" xfId="0" applyFont="1" applyBorder="1" applyAlignment="1">
      <alignment horizontal="left" vertical="center" wrapText="1"/>
    </xf>
    <xf numFmtId="2" fontId="65" fillId="45" borderId="31" xfId="0" applyNumberFormat="1" applyFont="1" applyFill="1" applyBorder="1" applyAlignment="1">
      <alignment horizontal="left" vertical="center"/>
    </xf>
    <xf numFmtId="0" fontId="20" fillId="47" borderId="22" xfId="0" applyFont="1" applyFill="1" applyBorder="1" applyAlignment="1">
      <alignment vertical="center" wrapText="1"/>
    </xf>
    <xf numFmtId="0" fontId="20" fillId="47" borderId="22" xfId="0" applyFont="1" applyFill="1" applyBorder="1" applyAlignment="1">
      <alignment vertical="center"/>
    </xf>
    <xf numFmtId="0" fontId="19" fillId="0" borderId="0" xfId="0" applyFont="1" applyAlignment="1">
      <alignment vertical="center"/>
    </xf>
    <xf numFmtId="0" fontId="30" fillId="45" borderId="23" xfId="0" applyFont="1" applyFill="1" applyBorder="1" applyAlignment="1">
      <alignment vertical="center"/>
    </xf>
    <xf numFmtId="0" fontId="30" fillId="45" borderId="31" xfId="0" applyFont="1" applyFill="1" applyBorder="1" applyAlignment="1">
      <alignment vertical="center"/>
    </xf>
    <xf numFmtId="0" fontId="69" fillId="45" borderId="22" xfId="0" applyFont="1" applyFill="1" applyBorder="1" applyAlignment="1">
      <alignment horizontal="left" vertical="center"/>
    </xf>
    <xf numFmtId="0" fontId="68" fillId="45" borderId="22" xfId="0" applyFont="1" applyFill="1" applyBorder="1" applyAlignment="1">
      <alignment horizontal="left" vertical="center"/>
    </xf>
    <xf numFmtId="0" fontId="68" fillId="45" borderId="23" xfId="0" applyFont="1" applyFill="1" applyBorder="1" applyAlignment="1">
      <alignment vertical="center"/>
    </xf>
    <xf numFmtId="0" fontId="68" fillId="45" borderId="30" xfId="0" applyFont="1" applyFill="1" applyBorder="1" applyAlignment="1">
      <alignment vertical="center"/>
    </xf>
    <xf numFmtId="0" fontId="68" fillId="45" borderId="31" xfId="0" applyFont="1" applyFill="1" applyBorder="1" applyAlignment="1">
      <alignment vertical="center"/>
    </xf>
    <xf numFmtId="0" fontId="68" fillId="45" borderId="23" xfId="0" applyFont="1" applyFill="1" applyBorder="1" applyAlignment="1">
      <alignment vertical="center" wrapText="1"/>
    </xf>
    <xf numFmtId="0" fontId="68" fillId="45" borderId="30" xfId="0" applyFont="1" applyFill="1" applyBorder="1" applyAlignment="1">
      <alignment vertical="center" wrapText="1"/>
    </xf>
    <xf numFmtId="0" fontId="68" fillId="45" borderId="31" xfId="0" applyFont="1" applyFill="1" applyBorder="1" applyAlignment="1">
      <alignment vertical="center" wrapText="1"/>
    </xf>
    <xf numFmtId="0" fontId="68" fillId="45" borderId="22" xfId="0" applyFont="1" applyFill="1" applyBorder="1" applyAlignment="1">
      <alignment vertical="center"/>
    </xf>
    <xf numFmtId="0" fontId="65" fillId="45" borderId="22" xfId="0" applyFont="1" applyFill="1" applyBorder="1" applyAlignment="1">
      <alignment horizontal="center" vertical="center" textRotation="91"/>
    </xf>
    <xf numFmtId="0" fontId="30" fillId="45" borderId="23" xfId="0" applyFont="1" applyFill="1" applyBorder="1" applyAlignment="1">
      <alignment horizontal="center" vertical="center"/>
    </xf>
    <xf numFmtId="0" fontId="30" fillId="45" borderId="31" xfId="0" applyFont="1" applyFill="1" applyBorder="1" applyAlignment="1">
      <alignment horizontal="center" vertical="center"/>
    </xf>
    <xf numFmtId="0" fontId="19" fillId="41" borderId="22" xfId="0" applyFont="1" applyFill="1" applyBorder="1" applyAlignment="1">
      <alignment horizontal="right" vertical="center"/>
    </xf>
    <xf numFmtId="0" fontId="20" fillId="0" borderId="0" xfId="0" applyFont="1" applyBorder="1" applyAlignment="1">
      <alignment horizontal="left" vertical="center" wrapText="1"/>
    </xf>
    <xf numFmtId="0" fontId="20" fillId="0" borderId="0" xfId="0" applyFont="1" applyAlignment="1">
      <alignment vertical="center" wrapText="1"/>
    </xf>
    <xf numFmtId="165" fontId="30" fillId="45" borderId="23" xfId="0" applyNumberFormat="1" applyFont="1" applyFill="1" applyBorder="1" applyAlignment="1">
      <alignment vertical="center"/>
    </xf>
    <xf numFmtId="165" fontId="30" fillId="45" borderId="30" xfId="0" applyNumberFormat="1" applyFont="1" applyFill="1" applyBorder="1" applyAlignment="1">
      <alignment vertical="center"/>
    </xf>
    <xf numFmtId="165" fontId="30" fillId="45" borderId="31" xfId="0" applyNumberFormat="1" applyFont="1" applyFill="1" applyBorder="1" applyAlignment="1">
      <alignment vertical="center"/>
    </xf>
    <xf numFmtId="165" fontId="20" fillId="41" borderId="29" xfId="0" applyNumberFormat="1" applyFont="1" applyFill="1" applyBorder="1" applyAlignment="1">
      <alignment horizontal="left" vertical="center"/>
    </xf>
    <xf numFmtId="165" fontId="20" fillId="41" borderId="28" xfId="0" applyNumberFormat="1" applyFont="1" applyFill="1" applyBorder="1" applyAlignment="1">
      <alignment horizontal="left" vertical="center"/>
    </xf>
    <xf numFmtId="165" fontId="20" fillId="41" borderId="27" xfId="0" applyNumberFormat="1" applyFont="1" applyFill="1" applyBorder="1" applyAlignment="1">
      <alignment horizontal="left" vertical="center"/>
    </xf>
    <xf numFmtId="165" fontId="65" fillId="45" borderId="23" xfId="0" applyNumberFormat="1" applyFont="1" applyFill="1" applyBorder="1" applyAlignment="1">
      <alignment horizontal="left" vertical="center"/>
    </xf>
    <xf numFmtId="165" fontId="65" fillId="45" borderId="30" xfId="0" applyNumberFormat="1" applyFont="1" applyFill="1" applyBorder="1" applyAlignment="1">
      <alignment horizontal="left" vertical="center"/>
    </xf>
    <xf numFmtId="0" fontId="20" fillId="45" borderId="22" xfId="0" applyFont="1" applyFill="1" applyBorder="1" applyAlignment="1">
      <alignment horizontal="center" vertical="center"/>
    </xf>
    <xf numFmtId="0" fontId="30" fillId="45" borderId="22" xfId="0" applyFont="1" applyFill="1" applyBorder="1" applyAlignment="1">
      <alignment horizontal="left" vertical="center"/>
    </xf>
    <xf numFmtId="0" fontId="67" fillId="41" borderId="0" xfId="0" applyFont="1" applyFill="1" applyBorder="1" applyAlignment="1">
      <alignment horizontal="center" vertical="center"/>
    </xf>
    <xf numFmtId="0" fontId="20" fillId="41" borderId="0" xfId="0" applyFont="1" applyFill="1" applyBorder="1" applyAlignment="1">
      <alignment horizontal="right" vertical="center"/>
    </xf>
    <xf numFmtId="0" fontId="67" fillId="41" borderId="0" xfId="0" applyFont="1" applyFill="1" applyBorder="1" applyAlignment="1">
      <alignment horizontal="right" vertical="center" wrapText="1"/>
    </xf>
    <xf numFmtId="0" fontId="20" fillId="41" borderId="0" xfId="0" applyFont="1" applyFill="1" applyBorder="1" applyAlignment="1">
      <alignment horizontal="center" vertical="center"/>
    </xf>
    <xf numFmtId="0" fontId="19" fillId="41" borderId="0" xfId="0" applyFont="1" applyFill="1" applyBorder="1" applyAlignment="1">
      <alignment vertical="center" wrapText="1"/>
    </xf>
    <xf numFmtId="0" fontId="19" fillId="0" borderId="0" xfId="0" applyFont="1" applyBorder="1" applyAlignment="1">
      <alignment vertical="center" wrapText="1"/>
    </xf>
    <xf numFmtId="1" fontId="20" fillId="41" borderId="0" xfId="0" applyNumberFormat="1" applyFont="1" applyFill="1" applyBorder="1" applyAlignment="1">
      <alignment horizontal="right" vertical="center"/>
    </xf>
    <xf numFmtId="0" fontId="0" fillId="41" borderId="0" xfId="0" applyFill="1" applyBorder="1" applyAlignment="1">
      <alignment horizontal="center" vertical="center" wrapText="1"/>
    </xf>
    <xf numFmtId="0" fontId="0" fillId="41" borderId="0" xfId="0" applyFill="1" applyBorder="1" applyAlignment="1">
      <alignment horizontal="center" vertical="center"/>
    </xf>
    <xf numFmtId="0" fontId="20" fillId="41" borderId="0" xfId="0" applyFont="1" applyFill="1" applyBorder="1" applyAlignment="1">
      <alignment horizontal="center" vertical="center" textRotation="90"/>
    </xf>
    <xf numFmtId="0" fontId="67" fillId="41" borderId="0" xfId="0" applyFont="1" applyFill="1" applyBorder="1" applyAlignment="1">
      <alignment horizontal="right" vertical="center"/>
    </xf>
    <xf numFmtId="0" fontId="67" fillId="41" borderId="0" xfId="0" applyFont="1" applyFill="1" applyBorder="1" applyAlignment="1">
      <alignment horizontal="center" vertical="center" wrapText="1"/>
    </xf>
    <xf numFmtId="0" fontId="30" fillId="45" borderId="22" xfId="0" applyFont="1" applyFill="1" applyBorder="1" applyAlignment="1">
      <alignment horizontal="center" vertical="center"/>
    </xf>
    <xf numFmtId="2" fontId="20" fillId="47" borderId="22" xfId="0" applyNumberFormat="1" applyFont="1" applyFill="1" applyBorder="1" applyAlignment="1">
      <alignment horizontal="right" vertical="center"/>
    </xf>
    <xf numFmtId="2" fontId="65" fillId="45" borderId="23" xfId="0" applyNumberFormat="1" applyFont="1" applyFill="1" applyBorder="1" applyAlignment="1">
      <alignment horizontal="center" vertical="center"/>
    </xf>
    <xf numFmtId="2" fontId="65" fillId="45" borderId="30" xfId="0" applyNumberFormat="1" applyFont="1" applyFill="1" applyBorder="1" applyAlignment="1">
      <alignment horizontal="center" vertical="center"/>
    </xf>
    <xf numFmtId="2" fontId="65" fillId="45" borderId="31" xfId="0" applyNumberFormat="1" applyFont="1" applyFill="1" applyBorder="1" applyAlignment="1">
      <alignment horizontal="center" vertical="center"/>
    </xf>
    <xf numFmtId="0" fontId="19" fillId="0" borderId="0" xfId="0" applyFont="1" applyBorder="1" applyAlignment="1">
      <alignment horizontal="left" vertical="top" wrapText="1"/>
    </xf>
    <xf numFmtId="0" fontId="65" fillId="45" borderId="34" xfId="0" applyFont="1" applyFill="1" applyBorder="1" applyAlignment="1">
      <alignment horizontal="left" vertical="center"/>
    </xf>
    <xf numFmtId="0" fontId="65" fillId="45" borderId="33" xfId="0" applyFont="1" applyFill="1" applyBorder="1" applyAlignment="1">
      <alignment vertical="center"/>
    </xf>
    <xf numFmtId="0" fontId="65" fillId="45" borderId="34" xfId="0" applyFont="1" applyFill="1" applyBorder="1" applyAlignment="1">
      <alignment vertical="center"/>
    </xf>
    <xf numFmtId="0" fontId="19" fillId="41" borderId="29" xfId="0" applyFont="1" applyFill="1" applyBorder="1" applyAlignment="1">
      <alignment horizontal="left" vertical="center"/>
    </xf>
    <xf numFmtId="0" fontId="19" fillId="41" borderId="28" xfId="0" applyFont="1" applyFill="1" applyBorder="1" applyAlignment="1">
      <alignment horizontal="left" vertical="center"/>
    </xf>
    <xf numFmtId="0" fontId="19" fillId="41" borderId="27" xfId="0" applyFont="1" applyFill="1" applyBorder="1" applyAlignment="1">
      <alignment horizontal="left" vertical="center"/>
    </xf>
    <xf numFmtId="0" fontId="20" fillId="41" borderId="36" xfId="0" applyFont="1" applyFill="1" applyBorder="1" applyAlignment="1">
      <alignment horizontal="left" vertical="center"/>
    </xf>
    <xf numFmtId="0" fontId="20" fillId="41" borderId="35" xfId="0" applyFont="1" applyFill="1" applyBorder="1" applyAlignment="1">
      <alignment horizontal="left" vertical="center"/>
    </xf>
    <xf numFmtId="0" fontId="20" fillId="41" borderId="32" xfId="0" applyFont="1" applyFill="1" applyBorder="1" applyAlignment="1">
      <alignment horizontal="left" vertical="center"/>
    </xf>
    <xf numFmtId="0" fontId="19" fillId="41" borderId="29" xfId="0" applyFont="1" applyFill="1" applyBorder="1" applyAlignment="1">
      <alignment horizontal="center" vertical="center"/>
    </xf>
    <xf numFmtId="0" fontId="19" fillId="41" borderId="27" xfId="0" applyFont="1" applyFill="1" applyBorder="1" applyAlignment="1">
      <alignment horizontal="center" vertical="center"/>
    </xf>
    <xf numFmtId="0" fontId="0" fillId="0" borderId="0" xfId="0"/>
    <xf numFmtId="0" fontId="20" fillId="47" borderId="29" xfId="0" applyFont="1" applyFill="1" applyBorder="1" applyAlignment="1">
      <alignment horizontal="center" vertical="center"/>
    </xf>
    <xf numFmtId="0" fontId="20" fillId="47" borderId="27" xfId="0" applyFont="1" applyFill="1" applyBorder="1" applyAlignment="1">
      <alignment horizontal="center" vertical="center"/>
    </xf>
    <xf numFmtId="2" fontId="65" fillId="45" borderId="23" xfId="0" applyNumberFormat="1" applyFont="1" applyFill="1" applyBorder="1" applyAlignment="1">
      <alignment vertical="center"/>
    </xf>
    <xf numFmtId="2" fontId="65" fillId="45" borderId="30" xfId="0" applyNumberFormat="1" applyFont="1" applyFill="1" applyBorder="1" applyAlignment="1">
      <alignment vertical="center"/>
    </xf>
    <xf numFmtId="2" fontId="65" fillId="45" borderId="31" xfId="0" applyNumberFormat="1" applyFont="1" applyFill="1" applyBorder="1" applyAlignment="1">
      <alignment vertical="center"/>
    </xf>
    <xf numFmtId="0" fontId="65" fillId="45" borderId="23" xfId="0" applyFont="1" applyFill="1" applyBorder="1" applyAlignment="1">
      <alignment vertical="center" wrapText="1"/>
    </xf>
    <xf numFmtId="0" fontId="65" fillId="45" borderId="31" xfId="0" applyFont="1" applyFill="1" applyBorder="1" applyAlignment="1">
      <alignment vertical="center" wrapText="1"/>
    </xf>
    <xf numFmtId="0" fontId="0" fillId="0" borderId="0" xfId="0" applyAlignment="1">
      <alignment vertical="center"/>
    </xf>
    <xf numFmtId="0" fontId="20" fillId="47" borderId="22" xfId="0" applyFont="1" applyFill="1" applyBorder="1" applyAlignment="1">
      <alignment horizontal="center" vertical="center" wrapText="1"/>
    </xf>
    <xf numFmtId="0" fontId="65" fillId="45" borderId="36" xfId="0" applyFont="1" applyFill="1" applyBorder="1" applyAlignment="1">
      <alignment horizontal="left" vertical="center"/>
    </xf>
    <xf numFmtId="0" fontId="20" fillId="41" borderId="22" xfId="0" applyFont="1" applyFill="1" applyBorder="1" applyAlignment="1">
      <alignment horizontal="center" vertical="center"/>
    </xf>
    <xf numFmtId="0" fontId="20" fillId="41" borderId="0" xfId="0" applyFont="1" applyFill="1" applyBorder="1" applyAlignment="1">
      <alignment horizontal="center" vertical="center" wrapText="1"/>
    </xf>
    <xf numFmtId="1" fontId="20" fillId="41" borderId="0" xfId="0" applyNumberFormat="1" applyFont="1" applyFill="1" applyBorder="1" applyAlignment="1">
      <alignment horizontal="left" vertical="center"/>
    </xf>
    <xf numFmtId="0" fontId="20" fillId="41" borderId="0" xfId="0" applyFont="1" applyFill="1" applyBorder="1" applyAlignment="1">
      <alignment horizontal="left" vertical="center"/>
    </xf>
    <xf numFmtId="0" fontId="30" fillId="45" borderId="32" xfId="0" applyFont="1" applyFill="1" applyBorder="1" applyAlignment="1">
      <alignment horizontal="left" vertical="center"/>
    </xf>
    <xf numFmtId="0" fontId="30" fillId="45" borderId="43" xfId="0" applyFont="1" applyFill="1" applyBorder="1" applyAlignment="1">
      <alignment horizontal="left" vertical="center"/>
    </xf>
    <xf numFmtId="0" fontId="19" fillId="0" borderId="24" xfId="0" applyFont="1" applyBorder="1" applyAlignment="1">
      <alignment horizontal="center" vertical="center" wrapText="1"/>
    </xf>
    <xf numFmtId="2" fontId="65" fillId="45" borderId="22" xfId="0" applyNumberFormat="1" applyFont="1" applyFill="1" applyBorder="1" applyAlignment="1">
      <alignment horizontal="left" vertical="center" wrapText="1"/>
    </xf>
    <xf numFmtId="0" fontId="30" fillId="45" borderId="44" xfId="0" applyFont="1" applyFill="1" applyBorder="1" applyAlignment="1">
      <alignment horizontal="left" vertical="center"/>
    </xf>
    <xf numFmtId="169" fontId="65" fillId="45" borderId="23" xfId="0" applyNumberFormat="1" applyFont="1" applyFill="1" applyBorder="1" applyAlignment="1">
      <alignment vertical="center"/>
    </xf>
    <xf numFmtId="169" fontId="65" fillId="45" borderId="30" xfId="0" applyNumberFormat="1" applyFont="1" applyFill="1" applyBorder="1" applyAlignment="1">
      <alignment vertical="center"/>
    </xf>
    <xf numFmtId="169" fontId="65" fillId="45" borderId="31" xfId="0" applyNumberFormat="1" applyFont="1" applyFill="1" applyBorder="1" applyAlignment="1">
      <alignment vertical="center"/>
    </xf>
    <xf numFmtId="169" fontId="65" fillId="45" borderId="22" xfId="0" applyNumberFormat="1" applyFont="1" applyFill="1" applyBorder="1" applyAlignment="1">
      <alignment vertical="center"/>
    </xf>
    <xf numFmtId="0" fontId="19" fillId="0" borderId="0" xfId="0" applyFont="1" applyBorder="1" applyAlignment="1">
      <alignment horizontal="center"/>
    </xf>
    <xf numFmtId="0" fontId="30" fillId="45" borderId="35" xfId="0" applyFont="1" applyFill="1" applyBorder="1" applyAlignment="1">
      <alignment horizontal="left" vertical="center"/>
    </xf>
    <xf numFmtId="0" fontId="30" fillId="45" borderId="41" xfId="0" applyFont="1" applyFill="1" applyBorder="1" applyAlignment="1">
      <alignment horizontal="left" vertical="center"/>
    </xf>
    <xf numFmtId="2" fontId="65" fillId="45" borderId="23" xfId="0" applyNumberFormat="1" applyFont="1" applyFill="1" applyBorder="1" applyAlignment="1">
      <alignment horizontal="left" vertical="center" wrapText="1"/>
    </xf>
    <xf numFmtId="2" fontId="65" fillId="45" borderId="30" xfId="0" applyNumberFormat="1" applyFont="1" applyFill="1" applyBorder="1" applyAlignment="1">
      <alignment horizontal="left" vertical="center" wrapText="1"/>
    </xf>
    <xf numFmtId="2" fontId="65" fillId="45" borderId="31" xfId="0" applyNumberFormat="1" applyFont="1" applyFill="1" applyBorder="1" applyAlignment="1">
      <alignment horizontal="left" vertical="center" wrapText="1"/>
    </xf>
    <xf numFmtId="164" fontId="20" fillId="41" borderId="22" xfId="1" applyNumberFormat="1" applyFont="1" applyFill="1" applyBorder="1" applyAlignment="1">
      <alignment horizontal="center" vertical="center" wrapText="1"/>
    </xf>
    <xf numFmtId="43" fontId="30" fillId="45" borderId="22" xfId="1" applyFont="1" applyFill="1" applyBorder="1" applyAlignment="1">
      <alignment vertical="center"/>
    </xf>
    <xf numFmtId="0" fontId="20" fillId="0" borderId="0" xfId="0" applyFont="1" applyBorder="1" applyAlignment="1">
      <alignment horizontal="left" vertical="center"/>
    </xf>
    <xf numFmtId="0" fontId="20" fillId="0" borderId="0" xfId="0" applyFont="1" applyBorder="1" applyAlignment="1">
      <alignment vertical="center"/>
    </xf>
    <xf numFmtId="0" fontId="19" fillId="47" borderId="29" xfId="0" applyFont="1" applyFill="1" applyBorder="1" applyAlignment="1">
      <alignment horizontal="left" vertical="center"/>
    </xf>
    <xf numFmtId="0" fontId="19" fillId="47" borderId="28" xfId="0" applyFont="1" applyFill="1" applyBorder="1" applyAlignment="1">
      <alignment horizontal="left" vertical="center"/>
    </xf>
    <xf numFmtId="0" fontId="19" fillId="47" borderId="27" xfId="0" applyFont="1" applyFill="1" applyBorder="1" applyAlignment="1">
      <alignment horizontal="left" vertical="center"/>
    </xf>
    <xf numFmtId="0" fontId="20" fillId="47" borderId="22" xfId="0" applyFont="1" applyFill="1" applyBorder="1" applyAlignment="1">
      <alignment horizontal="center" vertical="center"/>
    </xf>
    <xf numFmtId="0" fontId="65" fillId="0" borderId="29" xfId="0" applyFont="1" applyBorder="1" applyAlignment="1">
      <alignment horizontal="center" vertical="center"/>
    </xf>
    <xf numFmtId="0" fontId="65" fillId="0" borderId="28" xfId="0" applyFont="1" applyBorder="1" applyAlignment="1">
      <alignment horizontal="center" vertical="center"/>
    </xf>
    <xf numFmtId="0" fontId="65" fillId="0" borderId="27" xfId="0" applyFont="1" applyBorder="1" applyAlignment="1">
      <alignment horizontal="center" vertical="center"/>
    </xf>
    <xf numFmtId="0" fontId="34" fillId="0" borderId="46" xfId="0" applyFont="1" applyFill="1" applyBorder="1" applyAlignment="1">
      <alignment vertical="top" wrapText="1"/>
    </xf>
    <xf numFmtId="0" fontId="34" fillId="0" borderId="47" xfId="0" applyFont="1" applyFill="1" applyBorder="1" applyAlignment="1">
      <alignment horizontal="left" vertical="top" wrapText="1"/>
    </xf>
    <xf numFmtId="0" fontId="34" fillId="33" borderId="48" xfId="0" applyFont="1" applyFill="1" applyBorder="1" applyAlignment="1">
      <alignment horizontal="left" vertical="top" wrapText="1"/>
    </xf>
    <xf numFmtId="0" fontId="34" fillId="33" borderId="49" xfId="0" applyFont="1" applyFill="1" applyBorder="1" applyAlignment="1">
      <alignment vertical="top" wrapText="1"/>
    </xf>
    <xf numFmtId="0" fontId="34" fillId="0" borderId="18" xfId="0" applyFont="1" applyFill="1" applyBorder="1" applyAlignment="1">
      <alignment horizontal="left" vertical="top" wrapText="1"/>
    </xf>
    <xf numFmtId="0" fontId="34" fillId="0" borderId="13" xfId="0" applyFont="1" applyFill="1" applyBorder="1" applyAlignment="1">
      <alignment vertical="top" wrapText="1"/>
    </xf>
    <xf numFmtId="0" fontId="34" fillId="33" borderId="13" xfId="0" applyFont="1" applyFill="1" applyBorder="1" applyAlignment="1">
      <alignment vertical="top" wrapText="1"/>
    </xf>
    <xf numFmtId="0" fontId="34" fillId="33" borderId="20" xfId="0" applyFont="1" applyFill="1" applyBorder="1" applyAlignment="1">
      <alignment horizontal="left" vertical="top" wrapText="1"/>
    </xf>
    <xf numFmtId="0" fontId="34" fillId="33" borderId="21" xfId="0" applyFont="1" applyFill="1" applyBorder="1" applyAlignment="1">
      <alignment vertical="top" wrapText="1"/>
    </xf>
    <xf numFmtId="0" fontId="76" fillId="0" borderId="51" xfId="0" applyFont="1" applyFill="1" applyBorder="1" applyAlignment="1">
      <alignment vertical="top" wrapText="1"/>
    </xf>
    <xf numFmtId="0" fontId="76" fillId="0" borderId="50" xfId="0" applyFont="1" applyFill="1" applyBorder="1" applyAlignment="1">
      <alignment horizontal="left" vertical="top" wrapText="1"/>
    </xf>
  </cellXfs>
  <cellStyles count="46">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1" builtinId="3"/>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rmal 2" xfId="43"/>
    <cellStyle name="Normal 2 2" xfId="44"/>
    <cellStyle name="Normal 2 2 2" xfId="45"/>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drawings/_rels/drawing1.xml.rels><?xml version="1.0" encoding="UTF-8" standalone="yes"?>
<Relationships xmlns="http://schemas.openxmlformats.org/package/2006/relationships"><Relationship Id="rId1" Type="http://schemas.openxmlformats.org/officeDocument/2006/relationships/hyperlink" Target="https://data.humdata.org/dataset/76469da4-94ea-4760-82be-00a3ae2ef75e" TargetMode="External"/></Relationships>
</file>

<file path=xl/drawings/drawing1.xml><?xml version="1.0" encoding="utf-8"?>
<xdr:wsDr xmlns:xdr="http://schemas.openxmlformats.org/drawingml/2006/spreadsheetDrawing" xmlns:a="http://schemas.openxmlformats.org/drawingml/2006/main">
  <xdr:twoCellAnchor>
    <xdr:from>
      <xdr:col>1</xdr:col>
      <xdr:colOff>607522</xdr:colOff>
      <xdr:row>3</xdr:row>
      <xdr:rowOff>72390</xdr:rowOff>
    </xdr:from>
    <xdr:to>
      <xdr:col>1</xdr:col>
      <xdr:colOff>608215</xdr:colOff>
      <xdr:row>3</xdr:row>
      <xdr:rowOff>74814</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1217122" y="621030"/>
          <a:ext cx="693" cy="242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607522</xdr:colOff>
      <xdr:row>3</xdr:row>
      <xdr:rowOff>72390</xdr:rowOff>
    </xdr:from>
    <xdr:to>
      <xdr:col>1</xdr:col>
      <xdr:colOff>608215</xdr:colOff>
      <xdr:row>3</xdr:row>
      <xdr:rowOff>74814</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1217122" y="621030"/>
          <a:ext cx="693" cy="242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6"/>
  <sheetViews>
    <sheetView tabSelected="1" workbookViewId="0">
      <selection sqref="A1:B1"/>
    </sheetView>
  </sheetViews>
  <sheetFormatPr defaultRowHeight="14.4" x14ac:dyDescent="0.3"/>
  <cols>
    <col min="1" max="1" width="32.6640625" style="619" customWidth="1"/>
    <col min="2" max="2" width="113.21875" style="619" customWidth="1"/>
    <col min="3" max="16384" width="8.88671875" style="619"/>
  </cols>
  <sheetData>
    <row r="1" spans="1:2" ht="113.4" customHeight="1" x14ac:dyDescent="0.3">
      <c r="A1" s="742" t="s">
        <v>4104</v>
      </c>
      <c r="B1" s="743"/>
    </row>
    <row r="2" spans="1:2" ht="73.8" customHeight="1" x14ac:dyDescent="0.3">
      <c r="A2" s="744" t="s">
        <v>549</v>
      </c>
      <c r="B2" s="745"/>
    </row>
    <row r="3" spans="1:2" ht="15" thickBot="1" x14ac:dyDescent="0.35">
      <c r="A3" s="44" t="s">
        <v>548</v>
      </c>
      <c r="B3" s="55" t="s">
        <v>538</v>
      </c>
    </row>
    <row r="4" spans="1:2" ht="359.4" thickBot="1" x14ac:dyDescent="0.35">
      <c r="A4" s="46" t="s">
        <v>547</v>
      </c>
      <c r="B4" s="54" t="s">
        <v>3977</v>
      </c>
    </row>
    <row r="5" spans="1:2" ht="28.2" thickBot="1" x14ac:dyDescent="0.35">
      <c r="A5" s="52" t="s">
        <v>546</v>
      </c>
      <c r="B5" s="51" t="s">
        <v>3976</v>
      </c>
    </row>
    <row r="6" spans="1:2" ht="73.2" customHeight="1" thickBot="1" x14ac:dyDescent="0.35">
      <c r="A6" s="46" t="s">
        <v>545</v>
      </c>
      <c r="B6" s="53" t="s">
        <v>3979</v>
      </c>
    </row>
    <row r="7" spans="1:2" ht="124.8" thickBot="1" x14ac:dyDescent="0.35">
      <c r="A7" s="52" t="s">
        <v>544</v>
      </c>
      <c r="B7" s="51" t="s">
        <v>3984</v>
      </c>
    </row>
    <row r="8" spans="1:2" ht="55.8" thickBot="1" x14ac:dyDescent="0.35">
      <c r="A8" s="50" t="s">
        <v>543</v>
      </c>
      <c r="B8" s="49" t="s">
        <v>3978</v>
      </c>
    </row>
    <row r="9" spans="1:2" ht="42" thickBot="1" x14ac:dyDescent="0.35">
      <c r="A9" s="48" t="s">
        <v>542</v>
      </c>
      <c r="B9" s="47" t="s">
        <v>3980</v>
      </c>
    </row>
    <row r="10" spans="1:2" ht="28.2" thickBot="1" x14ac:dyDescent="0.35">
      <c r="A10" s="46" t="s">
        <v>541</v>
      </c>
      <c r="B10" s="45" t="s">
        <v>540</v>
      </c>
    </row>
    <row r="11" spans="1:2" ht="15" thickBot="1" x14ac:dyDescent="0.35">
      <c r="A11" s="44" t="s">
        <v>539</v>
      </c>
      <c r="B11" s="43" t="s">
        <v>538</v>
      </c>
    </row>
    <row r="12" spans="1:2" ht="15" thickBot="1" x14ac:dyDescent="0.35">
      <c r="A12" s="42" t="s">
        <v>537</v>
      </c>
      <c r="B12" s="41" t="s">
        <v>536</v>
      </c>
    </row>
    <row r="13" spans="1:2" ht="15" thickBot="1" x14ac:dyDescent="0.35">
      <c r="A13" s="40" t="s">
        <v>535</v>
      </c>
      <c r="B13" s="39" t="s">
        <v>534</v>
      </c>
    </row>
    <row r="14" spans="1:2" ht="15" thickBot="1" x14ac:dyDescent="0.35">
      <c r="A14" s="42" t="s">
        <v>533</v>
      </c>
      <c r="B14" s="41" t="s">
        <v>532</v>
      </c>
    </row>
    <row r="15" spans="1:2" x14ac:dyDescent="0.3">
      <c r="A15" s="958" t="s">
        <v>531</v>
      </c>
      <c r="B15" s="959" t="s">
        <v>530</v>
      </c>
    </row>
    <row r="16" spans="1:2" ht="19.2" customHeight="1" thickBot="1" x14ac:dyDescent="0.35">
      <c r="A16" s="961" t="s">
        <v>529</v>
      </c>
      <c r="B16" s="960" t="s">
        <v>528</v>
      </c>
    </row>
    <row r="17" spans="1:2" ht="15" thickBot="1" x14ac:dyDescent="0.35">
      <c r="A17" s="967" t="s">
        <v>4103</v>
      </c>
      <c r="B17" s="968" t="s">
        <v>4102</v>
      </c>
    </row>
    <row r="18" spans="1:2" x14ac:dyDescent="0.3">
      <c r="A18" s="966" t="s">
        <v>3981</v>
      </c>
      <c r="B18" s="965" t="s">
        <v>4101</v>
      </c>
    </row>
    <row r="19" spans="1:2" x14ac:dyDescent="0.3">
      <c r="A19" s="963" t="s">
        <v>3982</v>
      </c>
      <c r="B19" s="962" t="s">
        <v>4100</v>
      </c>
    </row>
    <row r="20" spans="1:2" x14ac:dyDescent="0.3">
      <c r="A20" s="964" t="s">
        <v>3983</v>
      </c>
      <c r="B20" s="54" t="s">
        <v>4099</v>
      </c>
    </row>
    <row r="21" spans="1:2" x14ac:dyDescent="0.3">
      <c r="A21" s="963" t="s">
        <v>4098</v>
      </c>
      <c r="B21" s="962" t="s">
        <v>4097</v>
      </c>
    </row>
    <row r="22" spans="1:2" ht="27.6" x14ac:dyDescent="0.3">
      <c r="A22" s="964" t="s">
        <v>4096</v>
      </c>
      <c r="B22" s="54" t="s">
        <v>4095</v>
      </c>
    </row>
    <row r="23" spans="1:2" ht="27.6" x14ac:dyDescent="0.3">
      <c r="A23" s="963" t="s">
        <v>4094</v>
      </c>
      <c r="B23" s="962" t="s">
        <v>4093</v>
      </c>
    </row>
    <row r="24" spans="1:2" x14ac:dyDescent="0.3">
      <c r="A24" s="964" t="s">
        <v>4092</v>
      </c>
      <c r="B24" s="54" t="s">
        <v>4091</v>
      </c>
    </row>
    <row r="25" spans="1:2" x14ac:dyDescent="0.3">
      <c r="A25" s="963" t="s">
        <v>4090</v>
      </c>
      <c r="B25" s="962" t="s">
        <v>4089</v>
      </c>
    </row>
    <row r="26" spans="1:2" ht="27.6" x14ac:dyDescent="0.3">
      <c r="A26" s="964" t="s">
        <v>4088</v>
      </c>
      <c r="B26" s="54" t="s">
        <v>4087</v>
      </c>
    </row>
    <row r="27" spans="1:2" x14ac:dyDescent="0.3">
      <c r="A27" s="963" t="s">
        <v>4086</v>
      </c>
      <c r="B27" s="962" t="s">
        <v>4085</v>
      </c>
    </row>
    <row r="28" spans="1:2" ht="27.6" x14ac:dyDescent="0.3">
      <c r="A28" s="964" t="s">
        <v>4084</v>
      </c>
      <c r="B28" s="54" t="s">
        <v>4083</v>
      </c>
    </row>
    <row r="29" spans="1:2" ht="27.6" x14ac:dyDescent="0.3">
      <c r="A29" s="963" t="s">
        <v>4082</v>
      </c>
      <c r="B29" s="962" t="s">
        <v>4081</v>
      </c>
    </row>
    <row r="30" spans="1:2" x14ac:dyDescent="0.3">
      <c r="A30" s="964" t="s">
        <v>4080</v>
      </c>
      <c r="B30" s="54" t="s">
        <v>4079</v>
      </c>
    </row>
    <row r="31" spans="1:2" x14ac:dyDescent="0.3">
      <c r="A31" s="963" t="s">
        <v>4078</v>
      </c>
      <c r="B31" s="962" t="s">
        <v>4077</v>
      </c>
    </row>
    <row r="32" spans="1:2" ht="27.6" x14ac:dyDescent="0.3">
      <c r="A32" s="964" t="s">
        <v>4076</v>
      </c>
      <c r="B32" s="54" t="s">
        <v>4075</v>
      </c>
    </row>
    <row r="33" spans="1:2" x14ac:dyDescent="0.3">
      <c r="A33" s="963" t="s">
        <v>4074</v>
      </c>
      <c r="B33" s="962" t="s">
        <v>4073</v>
      </c>
    </row>
    <row r="34" spans="1:2" x14ac:dyDescent="0.3">
      <c r="A34" s="964" t="s">
        <v>3985</v>
      </c>
      <c r="B34" s="54" t="s">
        <v>4072</v>
      </c>
    </row>
    <row r="35" spans="1:2" x14ac:dyDescent="0.3">
      <c r="A35" s="963" t="s">
        <v>4071</v>
      </c>
      <c r="B35" s="962" t="s">
        <v>4070</v>
      </c>
    </row>
    <row r="36" spans="1:2" x14ac:dyDescent="0.3">
      <c r="A36" s="964" t="s">
        <v>4069</v>
      </c>
      <c r="B36" s="54" t="s">
        <v>4068</v>
      </c>
    </row>
    <row r="37" spans="1:2" ht="27.6" x14ac:dyDescent="0.3">
      <c r="A37" s="963" t="s">
        <v>4067</v>
      </c>
      <c r="B37" s="962" t="s">
        <v>4066</v>
      </c>
    </row>
    <row r="38" spans="1:2" ht="27.6" x14ac:dyDescent="0.3">
      <c r="A38" s="964" t="s">
        <v>4065</v>
      </c>
      <c r="B38" s="54" t="s">
        <v>4064</v>
      </c>
    </row>
    <row r="39" spans="1:2" x14ac:dyDescent="0.3">
      <c r="A39" s="963" t="s">
        <v>4063</v>
      </c>
      <c r="B39" s="962" t="s">
        <v>4062</v>
      </c>
    </row>
    <row r="40" spans="1:2" ht="27.6" x14ac:dyDescent="0.3">
      <c r="A40" s="964" t="s">
        <v>4061</v>
      </c>
      <c r="B40" s="54" t="s">
        <v>4060</v>
      </c>
    </row>
    <row r="41" spans="1:2" x14ac:dyDescent="0.3">
      <c r="A41" s="963" t="s">
        <v>3986</v>
      </c>
      <c r="B41" s="962" t="s">
        <v>4059</v>
      </c>
    </row>
    <row r="42" spans="1:2" x14ac:dyDescent="0.3">
      <c r="A42" s="964" t="s">
        <v>4058</v>
      </c>
      <c r="B42" s="54" t="s">
        <v>4057</v>
      </c>
    </row>
    <row r="43" spans="1:2" x14ac:dyDescent="0.3">
      <c r="A43" s="963" t="s">
        <v>4056</v>
      </c>
      <c r="B43" s="962" t="s">
        <v>4055</v>
      </c>
    </row>
    <row r="44" spans="1:2" x14ac:dyDescent="0.3">
      <c r="A44" s="964" t="s">
        <v>4054</v>
      </c>
      <c r="B44" s="54" t="s">
        <v>4053</v>
      </c>
    </row>
    <row r="45" spans="1:2" ht="27.6" x14ac:dyDescent="0.3">
      <c r="A45" s="963" t="s">
        <v>4052</v>
      </c>
      <c r="B45" s="962" t="s">
        <v>4051</v>
      </c>
    </row>
    <row r="46" spans="1:2" ht="27.6" x14ac:dyDescent="0.3">
      <c r="A46" s="964" t="s">
        <v>4050</v>
      </c>
      <c r="B46" s="54" t="s">
        <v>4049</v>
      </c>
    </row>
    <row r="47" spans="1:2" x14ac:dyDescent="0.3">
      <c r="A47" s="963" t="s">
        <v>4048</v>
      </c>
      <c r="B47" s="962" t="s">
        <v>4047</v>
      </c>
    </row>
    <row r="48" spans="1:2" x14ac:dyDescent="0.3">
      <c r="A48" s="964" t="s">
        <v>4046</v>
      </c>
      <c r="B48" s="54" t="s">
        <v>4045</v>
      </c>
    </row>
    <row r="49" spans="1:2" x14ac:dyDescent="0.3">
      <c r="A49" s="963" t="s">
        <v>4044</v>
      </c>
      <c r="B49" s="962" t="s">
        <v>4043</v>
      </c>
    </row>
    <row r="50" spans="1:2" x14ac:dyDescent="0.3">
      <c r="A50" s="964" t="s">
        <v>4042</v>
      </c>
      <c r="B50" s="54" t="s">
        <v>4041</v>
      </c>
    </row>
    <row r="51" spans="1:2" x14ac:dyDescent="0.3">
      <c r="A51" s="963" t="s">
        <v>4040</v>
      </c>
      <c r="B51" s="962" t="s">
        <v>4039</v>
      </c>
    </row>
    <row r="52" spans="1:2" ht="27.6" x14ac:dyDescent="0.3">
      <c r="A52" s="964" t="s">
        <v>4038</v>
      </c>
      <c r="B52" s="54" t="s">
        <v>4037</v>
      </c>
    </row>
    <row r="53" spans="1:2" ht="27.6" x14ac:dyDescent="0.3">
      <c r="A53" s="963" t="s">
        <v>4036</v>
      </c>
      <c r="B53" s="962" t="s">
        <v>4035</v>
      </c>
    </row>
    <row r="54" spans="1:2" ht="27.6" x14ac:dyDescent="0.3">
      <c r="A54" s="964" t="s">
        <v>4034</v>
      </c>
      <c r="B54" s="54" t="s">
        <v>4033</v>
      </c>
    </row>
    <row r="55" spans="1:2" x14ac:dyDescent="0.3">
      <c r="A55" s="963" t="s">
        <v>4032</v>
      </c>
      <c r="B55" s="962" t="s">
        <v>4031</v>
      </c>
    </row>
    <row r="56" spans="1:2" ht="27.6" x14ac:dyDescent="0.3">
      <c r="A56" s="964" t="s">
        <v>4030</v>
      </c>
      <c r="B56" s="54" t="s">
        <v>4029</v>
      </c>
    </row>
    <row r="57" spans="1:2" ht="27.6" x14ac:dyDescent="0.3">
      <c r="A57" s="963" t="s">
        <v>4028</v>
      </c>
      <c r="B57" s="962" t="s">
        <v>4027</v>
      </c>
    </row>
    <row r="58" spans="1:2" x14ac:dyDescent="0.3">
      <c r="A58" s="964" t="s">
        <v>4026</v>
      </c>
      <c r="B58" s="54" t="s">
        <v>4025</v>
      </c>
    </row>
    <row r="59" spans="1:2" x14ac:dyDescent="0.3">
      <c r="A59" s="963" t="s">
        <v>4024</v>
      </c>
      <c r="B59" s="962" t="s">
        <v>4023</v>
      </c>
    </row>
    <row r="60" spans="1:2" x14ac:dyDescent="0.3">
      <c r="A60" s="964" t="s">
        <v>4022</v>
      </c>
      <c r="B60" s="54" t="s">
        <v>4021</v>
      </c>
    </row>
    <row r="61" spans="1:2" x14ac:dyDescent="0.3">
      <c r="A61" s="963" t="s">
        <v>4020</v>
      </c>
      <c r="B61" s="962" t="s">
        <v>4019</v>
      </c>
    </row>
    <row r="62" spans="1:2" x14ac:dyDescent="0.3">
      <c r="A62" s="964" t="s">
        <v>4018</v>
      </c>
      <c r="B62" s="54" t="s">
        <v>4017</v>
      </c>
    </row>
    <row r="63" spans="1:2" x14ac:dyDescent="0.3">
      <c r="A63" s="963" t="s">
        <v>4016</v>
      </c>
      <c r="B63" s="962" t="s">
        <v>4015</v>
      </c>
    </row>
    <row r="64" spans="1:2" x14ac:dyDescent="0.3">
      <c r="A64" s="964" t="s">
        <v>4014</v>
      </c>
      <c r="B64" s="54" t="s">
        <v>4013</v>
      </c>
    </row>
    <row r="65" spans="1:2" x14ac:dyDescent="0.3">
      <c r="A65" s="963" t="s">
        <v>4012</v>
      </c>
      <c r="B65" s="962" t="s">
        <v>4011</v>
      </c>
    </row>
    <row r="66" spans="1:2" ht="27.6" x14ac:dyDescent="0.3">
      <c r="A66" s="964" t="s">
        <v>4010</v>
      </c>
      <c r="B66" s="54" t="s">
        <v>4009</v>
      </c>
    </row>
    <row r="67" spans="1:2" ht="27.6" x14ac:dyDescent="0.3">
      <c r="A67" s="963" t="s">
        <v>4008</v>
      </c>
      <c r="B67" s="962" t="s">
        <v>4007</v>
      </c>
    </row>
    <row r="68" spans="1:2" ht="27.6" x14ac:dyDescent="0.3">
      <c r="A68" s="964" t="s">
        <v>4006</v>
      </c>
      <c r="B68" s="54" t="s">
        <v>4005</v>
      </c>
    </row>
    <row r="69" spans="1:2" ht="27.6" x14ac:dyDescent="0.3">
      <c r="A69" s="963" t="s">
        <v>4004</v>
      </c>
      <c r="B69" s="962" t="s">
        <v>4003</v>
      </c>
    </row>
    <row r="70" spans="1:2" ht="27.6" x14ac:dyDescent="0.3">
      <c r="A70" s="964" t="s">
        <v>4002</v>
      </c>
      <c r="B70" s="54" t="s">
        <v>4001</v>
      </c>
    </row>
    <row r="71" spans="1:2" x14ac:dyDescent="0.3">
      <c r="A71" s="963" t="s">
        <v>4000</v>
      </c>
      <c r="B71" s="962" t="s">
        <v>3999</v>
      </c>
    </row>
    <row r="72" spans="1:2" x14ac:dyDescent="0.3">
      <c r="A72" s="964" t="s">
        <v>3998</v>
      </c>
      <c r="B72" s="54" t="s">
        <v>3997</v>
      </c>
    </row>
    <row r="73" spans="1:2" x14ac:dyDescent="0.3">
      <c r="A73" s="963" t="s">
        <v>3996</v>
      </c>
      <c r="B73" s="962" t="s">
        <v>3995</v>
      </c>
    </row>
    <row r="74" spans="1:2" ht="27.6" x14ac:dyDescent="0.3">
      <c r="A74" s="964" t="s">
        <v>3994</v>
      </c>
      <c r="B74" s="54" t="s">
        <v>3993</v>
      </c>
    </row>
    <row r="75" spans="1:2" ht="27.6" x14ac:dyDescent="0.3">
      <c r="A75" s="963" t="s">
        <v>3992</v>
      </c>
      <c r="B75" s="962" t="s">
        <v>3991</v>
      </c>
    </row>
    <row r="76" spans="1:2" ht="15" thickBot="1" x14ac:dyDescent="0.35">
      <c r="A76" s="961" t="s">
        <v>3990</v>
      </c>
      <c r="B76" s="960" t="s">
        <v>3989</v>
      </c>
    </row>
  </sheetData>
  <mergeCells count="2">
    <mergeCell ref="A1:B1"/>
    <mergeCell ref="A2:B2"/>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1"/>
  <sheetViews>
    <sheetView zoomScaleNormal="100" workbookViewId="0">
      <selection activeCell="A7" sqref="A7:J7"/>
    </sheetView>
  </sheetViews>
  <sheetFormatPr defaultRowHeight="13.8" x14ac:dyDescent="0.25"/>
  <cols>
    <col min="1" max="1" width="3.44140625" style="312" bestFit="1" customWidth="1"/>
    <col min="2" max="2" width="14.6640625" style="359" bestFit="1" customWidth="1"/>
    <col min="3" max="3" width="39.5546875" style="358" bestFit="1" customWidth="1"/>
    <col min="4" max="4" width="6.21875" style="313" bestFit="1" customWidth="1"/>
    <col min="5" max="5" width="9.21875" style="313" customWidth="1"/>
    <col min="6" max="6" width="7.77734375" style="313" customWidth="1"/>
    <col min="7" max="7" width="9.109375" style="357" customWidth="1"/>
    <col min="8" max="8" width="8.33203125" style="313" bestFit="1" customWidth="1"/>
    <col min="9" max="9" width="13.44140625" style="356" customWidth="1"/>
    <col min="10" max="10" width="10.109375" style="355" bestFit="1" customWidth="1"/>
    <col min="11" max="16384" width="8.88671875" style="312"/>
  </cols>
  <sheetData>
    <row r="1" spans="1:11" ht="43.2" customHeight="1" x14ac:dyDescent="0.25">
      <c r="A1" s="791" t="s">
        <v>3695</v>
      </c>
      <c r="B1" s="791"/>
      <c r="C1" s="791"/>
      <c r="D1" s="791"/>
      <c r="E1" s="791"/>
      <c r="F1" s="791"/>
      <c r="G1" s="791"/>
      <c r="H1" s="791"/>
      <c r="I1" s="791"/>
      <c r="J1" s="791"/>
    </row>
    <row r="2" spans="1:11" x14ac:dyDescent="0.25">
      <c r="A2" s="767" t="s">
        <v>456</v>
      </c>
      <c r="B2" s="767"/>
      <c r="C2" s="314" t="s">
        <v>1906</v>
      </c>
      <c r="D2" s="370"/>
      <c r="G2" s="312"/>
      <c r="J2" s="312"/>
    </row>
    <row r="3" spans="1:11" x14ac:dyDescent="0.25">
      <c r="A3" s="767" t="s">
        <v>3694</v>
      </c>
      <c r="B3" s="767"/>
      <c r="C3" s="314" t="s">
        <v>1640</v>
      </c>
      <c r="D3" s="370"/>
      <c r="G3" s="312"/>
      <c r="J3" s="312"/>
    </row>
    <row r="4" spans="1:11" x14ac:dyDescent="0.25">
      <c r="A4" s="768" t="s">
        <v>3779</v>
      </c>
      <c r="B4" s="768"/>
      <c r="C4" s="314" t="s">
        <v>1640</v>
      </c>
      <c r="D4" s="370"/>
      <c r="G4" s="312"/>
      <c r="J4" s="312"/>
    </row>
    <row r="5" spans="1:11" x14ac:dyDescent="0.25">
      <c r="A5" s="769" t="s">
        <v>3726</v>
      </c>
      <c r="B5" s="769"/>
      <c r="C5" s="314" t="s">
        <v>3636</v>
      </c>
      <c r="D5" s="370"/>
      <c r="G5" s="312"/>
      <c r="J5" s="312"/>
    </row>
    <row r="6" spans="1:11" x14ac:dyDescent="0.25">
      <c r="A6" s="767" t="s">
        <v>457</v>
      </c>
      <c r="B6" s="767"/>
      <c r="C6" s="314" t="s">
        <v>2029</v>
      </c>
      <c r="D6" s="310"/>
      <c r="E6" s="310"/>
      <c r="F6" s="310"/>
      <c r="G6" s="310"/>
      <c r="H6" s="310"/>
      <c r="I6" s="310"/>
      <c r="J6" s="310"/>
    </row>
    <row r="7" spans="1:11" ht="27.6" x14ac:dyDescent="0.25">
      <c r="A7" s="701" t="s">
        <v>413</v>
      </c>
      <c r="B7" s="406" t="s">
        <v>3712</v>
      </c>
      <c r="C7" s="353" t="s">
        <v>3692</v>
      </c>
      <c r="D7" s="351" t="s">
        <v>3691</v>
      </c>
      <c r="E7" s="309" t="s">
        <v>3690</v>
      </c>
      <c r="F7" s="309" t="s">
        <v>3689</v>
      </c>
      <c r="G7" s="352" t="s">
        <v>3688</v>
      </c>
      <c r="H7" s="351" t="s">
        <v>3687</v>
      </c>
      <c r="I7" s="351" t="s">
        <v>3883</v>
      </c>
      <c r="J7" s="351" t="s">
        <v>3884</v>
      </c>
      <c r="K7" s="360"/>
    </row>
    <row r="8" spans="1:11" x14ac:dyDescent="0.25">
      <c r="A8" s="305">
        <v>1</v>
      </c>
      <c r="B8" s="787" t="s">
        <v>478</v>
      </c>
      <c r="C8" s="307" t="s">
        <v>2013</v>
      </c>
      <c r="D8" s="296"/>
      <c r="E8" s="302"/>
      <c r="F8" s="302"/>
      <c r="G8" s="305" t="s">
        <v>3700</v>
      </c>
      <c r="H8" s="296">
        <v>70</v>
      </c>
      <c r="I8" s="295">
        <v>90</v>
      </c>
      <c r="J8" s="295">
        <f t="shared" ref="J8:J14" si="0">I8*H8</f>
        <v>6300</v>
      </c>
      <c r="K8" s="360"/>
    </row>
    <row r="9" spans="1:11" ht="16.2" x14ac:dyDescent="0.25">
      <c r="A9" s="305">
        <v>2</v>
      </c>
      <c r="B9" s="787"/>
      <c r="C9" s="307" t="s">
        <v>2007</v>
      </c>
      <c r="D9" s="365">
        <v>101</v>
      </c>
      <c r="E9" s="369">
        <v>2</v>
      </c>
      <c r="F9" s="369">
        <v>0.03</v>
      </c>
      <c r="G9" s="305" t="s">
        <v>3679</v>
      </c>
      <c r="H9" s="365">
        <f>D9*E9*F9</f>
        <v>6.06</v>
      </c>
      <c r="I9" s="364">
        <v>233.3</v>
      </c>
      <c r="J9" s="295">
        <f t="shared" si="0"/>
        <v>1413.798</v>
      </c>
      <c r="K9" s="360"/>
    </row>
    <row r="10" spans="1:11" x14ac:dyDescent="0.25">
      <c r="A10" s="305">
        <v>3</v>
      </c>
      <c r="B10" s="368" t="s">
        <v>2004</v>
      </c>
      <c r="C10" s="307" t="s">
        <v>2004</v>
      </c>
      <c r="D10" s="296"/>
      <c r="E10" s="302"/>
      <c r="F10" s="302"/>
      <c r="G10" s="305" t="s">
        <v>3700</v>
      </c>
      <c r="H10" s="296">
        <v>2</v>
      </c>
      <c r="I10" s="295">
        <v>500</v>
      </c>
      <c r="J10" s="295">
        <f t="shared" si="0"/>
        <v>1000</v>
      </c>
      <c r="K10" s="360"/>
    </row>
    <row r="11" spans="1:11" x14ac:dyDescent="0.25">
      <c r="A11" s="305">
        <v>4</v>
      </c>
      <c r="B11" s="787" t="s">
        <v>3699</v>
      </c>
      <c r="C11" s="367" t="s">
        <v>3821</v>
      </c>
      <c r="D11" s="296"/>
      <c r="E11" s="302">
        <v>3</v>
      </c>
      <c r="F11" s="302">
        <v>2</v>
      </c>
      <c r="G11" s="305" t="s">
        <v>3677</v>
      </c>
      <c r="H11" s="365">
        <v>1</v>
      </c>
      <c r="I11" s="366">
        <v>6000</v>
      </c>
      <c r="J11" s="295">
        <f t="shared" si="0"/>
        <v>6000</v>
      </c>
      <c r="K11" s="360"/>
    </row>
    <row r="12" spans="1:11" x14ac:dyDescent="0.25">
      <c r="A12" s="305">
        <v>5</v>
      </c>
      <c r="B12" s="787"/>
      <c r="C12" s="307" t="s">
        <v>3821</v>
      </c>
      <c r="D12" s="296"/>
      <c r="E12" s="302">
        <v>1</v>
      </c>
      <c r="F12" s="302">
        <v>2</v>
      </c>
      <c r="G12" s="305" t="s">
        <v>3677</v>
      </c>
      <c r="H12" s="365">
        <v>1</v>
      </c>
      <c r="I12" s="366">
        <v>4000</v>
      </c>
      <c r="J12" s="295">
        <f t="shared" si="0"/>
        <v>4000</v>
      </c>
      <c r="K12" s="360"/>
    </row>
    <row r="13" spans="1:11" x14ac:dyDescent="0.25">
      <c r="A13" s="305">
        <v>6</v>
      </c>
      <c r="B13" s="787"/>
      <c r="C13" s="307" t="s">
        <v>3822</v>
      </c>
      <c r="D13" s="296"/>
      <c r="E13" s="302">
        <v>3</v>
      </c>
      <c r="F13" s="302">
        <v>2</v>
      </c>
      <c r="G13" s="305" t="s">
        <v>3677</v>
      </c>
      <c r="H13" s="365">
        <v>1</v>
      </c>
      <c r="I13" s="364">
        <v>6000</v>
      </c>
      <c r="J13" s="295">
        <f t="shared" si="0"/>
        <v>6000</v>
      </c>
      <c r="K13" s="360"/>
    </row>
    <row r="14" spans="1:11" ht="16.2" x14ac:dyDescent="0.25">
      <c r="A14" s="305">
        <v>7</v>
      </c>
      <c r="B14" s="787"/>
      <c r="C14" s="307" t="s">
        <v>3698</v>
      </c>
      <c r="D14" s="296">
        <v>4</v>
      </c>
      <c r="E14" s="302">
        <v>2.5</v>
      </c>
      <c r="F14" s="302"/>
      <c r="G14" s="297" t="s">
        <v>3683</v>
      </c>
      <c r="H14" s="302">
        <f>D14*E14</f>
        <v>10</v>
      </c>
      <c r="I14" s="363">
        <v>120</v>
      </c>
      <c r="J14" s="295">
        <f t="shared" si="0"/>
        <v>1200</v>
      </c>
      <c r="K14" s="360"/>
    </row>
    <row r="15" spans="1:11" x14ac:dyDescent="0.25">
      <c r="A15" s="758" t="s">
        <v>3712</v>
      </c>
      <c r="B15" s="759"/>
      <c r="C15" s="759"/>
      <c r="D15" s="759"/>
      <c r="E15" s="759"/>
      <c r="F15" s="759"/>
      <c r="G15" s="759"/>
      <c r="H15" s="759"/>
      <c r="I15" s="760"/>
      <c r="J15" s="362">
        <f>SUM(J8:J14)</f>
        <v>25913.797999999999</v>
      </c>
      <c r="K15" s="360"/>
    </row>
    <row r="16" spans="1:11" x14ac:dyDescent="0.25">
      <c r="A16" s="297">
        <v>8</v>
      </c>
      <c r="B16" s="787" t="s">
        <v>3705</v>
      </c>
      <c r="C16" s="792" t="s">
        <v>3675</v>
      </c>
      <c r="D16" s="793"/>
      <c r="E16" s="793"/>
      <c r="F16" s="794"/>
      <c r="G16" s="297" t="s">
        <v>3660</v>
      </c>
      <c r="H16" s="296">
        <v>90</v>
      </c>
      <c r="I16" s="295">
        <v>350</v>
      </c>
      <c r="J16" s="295">
        <f>I16*H16</f>
        <v>31500</v>
      </c>
      <c r="K16" s="360"/>
    </row>
    <row r="17" spans="1:21" x14ac:dyDescent="0.25">
      <c r="A17" s="297">
        <v>9</v>
      </c>
      <c r="B17" s="787"/>
      <c r="C17" s="792" t="s">
        <v>3652</v>
      </c>
      <c r="D17" s="793"/>
      <c r="E17" s="793"/>
      <c r="F17" s="794"/>
      <c r="G17" s="297" t="s">
        <v>3660</v>
      </c>
      <c r="H17" s="296">
        <v>90</v>
      </c>
      <c r="I17" s="295">
        <v>800</v>
      </c>
      <c r="J17" s="295">
        <f>I17*H17</f>
        <v>72000</v>
      </c>
      <c r="K17" s="360"/>
      <c r="L17" s="274"/>
    </row>
    <row r="18" spans="1:21" x14ac:dyDescent="0.25">
      <c r="A18" s="761" t="s">
        <v>3704</v>
      </c>
      <c r="B18" s="762"/>
      <c r="C18" s="762"/>
      <c r="D18" s="762"/>
      <c r="E18" s="762"/>
      <c r="F18" s="762"/>
      <c r="G18" s="762"/>
      <c r="H18" s="762"/>
      <c r="I18" s="763"/>
      <c r="J18" s="361">
        <f>J16+J17</f>
        <v>103500</v>
      </c>
      <c r="K18" s="360"/>
    </row>
    <row r="19" spans="1:21" x14ac:dyDescent="0.25">
      <c r="A19" s="297">
        <v>11</v>
      </c>
      <c r="B19" s="787" t="s">
        <v>3674</v>
      </c>
      <c r="C19" s="790" t="s">
        <v>3718</v>
      </c>
      <c r="D19" s="790"/>
      <c r="E19" s="790"/>
      <c r="F19" s="790"/>
      <c r="G19" s="297" t="s">
        <v>3673</v>
      </c>
      <c r="H19" s="296"/>
      <c r="I19" s="295">
        <v>0</v>
      </c>
      <c r="J19" s="296"/>
      <c r="K19" s="360"/>
    </row>
    <row r="20" spans="1:21" x14ac:dyDescent="0.25">
      <c r="A20" s="297">
        <v>12</v>
      </c>
      <c r="B20" s="787"/>
      <c r="C20" s="790" t="s">
        <v>3887</v>
      </c>
      <c r="D20" s="790"/>
      <c r="E20" s="790"/>
      <c r="F20" s="790"/>
      <c r="G20" s="297" t="s">
        <v>3795</v>
      </c>
      <c r="H20" s="296">
        <v>1</v>
      </c>
      <c r="I20" s="295">
        <v>4000</v>
      </c>
      <c r="J20" s="295">
        <f>I20*H20</f>
        <v>4000</v>
      </c>
      <c r="K20" s="360"/>
    </row>
    <row r="21" spans="1:21" s="4" customFormat="1" x14ac:dyDescent="0.25">
      <c r="A21" s="758" t="s">
        <v>3711</v>
      </c>
      <c r="B21" s="759"/>
      <c r="C21" s="759"/>
      <c r="D21" s="759"/>
      <c r="E21" s="759"/>
      <c r="F21" s="759"/>
      <c r="G21" s="759"/>
      <c r="H21" s="759"/>
      <c r="I21" s="760"/>
      <c r="J21" s="361">
        <f>J15+J18+J20</f>
        <v>133413.79800000001</v>
      </c>
      <c r="K21" s="360"/>
      <c r="L21" s="312"/>
      <c r="M21" s="312"/>
      <c r="N21" s="312"/>
      <c r="O21" s="312"/>
      <c r="P21" s="312"/>
      <c r="Q21" s="312"/>
      <c r="R21" s="312"/>
      <c r="S21" s="312"/>
      <c r="T21" s="312"/>
      <c r="U21" s="312"/>
    </row>
  </sheetData>
  <mergeCells count="17">
    <mergeCell ref="A1:J1"/>
    <mergeCell ref="A2:B2"/>
    <mergeCell ref="A3:B3"/>
    <mergeCell ref="C16:F16"/>
    <mergeCell ref="C17:F17"/>
    <mergeCell ref="B16:B17"/>
    <mergeCell ref="A4:B4"/>
    <mergeCell ref="A5:B5"/>
    <mergeCell ref="B8:B9"/>
    <mergeCell ref="B11:B14"/>
    <mergeCell ref="B19:B20"/>
    <mergeCell ref="C20:F20"/>
    <mergeCell ref="C19:F19"/>
    <mergeCell ref="A6:B6"/>
    <mergeCell ref="A21:I21"/>
    <mergeCell ref="A15:I15"/>
    <mergeCell ref="A18:I18"/>
  </mergeCells>
  <pageMargins left="0.7" right="0.7" top="0.75" bottom="0.75" header="0.3" footer="0.3"/>
  <pageSetup paperSize="9" scale="6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zoomScaleNormal="100" workbookViewId="0">
      <selection activeCell="C35" sqref="C35"/>
    </sheetView>
  </sheetViews>
  <sheetFormatPr defaultRowHeight="14.4" x14ac:dyDescent="0.3"/>
  <cols>
    <col min="1" max="1" width="3.44140625" bestFit="1" customWidth="1"/>
    <col min="2" max="2" width="18.6640625" style="268" bestFit="1" customWidth="1"/>
    <col min="3" max="3" width="31" style="267" customWidth="1"/>
    <col min="4" max="4" width="6.6640625" style="265" customWidth="1"/>
    <col min="5" max="5" width="9.33203125" style="265" customWidth="1"/>
    <col min="6" max="6" width="7.77734375" style="265" customWidth="1"/>
    <col min="7" max="7" width="9.21875" customWidth="1"/>
    <col min="8" max="8" width="7.88671875" style="265" bestFit="1" customWidth="1"/>
    <col min="9" max="9" width="12.33203125" style="265" bestFit="1" customWidth="1"/>
    <col min="10" max="10" width="9.88671875" style="265" bestFit="1" customWidth="1"/>
  </cols>
  <sheetData>
    <row r="1" spans="1:11" ht="36.6" customHeight="1" x14ac:dyDescent="0.3">
      <c r="A1" s="797" t="s">
        <v>3695</v>
      </c>
      <c r="B1" s="797"/>
      <c r="C1" s="797"/>
      <c r="D1" s="797"/>
      <c r="E1" s="797"/>
      <c r="F1" s="797"/>
      <c r="G1" s="797"/>
      <c r="H1" s="797"/>
      <c r="I1" s="797"/>
      <c r="J1" s="797"/>
    </row>
    <row r="2" spans="1:11" x14ac:dyDescent="0.3">
      <c r="A2" s="767" t="s">
        <v>456</v>
      </c>
      <c r="B2" s="767"/>
      <c r="C2" s="438" t="s">
        <v>1906</v>
      </c>
      <c r="D2" s="438"/>
      <c r="E2" s="437"/>
      <c r="F2" s="437"/>
      <c r="G2" s="437"/>
      <c r="H2" s="437"/>
      <c r="I2" s="435"/>
      <c r="J2" s="435"/>
    </row>
    <row r="3" spans="1:11" x14ac:dyDescent="0.3">
      <c r="A3" s="767" t="s">
        <v>3694</v>
      </c>
      <c r="B3" s="767"/>
      <c r="C3" s="438" t="s">
        <v>3739</v>
      </c>
      <c r="D3" s="438"/>
      <c r="E3" s="437"/>
      <c r="F3" s="437"/>
      <c r="G3" s="437"/>
      <c r="H3" s="437"/>
      <c r="I3" s="435"/>
      <c r="J3" s="435"/>
    </row>
    <row r="4" spans="1:11" ht="14.4" customHeight="1" x14ac:dyDescent="0.3">
      <c r="A4" s="768" t="s">
        <v>3779</v>
      </c>
      <c r="B4" s="768"/>
      <c r="C4" s="438" t="s">
        <v>3739</v>
      </c>
      <c r="D4" s="438"/>
      <c r="E4" s="437"/>
      <c r="F4" s="437"/>
      <c r="G4" s="437"/>
      <c r="H4" s="437"/>
      <c r="I4" s="435"/>
      <c r="J4" s="435"/>
    </row>
    <row r="5" spans="1:11" ht="14.4" customHeight="1" x14ac:dyDescent="0.3">
      <c r="A5" s="769" t="s">
        <v>3726</v>
      </c>
      <c r="B5" s="769"/>
      <c r="C5" s="438" t="s">
        <v>3738</v>
      </c>
      <c r="D5" s="438"/>
      <c r="E5" s="437"/>
      <c r="F5" s="437"/>
      <c r="G5" s="437"/>
      <c r="H5" s="437"/>
      <c r="I5" s="435"/>
      <c r="J5" s="435"/>
    </row>
    <row r="6" spans="1:11" ht="14.4" customHeight="1" x14ac:dyDescent="0.3">
      <c r="A6" s="767" t="s">
        <v>457</v>
      </c>
      <c r="B6" s="767"/>
      <c r="C6" s="436" t="s">
        <v>3740</v>
      </c>
      <c r="D6" s="436"/>
      <c r="E6" s="436"/>
      <c r="F6" s="436"/>
      <c r="G6" s="436"/>
      <c r="H6" s="436"/>
      <c r="I6" s="435"/>
      <c r="J6" s="435"/>
    </row>
    <row r="7" spans="1:11" ht="27.6" x14ac:dyDescent="0.3">
      <c r="A7" s="701" t="s">
        <v>413</v>
      </c>
      <c r="B7" s="406" t="s">
        <v>3712</v>
      </c>
      <c r="C7" s="353" t="s">
        <v>3692</v>
      </c>
      <c r="D7" s="351" t="s">
        <v>3691</v>
      </c>
      <c r="E7" s="309" t="s">
        <v>3690</v>
      </c>
      <c r="F7" s="309" t="s">
        <v>3689</v>
      </c>
      <c r="G7" s="352" t="s">
        <v>3688</v>
      </c>
      <c r="H7" s="351" t="s">
        <v>3687</v>
      </c>
      <c r="I7" s="351" t="s">
        <v>3883</v>
      </c>
      <c r="J7" s="351" t="s">
        <v>3884</v>
      </c>
      <c r="K7" s="269"/>
    </row>
    <row r="8" spans="1:11" ht="15.6" x14ac:dyDescent="0.3">
      <c r="A8" s="415">
        <v>1</v>
      </c>
      <c r="B8" s="434" t="s">
        <v>3737</v>
      </c>
      <c r="C8" s="433" t="s">
        <v>3684</v>
      </c>
      <c r="D8" s="412">
        <v>16</v>
      </c>
      <c r="E8" s="420">
        <v>4</v>
      </c>
      <c r="F8" s="420"/>
      <c r="G8" s="416" t="s">
        <v>3733</v>
      </c>
      <c r="H8" s="418">
        <f>D8*E8</f>
        <v>64</v>
      </c>
      <c r="I8" s="418">
        <v>70</v>
      </c>
      <c r="J8" s="418">
        <f>H8*I8</f>
        <v>4480</v>
      </c>
      <c r="K8" s="269"/>
    </row>
    <row r="9" spans="1:11" x14ac:dyDescent="0.3">
      <c r="A9" s="415">
        <v>2</v>
      </c>
      <c r="B9" s="798" t="s">
        <v>3682</v>
      </c>
      <c r="C9" s="432" t="s">
        <v>3890</v>
      </c>
      <c r="D9" s="421">
        <v>4</v>
      </c>
      <c r="E9" s="420">
        <v>0.15</v>
      </c>
      <c r="F9" s="420"/>
      <c r="G9" s="416" t="s">
        <v>3677</v>
      </c>
      <c r="H9" s="418">
        <v>45</v>
      </c>
      <c r="I9" s="418">
        <v>600</v>
      </c>
      <c r="J9" s="418">
        <f>H9*I9</f>
        <v>27000</v>
      </c>
      <c r="K9" s="269"/>
    </row>
    <row r="10" spans="1:11" x14ac:dyDescent="0.3">
      <c r="A10" s="415">
        <v>3</v>
      </c>
      <c r="B10" s="798"/>
      <c r="C10" s="432" t="s">
        <v>3890</v>
      </c>
      <c r="D10" s="421">
        <v>2</v>
      </c>
      <c r="E10" s="420">
        <v>0.1</v>
      </c>
      <c r="F10" s="420"/>
      <c r="G10" s="416" t="s">
        <v>3677</v>
      </c>
      <c r="H10" s="418">
        <v>15</v>
      </c>
      <c r="I10" s="418">
        <v>300</v>
      </c>
      <c r="J10" s="418">
        <f>H10*I10</f>
        <v>4500</v>
      </c>
      <c r="K10" s="269"/>
    </row>
    <row r="11" spans="1:11" ht="18.75" customHeight="1" x14ac:dyDescent="0.3">
      <c r="A11" s="415">
        <v>4</v>
      </c>
      <c r="B11" s="799" t="s">
        <v>3736</v>
      </c>
      <c r="C11" s="426" t="s">
        <v>3891</v>
      </c>
      <c r="D11" s="431">
        <v>15.3</v>
      </c>
      <c r="E11" s="430">
        <v>1.5</v>
      </c>
      <c r="F11" s="430">
        <v>0.11</v>
      </c>
      <c r="G11" s="424" t="s">
        <v>3735</v>
      </c>
      <c r="H11" s="423">
        <v>2.5245000000000002</v>
      </c>
      <c r="I11" s="429">
        <v>1490</v>
      </c>
      <c r="J11" s="423">
        <v>2250</v>
      </c>
      <c r="K11" s="269"/>
    </row>
    <row r="12" spans="1:11" ht="11.4" customHeight="1" x14ac:dyDescent="0.3">
      <c r="A12" s="415">
        <v>5</v>
      </c>
      <c r="B12" s="800"/>
      <c r="C12" s="422" t="s">
        <v>3892</v>
      </c>
      <c r="D12" s="421">
        <v>47</v>
      </c>
      <c r="E12" s="420">
        <v>1</v>
      </c>
      <c r="F12" s="420">
        <v>2.5</v>
      </c>
      <c r="G12" s="416"/>
      <c r="H12" s="418">
        <f>D12*E12*F12</f>
        <v>117.5</v>
      </c>
      <c r="I12" s="418">
        <v>233.3</v>
      </c>
      <c r="J12" s="418">
        <f>H12*I12</f>
        <v>27412.75</v>
      </c>
      <c r="K12" s="269"/>
    </row>
    <row r="13" spans="1:11" ht="15.6" x14ac:dyDescent="0.3">
      <c r="A13" s="415">
        <v>6</v>
      </c>
      <c r="B13" s="800"/>
      <c r="C13" s="425" t="s">
        <v>2007</v>
      </c>
      <c r="D13" s="431">
        <v>105</v>
      </c>
      <c r="E13" s="430">
        <v>2.5</v>
      </c>
      <c r="F13" s="430">
        <v>0.02</v>
      </c>
      <c r="G13" s="424" t="s">
        <v>3735</v>
      </c>
      <c r="H13" s="423">
        <f>D13*E13*F13</f>
        <v>5.25</v>
      </c>
      <c r="I13" s="429">
        <v>233.3</v>
      </c>
      <c r="J13" s="423">
        <f>I13*H13</f>
        <v>1224.825</v>
      </c>
      <c r="K13" s="269"/>
    </row>
    <row r="14" spans="1:11" s="277" customFormat="1" ht="12.6" customHeight="1" x14ac:dyDescent="0.3">
      <c r="A14" s="415">
        <v>7</v>
      </c>
      <c r="B14" s="428"/>
      <c r="C14" s="422" t="s">
        <v>2004</v>
      </c>
      <c r="D14" s="427"/>
      <c r="E14" s="420"/>
      <c r="F14" s="420"/>
      <c r="G14" s="416" t="s">
        <v>3734</v>
      </c>
      <c r="H14" s="418">
        <v>5</v>
      </c>
      <c r="I14" s="418">
        <v>450</v>
      </c>
      <c r="J14" s="418">
        <f>H14*I14</f>
        <v>2250</v>
      </c>
      <c r="K14" s="278"/>
    </row>
    <row r="15" spans="1:11" x14ac:dyDescent="0.3">
      <c r="A15" s="415">
        <v>8</v>
      </c>
      <c r="B15" s="798" t="s">
        <v>3699</v>
      </c>
      <c r="C15" s="422" t="s">
        <v>1998</v>
      </c>
      <c r="D15" s="421">
        <v>0.5</v>
      </c>
      <c r="E15" s="420">
        <v>0.1</v>
      </c>
      <c r="F15" s="420">
        <v>0.05</v>
      </c>
      <c r="G15" s="416" t="s">
        <v>3677</v>
      </c>
      <c r="H15" s="418">
        <v>3</v>
      </c>
      <c r="I15" s="418">
        <v>100</v>
      </c>
      <c r="J15" s="418">
        <f>H15*I15</f>
        <v>300</v>
      </c>
      <c r="K15" s="269"/>
    </row>
    <row r="16" spans="1:11" ht="30.75" customHeight="1" x14ac:dyDescent="0.3">
      <c r="A16" s="415">
        <v>9</v>
      </c>
      <c r="B16" s="798"/>
      <c r="C16" s="426" t="s">
        <v>3893</v>
      </c>
      <c r="D16" s="421"/>
      <c r="E16" s="420">
        <v>0.9</v>
      </c>
      <c r="F16" s="420">
        <v>1.8</v>
      </c>
      <c r="G16" s="424" t="s">
        <v>3677</v>
      </c>
      <c r="H16" s="423">
        <v>1</v>
      </c>
      <c r="I16" s="423">
        <v>3500</v>
      </c>
      <c r="J16" s="423">
        <f>I16*H16</f>
        <v>3500</v>
      </c>
      <c r="K16" s="269"/>
    </row>
    <row r="17" spans="1:12" x14ac:dyDescent="0.3">
      <c r="A17" s="415">
        <v>10</v>
      </c>
      <c r="B17" s="798"/>
      <c r="C17" s="425" t="s">
        <v>3821</v>
      </c>
      <c r="D17" s="421"/>
      <c r="E17" s="420">
        <v>0.9</v>
      </c>
      <c r="F17" s="420">
        <v>1.8</v>
      </c>
      <c r="G17" s="424" t="s">
        <v>3677</v>
      </c>
      <c r="H17" s="423">
        <v>1</v>
      </c>
      <c r="I17" s="423">
        <v>3500</v>
      </c>
      <c r="J17" s="423">
        <f>I17*H17</f>
        <v>3500</v>
      </c>
      <c r="K17" s="269"/>
    </row>
    <row r="18" spans="1:12" ht="15.6" x14ac:dyDescent="0.3">
      <c r="A18" s="415">
        <v>11</v>
      </c>
      <c r="B18" s="798"/>
      <c r="C18" s="422" t="s">
        <v>3698</v>
      </c>
      <c r="D18" s="421">
        <v>7.65</v>
      </c>
      <c r="E18" s="420">
        <v>1.5</v>
      </c>
      <c r="F18" s="420"/>
      <c r="G18" s="416" t="s">
        <v>3733</v>
      </c>
      <c r="H18" s="419">
        <f>D18*E18</f>
        <v>11.475000000000001</v>
      </c>
      <c r="I18" s="419">
        <v>250</v>
      </c>
      <c r="J18" s="418">
        <f>I18*H18</f>
        <v>2868.7500000000005</v>
      </c>
      <c r="K18" s="269"/>
    </row>
    <row r="19" spans="1:12" x14ac:dyDescent="0.3">
      <c r="A19" s="758" t="s">
        <v>3712</v>
      </c>
      <c r="B19" s="759"/>
      <c r="C19" s="759"/>
      <c r="D19" s="759"/>
      <c r="E19" s="759"/>
      <c r="F19" s="759"/>
      <c r="G19" s="759"/>
      <c r="H19" s="759"/>
      <c r="I19" s="760"/>
      <c r="J19" s="661">
        <f>SUM(J8:J18)</f>
        <v>79286.324999999997</v>
      </c>
      <c r="K19" s="269"/>
    </row>
    <row r="20" spans="1:12" x14ac:dyDescent="0.3">
      <c r="A20" s="415">
        <v>12</v>
      </c>
      <c r="B20" s="795" t="s">
        <v>3676</v>
      </c>
      <c r="C20" s="808" t="s">
        <v>3675</v>
      </c>
      <c r="D20" s="809"/>
      <c r="E20" s="809"/>
      <c r="F20" s="417"/>
      <c r="G20" s="416" t="s">
        <v>3660</v>
      </c>
      <c r="H20" s="412">
        <v>40</v>
      </c>
      <c r="I20" s="412">
        <v>350</v>
      </c>
      <c r="J20" s="662">
        <f>H20*I20</f>
        <v>14000</v>
      </c>
      <c r="K20" s="269"/>
    </row>
    <row r="21" spans="1:12" x14ac:dyDescent="0.3">
      <c r="A21" s="415">
        <v>13</v>
      </c>
      <c r="B21" s="796"/>
      <c r="C21" s="808" t="s">
        <v>3652</v>
      </c>
      <c r="D21" s="809"/>
      <c r="E21" s="809"/>
      <c r="F21" s="810"/>
      <c r="G21" s="416" t="s">
        <v>3660</v>
      </c>
      <c r="H21" s="412">
        <v>20</v>
      </c>
      <c r="I21" s="663">
        <v>1000</v>
      </c>
      <c r="J21" s="662">
        <f>H21*I21</f>
        <v>20000</v>
      </c>
      <c r="K21" s="269"/>
      <c r="L21" s="274"/>
    </row>
    <row r="22" spans="1:12" x14ac:dyDescent="0.3">
      <c r="A22" s="761" t="s">
        <v>3704</v>
      </c>
      <c r="B22" s="762"/>
      <c r="C22" s="762"/>
      <c r="D22" s="762"/>
      <c r="E22" s="762"/>
      <c r="F22" s="762"/>
      <c r="G22" s="762"/>
      <c r="H22" s="762"/>
      <c r="I22" s="763"/>
      <c r="J22" s="664">
        <f>SUM(J8:J18,J20:J21)</f>
        <v>113286.325</v>
      </c>
      <c r="K22" s="269"/>
    </row>
    <row r="23" spans="1:12" x14ac:dyDescent="0.3">
      <c r="A23" s="415">
        <v>15</v>
      </c>
      <c r="B23" s="801" t="s">
        <v>3674</v>
      </c>
      <c r="C23" s="802" t="s">
        <v>3718</v>
      </c>
      <c r="D23" s="803"/>
      <c r="E23" s="803"/>
      <c r="F23" s="804"/>
      <c r="G23" s="414" t="s">
        <v>3673</v>
      </c>
      <c r="H23" s="413"/>
      <c r="I23" s="412"/>
      <c r="J23" s="411"/>
      <c r="K23" s="269"/>
    </row>
    <row r="24" spans="1:12" x14ac:dyDescent="0.3">
      <c r="A24" s="410">
        <v>16</v>
      </c>
      <c r="B24" s="798"/>
      <c r="C24" s="805" t="s">
        <v>3674</v>
      </c>
      <c r="D24" s="806"/>
      <c r="E24" s="806"/>
      <c r="F24" s="807"/>
      <c r="G24" s="409" t="s">
        <v>3795</v>
      </c>
      <c r="H24" s="408">
        <v>1</v>
      </c>
      <c r="I24" s="663">
        <v>2000</v>
      </c>
      <c r="J24" s="663">
        <f>H24*I24</f>
        <v>2000</v>
      </c>
      <c r="K24" s="269"/>
    </row>
    <row r="25" spans="1:12" x14ac:dyDescent="0.3">
      <c r="A25" s="758" t="s">
        <v>3711</v>
      </c>
      <c r="B25" s="759"/>
      <c r="C25" s="759"/>
      <c r="D25" s="759"/>
      <c r="E25" s="759"/>
      <c r="F25" s="759"/>
      <c r="G25" s="759"/>
      <c r="H25" s="759"/>
      <c r="I25" s="760"/>
      <c r="J25" s="664">
        <f>SUM(J24+J22)</f>
        <v>115286.325</v>
      </c>
      <c r="K25" s="269"/>
    </row>
  </sheetData>
  <mergeCells count="18">
    <mergeCell ref="C20:E20"/>
    <mergeCell ref="C21:F21"/>
    <mergeCell ref="A22:I22"/>
    <mergeCell ref="A25:I25"/>
    <mergeCell ref="B20:B21"/>
    <mergeCell ref="A1:J1"/>
    <mergeCell ref="B9:B10"/>
    <mergeCell ref="B11:B13"/>
    <mergeCell ref="A2:B2"/>
    <mergeCell ref="A3:B3"/>
    <mergeCell ref="A4:B4"/>
    <mergeCell ref="A5:B5"/>
    <mergeCell ref="A6:B6"/>
    <mergeCell ref="A19:I19"/>
    <mergeCell ref="B15:B18"/>
    <mergeCell ref="B23:B24"/>
    <mergeCell ref="C23:F23"/>
    <mergeCell ref="C24:F24"/>
  </mergeCells>
  <pageMargins left="0.7" right="0.7" top="0.75" bottom="0.75" header="0.3" footer="0.3"/>
  <pageSetup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9"/>
  <sheetViews>
    <sheetView zoomScaleNormal="100" workbookViewId="0">
      <selection activeCell="C7" sqref="C7"/>
    </sheetView>
  </sheetViews>
  <sheetFormatPr defaultRowHeight="13.8" x14ac:dyDescent="0.25"/>
  <cols>
    <col min="1" max="1" width="6.5546875" style="312" customWidth="1"/>
    <col min="2" max="2" width="17.21875" style="312" customWidth="1"/>
    <col min="3" max="3" width="20.77734375" style="358" customWidth="1"/>
    <col min="4" max="4" width="6.77734375" style="312" customWidth="1"/>
    <col min="5" max="5" width="7.88671875" style="312" customWidth="1"/>
    <col min="6" max="6" width="6.77734375" style="312" customWidth="1"/>
    <col min="7" max="7" width="10.88671875" style="312" customWidth="1"/>
    <col min="8" max="8" width="7.77734375" style="312" customWidth="1"/>
    <col min="9" max="9" width="12.77734375" style="312" customWidth="1"/>
    <col min="10" max="10" width="12.77734375" style="371" customWidth="1"/>
    <col min="11" max="16384" width="8.88671875" style="312"/>
  </cols>
  <sheetData>
    <row r="1" spans="1:11" ht="54.6" customHeight="1" x14ac:dyDescent="0.25">
      <c r="A1" s="778" t="s">
        <v>3695</v>
      </c>
      <c r="B1" s="778"/>
      <c r="C1" s="778"/>
      <c r="D1" s="778"/>
      <c r="E1" s="778"/>
      <c r="F1" s="778"/>
      <c r="G1" s="778"/>
      <c r="H1" s="778"/>
      <c r="I1" s="778"/>
      <c r="J1" s="778"/>
    </row>
    <row r="2" spans="1:11" x14ac:dyDescent="0.25">
      <c r="A2" s="767" t="s">
        <v>456</v>
      </c>
      <c r="B2" s="767"/>
      <c r="C2" s="1" t="s">
        <v>1906</v>
      </c>
      <c r="D2" s="1"/>
      <c r="E2" s="394"/>
      <c r="F2" s="394"/>
      <c r="G2" s="394"/>
      <c r="H2" s="394"/>
      <c r="I2" s="394"/>
      <c r="J2" s="394"/>
    </row>
    <row r="3" spans="1:11" x14ac:dyDescent="0.25">
      <c r="A3" s="767" t="s">
        <v>3694</v>
      </c>
      <c r="B3" s="767"/>
      <c r="C3" s="1" t="s">
        <v>1275</v>
      </c>
      <c r="D3" s="1"/>
      <c r="E3" s="394"/>
      <c r="F3" s="394"/>
      <c r="G3" s="394"/>
      <c r="H3" s="394"/>
      <c r="I3" s="394"/>
      <c r="J3" s="394"/>
    </row>
    <row r="4" spans="1:11" x14ac:dyDescent="0.25">
      <c r="A4" s="768" t="s">
        <v>3779</v>
      </c>
      <c r="B4" s="768"/>
      <c r="C4" s="1" t="s">
        <v>1258</v>
      </c>
      <c r="D4" s="1"/>
      <c r="E4" s="394"/>
      <c r="F4" s="394"/>
      <c r="G4" s="394"/>
      <c r="H4" s="394"/>
      <c r="I4" s="394"/>
      <c r="J4" s="394"/>
    </row>
    <row r="5" spans="1:11" x14ac:dyDescent="0.25">
      <c r="A5" s="769" t="s">
        <v>3726</v>
      </c>
      <c r="B5" s="769"/>
      <c r="C5" s="1" t="s">
        <v>3709</v>
      </c>
      <c r="D5" s="1"/>
      <c r="E5" s="394"/>
      <c r="F5" s="394"/>
      <c r="G5" s="394"/>
      <c r="H5" s="394"/>
      <c r="I5" s="394"/>
      <c r="J5" s="394"/>
    </row>
    <row r="6" spans="1:11" x14ac:dyDescent="0.25">
      <c r="A6" s="767" t="s">
        <v>457</v>
      </c>
      <c r="B6" s="767"/>
      <c r="C6" s="215" t="s">
        <v>3975</v>
      </c>
      <c r="D6" s="215"/>
      <c r="E6" s="394"/>
      <c r="F6" s="394"/>
      <c r="G6" s="394"/>
      <c r="H6" s="394"/>
      <c r="I6" s="394"/>
      <c r="J6" s="394"/>
    </row>
    <row r="7" spans="1:11" s="404" customFormat="1" ht="36.6" customHeight="1" x14ac:dyDescent="0.25">
      <c r="A7" s="701" t="s">
        <v>413</v>
      </c>
      <c r="B7" s="406" t="s">
        <v>3712</v>
      </c>
      <c r="C7" s="353" t="s">
        <v>3692</v>
      </c>
      <c r="D7" s="351" t="s">
        <v>3691</v>
      </c>
      <c r="E7" s="309" t="s">
        <v>3690</v>
      </c>
      <c r="F7" s="309" t="s">
        <v>3689</v>
      </c>
      <c r="G7" s="352" t="s">
        <v>3688</v>
      </c>
      <c r="H7" s="351" t="s">
        <v>3687</v>
      </c>
      <c r="I7" s="351" t="s">
        <v>3883</v>
      </c>
      <c r="J7" s="351" t="s">
        <v>3884</v>
      </c>
      <c r="K7" s="405"/>
    </row>
    <row r="8" spans="1:11" ht="16.2" customHeight="1" x14ac:dyDescent="0.25">
      <c r="A8" s="99">
        <v>1</v>
      </c>
      <c r="B8" s="787" t="s">
        <v>479</v>
      </c>
      <c r="C8" s="400" t="s">
        <v>3731</v>
      </c>
      <c r="D8" s="271" t="s">
        <v>3730</v>
      </c>
      <c r="E8" s="341"/>
      <c r="F8" s="341">
        <v>0.25</v>
      </c>
      <c r="G8" s="275" t="s">
        <v>3677</v>
      </c>
      <c r="H8" s="270">
        <v>30</v>
      </c>
      <c r="I8" s="270">
        <v>270</v>
      </c>
      <c r="J8" s="270">
        <f t="shared" ref="J8:J22" si="0">H8*I8</f>
        <v>8100</v>
      </c>
      <c r="K8" s="360"/>
    </row>
    <row r="9" spans="1:11" ht="16.2" customHeight="1" x14ac:dyDescent="0.25">
      <c r="A9" s="99">
        <v>2</v>
      </c>
      <c r="B9" s="787"/>
      <c r="C9" s="400" t="s">
        <v>3888</v>
      </c>
      <c r="D9" s="271" t="s">
        <v>3729</v>
      </c>
      <c r="E9" s="341">
        <v>0.15</v>
      </c>
      <c r="F9" s="402"/>
      <c r="G9" s="275" t="s">
        <v>3677</v>
      </c>
      <c r="H9" s="270">
        <v>9</v>
      </c>
      <c r="I9" s="270">
        <v>200</v>
      </c>
      <c r="J9" s="270">
        <f t="shared" si="0"/>
        <v>1800</v>
      </c>
      <c r="K9" s="360"/>
    </row>
    <row r="10" spans="1:11" ht="16.2" customHeight="1" x14ac:dyDescent="0.25">
      <c r="A10" s="99">
        <v>3</v>
      </c>
      <c r="B10" s="787"/>
      <c r="C10" s="400" t="s">
        <v>3888</v>
      </c>
      <c r="D10" s="271">
        <v>2</v>
      </c>
      <c r="E10" s="341">
        <v>0.15</v>
      </c>
      <c r="F10" s="402"/>
      <c r="G10" s="275" t="s">
        <v>3677</v>
      </c>
      <c r="H10" s="270">
        <v>3</v>
      </c>
      <c r="I10" s="270">
        <v>180</v>
      </c>
      <c r="J10" s="270">
        <f t="shared" si="0"/>
        <v>540</v>
      </c>
      <c r="K10" s="360"/>
    </row>
    <row r="11" spans="1:11" ht="16.2" customHeight="1" x14ac:dyDescent="0.25">
      <c r="A11" s="99">
        <v>4</v>
      </c>
      <c r="B11" s="787"/>
      <c r="C11" s="400" t="s">
        <v>3889</v>
      </c>
      <c r="D11" s="271">
        <v>1.5</v>
      </c>
      <c r="E11" s="341"/>
      <c r="F11" s="102">
        <v>0.25</v>
      </c>
      <c r="G11" s="275" t="s">
        <v>3677</v>
      </c>
      <c r="H11" s="270">
        <v>3</v>
      </c>
      <c r="I11" s="270">
        <v>140</v>
      </c>
      <c r="J11" s="270">
        <f t="shared" si="0"/>
        <v>420</v>
      </c>
      <c r="K11" s="360"/>
    </row>
    <row r="12" spans="1:11" ht="16.2" customHeight="1" x14ac:dyDescent="0.25">
      <c r="A12" s="99">
        <v>5</v>
      </c>
      <c r="B12" s="812" t="s">
        <v>476</v>
      </c>
      <c r="C12" s="400" t="s">
        <v>3724</v>
      </c>
      <c r="D12" s="271">
        <v>12</v>
      </c>
      <c r="E12" s="341">
        <v>4.2</v>
      </c>
      <c r="F12" s="402"/>
      <c r="G12" s="275" t="s">
        <v>3683</v>
      </c>
      <c r="H12" s="270">
        <f>D12*E12</f>
        <v>50.400000000000006</v>
      </c>
      <c r="I12" s="399">
        <v>30</v>
      </c>
      <c r="J12" s="270">
        <f t="shared" si="0"/>
        <v>1512.0000000000002</v>
      </c>
      <c r="K12" s="360"/>
    </row>
    <row r="13" spans="1:11" ht="16.2" customHeight="1" x14ac:dyDescent="0.25">
      <c r="A13" s="99">
        <v>6</v>
      </c>
      <c r="B13" s="814"/>
      <c r="C13" s="400" t="s">
        <v>2004</v>
      </c>
      <c r="D13" s="398"/>
      <c r="E13" s="400"/>
      <c r="F13" s="401"/>
      <c r="G13" s="275" t="s">
        <v>3701</v>
      </c>
      <c r="H13" s="270">
        <v>320</v>
      </c>
      <c r="I13" s="270">
        <v>9</v>
      </c>
      <c r="J13" s="270">
        <f t="shared" si="0"/>
        <v>2880</v>
      </c>
      <c r="K13" s="360"/>
    </row>
    <row r="14" spans="1:11" ht="16.2" customHeight="1" x14ac:dyDescent="0.25">
      <c r="A14" s="99">
        <v>7</v>
      </c>
      <c r="B14" s="282" t="s">
        <v>3714</v>
      </c>
      <c r="C14" s="400" t="s">
        <v>3723</v>
      </c>
      <c r="D14" s="271">
        <f>D12</f>
        <v>12</v>
      </c>
      <c r="E14" s="341">
        <v>4.2</v>
      </c>
      <c r="F14" s="402"/>
      <c r="G14" s="275" t="s">
        <v>3683</v>
      </c>
      <c r="H14" s="270">
        <f>D14*E14</f>
        <v>50.400000000000006</v>
      </c>
      <c r="I14" s="270">
        <v>20</v>
      </c>
      <c r="J14" s="270">
        <f t="shared" si="0"/>
        <v>1008.0000000000001</v>
      </c>
      <c r="K14" s="360"/>
    </row>
    <row r="15" spans="1:11" ht="16.2" customHeight="1" x14ac:dyDescent="0.25">
      <c r="A15" s="99">
        <v>8</v>
      </c>
      <c r="B15" s="812" t="s">
        <v>478</v>
      </c>
      <c r="C15" s="400" t="s">
        <v>3728</v>
      </c>
      <c r="D15" s="398"/>
      <c r="E15" s="286"/>
      <c r="F15" s="286"/>
      <c r="G15" s="403" t="s">
        <v>3679</v>
      </c>
      <c r="H15" s="270">
        <v>8</v>
      </c>
      <c r="I15" s="270">
        <v>400</v>
      </c>
      <c r="J15" s="270">
        <f t="shared" si="0"/>
        <v>3200</v>
      </c>
      <c r="K15" s="360"/>
    </row>
    <row r="16" spans="1:11" ht="16.2" customHeight="1" x14ac:dyDescent="0.25">
      <c r="A16" s="99">
        <v>9</v>
      </c>
      <c r="B16" s="813"/>
      <c r="C16" s="400" t="s">
        <v>3722</v>
      </c>
      <c r="D16" s="398"/>
      <c r="E16" s="286"/>
      <c r="F16" s="286"/>
      <c r="G16" s="275" t="s">
        <v>3679</v>
      </c>
      <c r="H16" s="270">
        <v>6</v>
      </c>
      <c r="I16" s="270">
        <v>580</v>
      </c>
      <c r="J16" s="270">
        <f t="shared" si="0"/>
        <v>3480</v>
      </c>
      <c r="K16" s="360"/>
    </row>
    <row r="17" spans="1:21" ht="16.2" customHeight="1" x14ac:dyDescent="0.25">
      <c r="A17" s="99">
        <v>10</v>
      </c>
      <c r="B17" s="813"/>
      <c r="C17" s="400" t="s">
        <v>2019</v>
      </c>
      <c r="D17" s="271">
        <v>0.22</v>
      </c>
      <c r="E17" s="341">
        <v>0.1</v>
      </c>
      <c r="F17" s="341">
        <v>0.08</v>
      </c>
      <c r="G17" s="275" t="s">
        <v>3727</v>
      </c>
      <c r="H17" s="270">
        <v>16500</v>
      </c>
      <c r="I17" s="270">
        <v>1.5</v>
      </c>
      <c r="J17" s="270">
        <f t="shared" si="0"/>
        <v>24750</v>
      </c>
      <c r="K17" s="360"/>
    </row>
    <row r="18" spans="1:21" ht="16.2" customHeight="1" x14ac:dyDescent="0.25">
      <c r="A18" s="99">
        <v>11</v>
      </c>
      <c r="B18" s="814"/>
      <c r="C18" s="400" t="s">
        <v>3713</v>
      </c>
      <c r="D18" s="271"/>
      <c r="E18" s="341"/>
      <c r="F18" s="402"/>
      <c r="G18" s="275" t="s">
        <v>3679</v>
      </c>
      <c r="H18" s="270">
        <v>14</v>
      </c>
      <c r="I18" s="270">
        <v>350</v>
      </c>
      <c r="J18" s="270">
        <f t="shared" si="0"/>
        <v>4900</v>
      </c>
      <c r="K18" s="360"/>
    </row>
    <row r="19" spans="1:21" ht="16.2" customHeight="1" x14ac:dyDescent="0.25">
      <c r="A19" s="99">
        <v>12</v>
      </c>
      <c r="B19" s="787" t="s">
        <v>473</v>
      </c>
      <c r="C19" s="400" t="s">
        <v>3821</v>
      </c>
      <c r="D19" s="398">
        <v>1</v>
      </c>
      <c r="E19" s="400"/>
      <c r="F19" s="400">
        <v>2</v>
      </c>
      <c r="G19" s="275" t="s">
        <v>3677</v>
      </c>
      <c r="H19" s="270">
        <v>1.7</v>
      </c>
      <c r="I19" s="270">
        <v>2058</v>
      </c>
      <c r="J19" s="270">
        <f t="shared" si="0"/>
        <v>3498.6</v>
      </c>
      <c r="K19" s="360"/>
    </row>
    <row r="20" spans="1:21" ht="16.2" customHeight="1" x14ac:dyDescent="0.25">
      <c r="A20" s="99">
        <v>13</v>
      </c>
      <c r="B20" s="787"/>
      <c r="C20" s="400" t="s">
        <v>3822</v>
      </c>
      <c r="D20" s="398">
        <v>1.5</v>
      </c>
      <c r="E20" s="400"/>
      <c r="F20" s="400">
        <v>1.5</v>
      </c>
      <c r="G20" s="275" t="s">
        <v>3677</v>
      </c>
      <c r="H20" s="270">
        <v>3</v>
      </c>
      <c r="I20" s="270">
        <v>1555.56</v>
      </c>
      <c r="J20" s="270">
        <f t="shared" si="0"/>
        <v>4666.68</v>
      </c>
      <c r="K20" s="360"/>
    </row>
    <row r="21" spans="1:21" ht="16.2" customHeight="1" x14ac:dyDescent="0.25">
      <c r="A21" s="99">
        <v>14</v>
      </c>
      <c r="B21" s="787"/>
      <c r="C21" s="400" t="s">
        <v>3822</v>
      </c>
      <c r="D21" s="398">
        <v>0.7</v>
      </c>
      <c r="E21" s="400"/>
      <c r="F21" s="400">
        <v>0.7</v>
      </c>
      <c r="G21" s="275" t="s">
        <v>3677</v>
      </c>
      <c r="H21" s="270">
        <v>1</v>
      </c>
      <c r="I21" s="270">
        <v>3333.3</v>
      </c>
      <c r="J21" s="270">
        <f t="shared" si="0"/>
        <v>3333.3</v>
      </c>
      <c r="K21" s="360"/>
    </row>
    <row r="22" spans="1:21" ht="16.2" customHeight="1" x14ac:dyDescent="0.25">
      <c r="A22" s="99">
        <v>15</v>
      </c>
      <c r="B22" s="787"/>
      <c r="C22" s="400" t="s">
        <v>3721</v>
      </c>
      <c r="D22" s="271"/>
      <c r="E22" s="341"/>
      <c r="F22" s="341"/>
      <c r="G22" s="275" t="s">
        <v>3683</v>
      </c>
      <c r="H22" s="270">
        <v>3.25</v>
      </c>
      <c r="I22" s="270">
        <v>430</v>
      </c>
      <c r="J22" s="270">
        <f t="shared" si="0"/>
        <v>1397.5</v>
      </c>
      <c r="K22" s="360"/>
    </row>
    <row r="23" spans="1:21" ht="16.2" customHeight="1" x14ac:dyDescent="0.25">
      <c r="A23" s="758" t="s">
        <v>3712</v>
      </c>
      <c r="B23" s="759"/>
      <c r="C23" s="759"/>
      <c r="D23" s="759"/>
      <c r="E23" s="759"/>
      <c r="F23" s="759"/>
      <c r="G23" s="759"/>
      <c r="H23" s="759"/>
      <c r="I23" s="760"/>
      <c r="J23" s="660">
        <f>SUM(J8:J22)</f>
        <v>65486.080000000002</v>
      </c>
      <c r="K23" s="360"/>
    </row>
    <row r="24" spans="1:21" ht="16.2" customHeight="1" x14ac:dyDescent="0.25">
      <c r="A24" s="99">
        <v>17</v>
      </c>
      <c r="B24" s="783" t="s">
        <v>3744</v>
      </c>
      <c r="C24" s="816" t="s">
        <v>3675</v>
      </c>
      <c r="D24" s="817"/>
      <c r="E24" s="817"/>
      <c r="F24" s="818"/>
      <c r="G24" s="275" t="s">
        <v>3660</v>
      </c>
      <c r="H24" s="398">
        <v>65</v>
      </c>
      <c r="I24" s="271">
        <v>350</v>
      </c>
      <c r="J24" s="270">
        <f>I24*H24</f>
        <v>22750</v>
      </c>
      <c r="K24" s="360"/>
    </row>
    <row r="25" spans="1:21" ht="16.2" customHeight="1" x14ac:dyDescent="0.25">
      <c r="A25" s="99">
        <v>18</v>
      </c>
      <c r="B25" s="784"/>
      <c r="C25" s="816" t="s">
        <v>3719</v>
      </c>
      <c r="D25" s="817"/>
      <c r="E25" s="817"/>
      <c r="F25" s="818"/>
      <c r="G25" s="275" t="s">
        <v>3660</v>
      </c>
      <c r="H25" s="398">
        <v>30</v>
      </c>
      <c r="I25" s="271">
        <v>850</v>
      </c>
      <c r="J25" s="270">
        <f>I25*H25</f>
        <v>25500</v>
      </c>
    </row>
    <row r="26" spans="1:21" ht="16.2" customHeight="1" x14ac:dyDescent="0.25">
      <c r="A26" s="761" t="s">
        <v>3704</v>
      </c>
      <c r="B26" s="762"/>
      <c r="C26" s="762"/>
      <c r="D26" s="762"/>
      <c r="E26" s="762"/>
      <c r="F26" s="762"/>
      <c r="G26" s="762"/>
      <c r="H26" s="762"/>
      <c r="I26" s="763"/>
      <c r="J26" s="628">
        <f>SUM(J24:J25)</f>
        <v>48250</v>
      </c>
    </row>
    <row r="27" spans="1:21" ht="16.2" customHeight="1" x14ac:dyDescent="0.25">
      <c r="A27" s="99">
        <v>21</v>
      </c>
      <c r="B27" s="811" t="s">
        <v>3674</v>
      </c>
      <c r="C27" s="802" t="s">
        <v>3718</v>
      </c>
      <c r="D27" s="803"/>
      <c r="E27" s="803"/>
      <c r="F27" s="804"/>
      <c r="G27" s="397" t="s">
        <v>3717</v>
      </c>
      <c r="H27" s="736"/>
      <c r="I27" s="452"/>
      <c r="J27" s="396"/>
    </row>
    <row r="28" spans="1:21" ht="16.2" customHeight="1" x14ac:dyDescent="0.25">
      <c r="A28" s="99">
        <v>22</v>
      </c>
      <c r="B28" s="811"/>
      <c r="C28" s="805" t="s">
        <v>3674</v>
      </c>
      <c r="D28" s="806"/>
      <c r="E28" s="806"/>
      <c r="F28" s="807"/>
      <c r="G28" s="397" t="s">
        <v>3795</v>
      </c>
      <c r="H28" s="735">
        <v>1</v>
      </c>
      <c r="I28" s="731">
        <v>7000</v>
      </c>
      <c r="J28" s="717">
        <f>I28</f>
        <v>7000</v>
      </c>
      <c r="N28" s="326"/>
      <c r="P28" s="815"/>
      <c r="Q28" s="815"/>
      <c r="S28" s="325"/>
      <c r="U28" s="325"/>
    </row>
    <row r="29" spans="1:21" ht="16.2" customHeight="1" x14ac:dyDescent="0.25">
      <c r="A29" s="758" t="s">
        <v>3711</v>
      </c>
      <c r="B29" s="759"/>
      <c r="C29" s="759"/>
      <c r="D29" s="759"/>
      <c r="E29" s="759"/>
      <c r="F29" s="759"/>
      <c r="G29" s="759"/>
      <c r="H29" s="759"/>
      <c r="I29" s="760"/>
      <c r="J29" s="659">
        <f>J28+J26+J23</f>
        <v>120736.08</v>
      </c>
    </row>
  </sheetData>
  <mergeCells count="20">
    <mergeCell ref="A1:J1"/>
    <mergeCell ref="C27:F27"/>
    <mergeCell ref="C28:F28"/>
    <mergeCell ref="B8:B11"/>
    <mergeCell ref="B19:B22"/>
    <mergeCell ref="A6:B6"/>
    <mergeCell ref="A3:B3"/>
    <mergeCell ref="A23:I23"/>
    <mergeCell ref="A26:I26"/>
    <mergeCell ref="P28:Q28"/>
    <mergeCell ref="A2:B2"/>
    <mergeCell ref="A4:B4"/>
    <mergeCell ref="C24:F24"/>
    <mergeCell ref="C25:F25"/>
    <mergeCell ref="B24:B25"/>
    <mergeCell ref="A29:I29"/>
    <mergeCell ref="A5:B5"/>
    <mergeCell ref="B27:B28"/>
    <mergeCell ref="B15:B18"/>
    <mergeCell ref="B12:B13"/>
  </mergeCells>
  <pageMargins left="0.7" right="0.7" top="0.75" bottom="0.75" header="0.3" footer="0.3"/>
  <pageSetup orientation="portrait" horizontalDpi="300" verticalDpi="300"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40"/>
  <sheetViews>
    <sheetView zoomScaleNormal="100" workbookViewId="0">
      <selection activeCell="C7" sqref="C7"/>
    </sheetView>
  </sheetViews>
  <sheetFormatPr defaultRowHeight="14.4" x14ac:dyDescent="0.3"/>
  <cols>
    <col min="1" max="1" width="5.109375" customWidth="1"/>
    <col min="2" max="2" width="16.109375" customWidth="1"/>
    <col min="3" max="3" width="20.77734375" style="267" customWidth="1"/>
    <col min="4" max="4" width="6.77734375" customWidth="1"/>
    <col min="5" max="5" width="7.88671875" customWidth="1"/>
    <col min="6" max="6" width="6.77734375" customWidth="1"/>
    <col min="7" max="7" width="11.6640625" customWidth="1"/>
    <col min="8" max="8" width="7.77734375" customWidth="1"/>
    <col min="9" max="9" width="12.77734375" customWidth="1"/>
    <col min="10" max="10" width="12.77734375" style="383" customWidth="1"/>
  </cols>
  <sheetData>
    <row r="1" spans="1:11" ht="37.200000000000003" customHeight="1" x14ac:dyDescent="0.3">
      <c r="A1" s="778" t="s">
        <v>3695</v>
      </c>
      <c r="B1" s="778"/>
      <c r="C1" s="778"/>
      <c r="D1" s="778"/>
      <c r="E1" s="778"/>
      <c r="F1" s="778"/>
      <c r="G1" s="778"/>
      <c r="H1" s="778"/>
      <c r="I1" s="778"/>
      <c r="J1" s="778"/>
    </row>
    <row r="2" spans="1:11" x14ac:dyDescent="0.3">
      <c r="A2" s="767" t="s">
        <v>456</v>
      </c>
      <c r="B2" s="767"/>
      <c r="C2" s="1" t="s">
        <v>1906</v>
      </c>
      <c r="D2" s="1"/>
      <c r="E2" s="394"/>
      <c r="F2" s="394"/>
      <c r="G2" s="394"/>
      <c r="H2" s="394"/>
      <c r="I2" s="394"/>
      <c r="J2" s="394"/>
    </row>
    <row r="3" spans="1:11" x14ac:dyDescent="0.3">
      <c r="A3" s="767" t="s">
        <v>3694</v>
      </c>
      <c r="B3" s="767"/>
      <c r="C3" s="1" t="s">
        <v>1275</v>
      </c>
      <c r="D3" s="1"/>
      <c r="E3" s="394"/>
      <c r="F3" s="394"/>
      <c r="G3" s="394"/>
      <c r="H3" s="394"/>
      <c r="I3" s="394"/>
      <c r="J3" s="394"/>
    </row>
    <row r="4" spans="1:11" x14ac:dyDescent="0.3">
      <c r="A4" s="768" t="s">
        <v>3779</v>
      </c>
      <c r="B4" s="768"/>
      <c r="C4" s="1" t="s">
        <v>1258</v>
      </c>
      <c r="D4" s="1"/>
      <c r="E4" s="394"/>
      <c r="F4" s="394"/>
      <c r="G4" s="394"/>
      <c r="H4" s="394"/>
      <c r="I4" s="394"/>
      <c r="J4" s="394"/>
    </row>
    <row r="5" spans="1:11" x14ac:dyDescent="0.3">
      <c r="A5" s="769" t="s">
        <v>3726</v>
      </c>
      <c r="B5" s="769"/>
      <c r="C5" s="57" t="s">
        <v>3709</v>
      </c>
      <c r="D5" s="1"/>
      <c r="E5" s="394"/>
      <c r="F5" s="394"/>
      <c r="G5" s="394"/>
      <c r="H5" s="394"/>
      <c r="I5" s="394"/>
      <c r="J5" s="394"/>
    </row>
    <row r="6" spans="1:11" x14ac:dyDescent="0.3">
      <c r="A6" s="767" t="s">
        <v>457</v>
      </c>
      <c r="B6" s="767"/>
      <c r="C6" s="215" t="s">
        <v>3869</v>
      </c>
      <c r="D6" s="215"/>
      <c r="E6" s="394"/>
      <c r="F6" s="394"/>
      <c r="G6" s="394"/>
      <c r="H6" s="394"/>
      <c r="I6" s="394"/>
      <c r="J6" s="394"/>
    </row>
    <row r="7" spans="1:11" ht="36.6" customHeight="1" x14ac:dyDescent="0.3">
      <c r="A7" s="701" t="s">
        <v>413</v>
      </c>
      <c r="B7" s="406" t="s">
        <v>3712</v>
      </c>
      <c r="C7" s="353" t="s">
        <v>3692</v>
      </c>
      <c r="D7" s="351" t="s">
        <v>3691</v>
      </c>
      <c r="E7" s="309" t="s">
        <v>3690</v>
      </c>
      <c r="F7" s="309" t="s">
        <v>3689</v>
      </c>
      <c r="G7" s="352" t="s">
        <v>3688</v>
      </c>
      <c r="H7" s="351" t="s">
        <v>3687</v>
      </c>
      <c r="I7" s="351" t="s">
        <v>3883</v>
      </c>
      <c r="J7" s="351" t="s">
        <v>3884</v>
      </c>
      <c r="K7" s="269"/>
    </row>
    <row r="8" spans="1:11" ht="15.6" customHeight="1" x14ac:dyDescent="0.3">
      <c r="A8" s="99">
        <v>2</v>
      </c>
      <c r="B8" s="812" t="s">
        <v>479</v>
      </c>
      <c r="C8" s="392" t="s">
        <v>3725</v>
      </c>
      <c r="D8" s="344">
        <v>5</v>
      </c>
      <c r="E8" s="348">
        <v>0.15</v>
      </c>
      <c r="F8" s="348">
        <v>0.25</v>
      </c>
      <c r="G8" s="343" t="s">
        <v>3677</v>
      </c>
      <c r="H8" s="379">
        <v>40</v>
      </c>
      <c r="I8" s="379">
        <v>300</v>
      </c>
      <c r="J8" s="379">
        <f t="shared" ref="J8:J23" si="0">I8*H8</f>
        <v>12000</v>
      </c>
      <c r="K8" s="269"/>
    </row>
    <row r="9" spans="1:11" ht="15.6" customHeight="1" x14ac:dyDescent="0.3">
      <c r="A9" s="99">
        <v>3</v>
      </c>
      <c r="B9" s="813"/>
      <c r="C9" s="392" t="s">
        <v>3888</v>
      </c>
      <c r="D9" s="344">
        <v>1.6</v>
      </c>
      <c r="E9" s="348">
        <v>0.15</v>
      </c>
      <c r="F9" s="348"/>
      <c r="G9" s="343" t="s">
        <v>3677</v>
      </c>
      <c r="H9" s="379">
        <v>3</v>
      </c>
      <c r="I9" s="379">
        <v>800</v>
      </c>
      <c r="J9" s="379">
        <f t="shared" si="0"/>
        <v>2400</v>
      </c>
      <c r="K9" s="269"/>
    </row>
    <row r="10" spans="1:11" ht="15.6" customHeight="1" x14ac:dyDescent="0.3">
      <c r="A10" s="99">
        <v>4</v>
      </c>
      <c r="B10" s="813"/>
      <c r="C10" s="392" t="s">
        <v>3888</v>
      </c>
      <c r="D10" s="344">
        <v>1.8</v>
      </c>
      <c r="E10" s="348">
        <v>0.15</v>
      </c>
      <c r="F10" s="348"/>
      <c r="G10" s="343" t="s">
        <v>3677</v>
      </c>
      <c r="H10" s="379">
        <v>3</v>
      </c>
      <c r="I10" s="379">
        <v>300</v>
      </c>
      <c r="J10" s="379">
        <f t="shared" si="0"/>
        <v>900</v>
      </c>
      <c r="K10" s="269"/>
    </row>
    <row r="11" spans="1:11" ht="15.6" customHeight="1" x14ac:dyDescent="0.3">
      <c r="A11" s="99">
        <v>5</v>
      </c>
      <c r="B11" s="813"/>
      <c r="C11" s="392" t="s">
        <v>3889</v>
      </c>
      <c r="D11" s="344">
        <v>1.5</v>
      </c>
      <c r="E11" s="348">
        <v>0.15</v>
      </c>
      <c r="F11" s="348"/>
      <c r="G11" s="343" t="s">
        <v>3677</v>
      </c>
      <c r="H11" s="379">
        <v>3</v>
      </c>
      <c r="I11" s="379">
        <v>300</v>
      </c>
      <c r="J11" s="379">
        <f t="shared" si="0"/>
        <v>900</v>
      </c>
      <c r="K11" s="269"/>
    </row>
    <row r="12" spans="1:11" ht="15.6" customHeight="1" x14ac:dyDescent="0.3">
      <c r="A12" s="99">
        <v>6</v>
      </c>
      <c r="B12" s="813"/>
      <c r="C12" s="392" t="s">
        <v>3889</v>
      </c>
      <c r="D12" s="344">
        <v>1.3</v>
      </c>
      <c r="E12" s="348">
        <v>0.15</v>
      </c>
      <c r="F12" s="348"/>
      <c r="G12" s="343" t="s">
        <v>3677</v>
      </c>
      <c r="H12" s="379">
        <v>3</v>
      </c>
      <c r="I12" s="379">
        <v>300</v>
      </c>
      <c r="J12" s="379">
        <f t="shared" si="0"/>
        <v>900</v>
      </c>
      <c r="K12" s="269"/>
    </row>
    <row r="13" spans="1:11" ht="15.6" customHeight="1" x14ac:dyDescent="0.3">
      <c r="A13" s="99">
        <v>8</v>
      </c>
      <c r="B13" s="812" t="s">
        <v>476</v>
      </c>
      <c r="C13" s="392" t="s">
        <v>3724</v>
      </c>
      <c r="D13" s="344"/>
      <c r="E13" s="348"/>
      <c r="F13" s="348"/>
      <c r="G13" s="343" t="s">
        <v>3683</v>
      </c>
      <c r="H13" s="379">
        <v>70</v>
      </c>
      <c r="I13" s="379">
        <v>35</v>
      </c>
      <c r="J13" s="379">
        <f t="shared" si="0"/>
        <v>2450</v>
      </c>
      <c r="K13" s="269"/>
    </row>
    <row r="14" spans="1:11" ht="15.6" customHeight="1" x14ac:dyDescent="0.3">
      <c r="A14" s="99">
        <v>12</v>
      </c>
      <c r="B14" s="814"/>
      <c r="C14" s="392" t="s">
        <v>2004</v>
      </c>
      <c r="D14" s="390"/>
      <c r="E14" s="390"/>
      <c r="F14" s="390"/>
      <c r="G14" s="343" t="s">
        <v>3701</v>
      </c>
      <c r="H14" s="379">
        <v>180</v>
      </c>
      <c r="I14" s="379">
        <v>8</v>
      </c>
      <c r="J14" s="379">
        <f t="shared" si="0"/>
        <v>1440</v>
      </c>
      <c r="K14" s="269"/>
    </row>
    <row r="15" spans="1:11" ht="15.6" customHeight="1" x14ac:dyDescent="0.3">
      <c r="A15" s="99">
        <v>9</v>
      </c>
      <c r="B15" s="282" t="s">
        <v>3714</v>
      </c>
      <c r="C15" s="392" t="s">
        <v>3723</v>
      </c>
      <c r="D15" s="344"/>
      <c r="E15" s="348"/>
      <c r="F15" s="348"/>
      <c r="G15" s="343" t="s">
        <v>3683</v>
      </c>
      <c r="H15" s="379">
        <v>28</v>
      </c>
      <c r="I15" s="391">
        <v>25</v>
      </c>
      <c r="J15" s="379">
        <f t="shared" si="0"/>
        <v>700</v>
      </c>
      <c r="K15" s="269"/>
    </row>
    <row r="16" spans="1:11" ht="15.6" customHeight="1" x14ac:dyDescent="0.3">
      <c r="A16" s="99">
        <v>1</v>
      </c>
      <c r="B16" s="812" t="s">
        <v>478</v>
      </c>
      <c r="C16" s="392" t="s">
        <v>3722</v>
      </c>
      <c r="D16" s="390"/>
      <c r="E16" s="348"/>
      <c r="F16" s="348"/>
      <c r="G16" s="393" t="s">
        <v>3679</v>
      </c>
      <c r="H16" s="379">
        <v>16</v>
      </c>
      <c r="I16" s="379">
        <v>600</v>
      </c>
      <c r="J16" s="379">
        <f t="shared" si="0"/>
        <v>9600</v>
      </c>
      <c r="K16" s="269"/>
    </row>
    <row r="17" spans="1:19" ht="15.6" customHeight="1" x14ac:dyDescent="0.3">
      <c r="A17" s="99">
        <v>10</v>
      </c>
      <c r="B17" s="813"/>
      <c r="C17" s="392" t="s">
        <v>2019</v>
      </c>
      <c r="D17" s="390">
        <v>22</v>
      </c>
      <c r="E17" s="348">
        <v>0.1</v>
      </c>
      <c r="F17" s="348">
        <v>7.0000000000000007E-2</v>
      </c>
      <c r="G17" s="343" t="s">
        <v>3681</v>
      </c>
      <c r="H17" s="379">
        <v>16600</v>
      </c>
      <c r="I17" s="379">
        <v>1</v>
      </c>
      <c r="J17" s="379">
        <f t="shared" si="0"/>
        <v>16600</v>
      </c>
      <c r="K17" s="269"/>
    </row>
    <row r="18" spans="1:19" ht="15.6" customHeight="1" x14ac:dyDescent="0.3">
      <c r="A18" s="99">
        <v>11</v>
      </c>
      <c r="B18" s="814"/>
      <c r="C18" s="392" t="s">
        <v>3713</v>
      </c>
      <c r="D18" s="390"/>
      <c r="E18" s="390"/>
      <c r="F18" s="390"/>
      <c r="G18" s="343" t="s">
        <v>3679</v>
      </c>
      <c r="H18" s="379">
        <v>18</v>
      </c>
      <c r="I18" s="379">
        <v>285</v>
      </c>
      <c r="J18" s="379">
        <f t="shared" si="0"/>
        <v>5130</v>
      </c>
      <c r="K18" s="269"/>
    </row>
    <row r="19" spans="1:19" ht="15.6" customHeight="1" x14ac:dyDescent="0.3">
      <c r="A19" s="99">
        <v>13</v>
      </c>
      <c r="B19" s="829" t="s">
        <v>473</v>
      </c>
      <c r="C19" s="392" t="s">
        <v>3821</v>
      </c>
      <c r="D19" s="344"/>
      <c r="E19" s="348">
        <v>1</v>
      </c>
      <c r="F19" s="348">
        <v>2.2000000000000002</v>
      </c>
      <c r="G19" s="343" t="s">
        <v>3677</v>
      </c>
      <c r="H19" s="379">
        <v>2</v>
      </c>
      <c r="I19" s="379">
        <v>3500</v>
      </c>
      <c r="J19" s="379">
        <f t="shared" si="0"/>
        <v>7000</v>
      </c>
      <c r="K19" s="269"/>
    </row>
    <row r="20" spans="1:19" ht="15.6" customHeight="1" x14ac:dyDescent="0.3">
      <c r="A20" s="99">
        <v>14</v>
      </c>
      <c r="B20" s="830"/>
      <c r="C20" s="392" t="s">
        <v>3821</v>
      </c>
      <c r="D20" s="344"/>
      <c r="E20" s="348">
        <v>0.8</v>
      </c>
      <c r="F20" s="348">
        <v>1</v>
      </c>
      <c r="G20" s="343" t="s">
        <v>3677</v>
      </c>
      <c r="H20" s="379">
        <v>2</v>
      </c>
      <c r="I20" s="379">
        <v>3400</v>
      </c>
      <c r="J20" s="379">
        <f t="shared" si="0"/>
        <v>6800</v>
      </c>
      <c r="K20" s="269"/>
    </row>
    <row r="21" spans="1:19" ht="15.6" customHeight="1" x14ac:dyDescent="0.3">
      <c r="A21" s="99">
        <v>15</v>
      </c>
      <c r="B21" s="830"/>
      <c r="C21" s="392" t="s">
        <v>3822</v>
      </c>
      <c r="D21" s="344"/>
      <c r="E21" s="348">
        <v>1.2</v>
      </c>
      <c r="F21" s="348">
        <v>1.2</v>
      </c>
      <c r="G21" s="343" t="s">
        <v>3677</v>
      </c>
      <c r="H21" s="379">
        <v>1.44</v>
      </c>
      <c r="I21" s="379">
        <v>2400</v>
      </c>
      <c r="J21" s="379">
        <f t="shared" si="0"/>
        <v>3456</v>
      </c>
      <c r="K21" s="269"/>
    </row>
    <row r="22" spans="1:19" ht="15.6" customHeight="1" x14ac:dyDescent="0.3">
      <c r="A22" s="99">
        <v>16</v>
      </c>
      <c r="B22" s="830"/>
      <c r="C22" s="392" t="s">
        <v>3822</v>
      </c>
      <c r="D22" s="344"/>
      <c r="E22" s="348">
        <v>1.5</v>
      </c>
      <c r="F22" s="348">
        <v>1.5</v>
      </c>
      <c r="G22" s="343" t="s">
        <v>3677</v>
      </c>
      <c r="H22" s="379">
        <v>2</v>
      </c>
      <c r="I22" s="379">
        <v>4800</v>
      </c>
      <c r="J22" s="379">
        <f t="shared" si="0"/>
        <v>9600</v>
      </c>
      <c r="K22" s="269"/>
    </row>
    <row r="23" spans="1:19" ht="15.6" customHeight="1" x14ac:dyDescent="0.3">
      <c r="A23" s="99">
        <v>18</v>
      </c>
      <c r="B23" s="831"/>
      <c r="C23" s="392" t="s">
        <v>3721</v>
      </c>
      <c r="D23" s="390"/>
      <c r="E23" s="348">
        <v>2.8</v>
      </c>
      <c r="F23" s="348">
        <v>2.6</v>
      </c>
      <c r="G23" s="343" t="s">
        <v>3683</v>
      </c>
      <c r="H23" s="379">
        <v>3</v>
      </c>
      <c r="I23" s="379">
        <v>400</v>
      </c>
      <c r="J23" s="379">
        <f t="shared" si="0"/>
        <v>1200</v>
      </c>
      <c r="K23" s="269"/>
    </row>
    <row r="24" spans="1:19" ht="15.6" customHeight="1" x14ac:dyDescent="0.3">
      <c r="A24" s="758" t="s">
        <v>3712</v>
      </c>
      <c r="B24" s="759"/>
      <c r="C24" s="759"/>
      <c r="D24" s="759"/>
      <c r="E24" s="759"/>
      <c r="F24" s="759"/>
      <c r="G24" s="759"/>
      <c r="H24" s="759"/>
      <c r="I24" s="760"/>
      <c r="J24" s="699">
        <f>SUM(J8:J23)</f>
        <v>81076</v>
      </c>
      <c r="K24" s="269"/>
    </row>
    <row r="25" spans="1:19" ht="15.6" customHeight="1" x14ac:dyDescent="0.3">
      <c r="A25" s="824" t="s">
        <v>3704</v>
      </c>
      <c r="B25" s="825"/>
      <c r="C25" s="825"/>
      <c r="D25" s="825"/>
      <c r="E25" s="825"/>
      <c r="F25" s="825"/>
      <c r="G25" s="825"/>
      <c r="H25" s="825"/>
      <c r="I25" s="825"/>
      <c r="J25" s="826"/>
      <c r="K25" s="269"/>
    </row>
    <row r="26" spans="1:19" ht="15.6" customHeight="1" x14ac:dyDescent="0.3">
      <c r="A26" s="99">
        <v>20</v>
      </c>
      <c r="B26" s="827" t="s">
        <v>3720</v>
      </c>
      <c r="C26" s="819" t="s">
        <v>3675</v>
      </c>
      <c r="D26" s="820"/>
      <c r="E26" s="820"/>
      <c r="F26" s="821"/>
      <c r="G26" s="343" t="s">
        <v>3660</v>
      </c>
      <c r="H26" s="390">
        <v>80</v>
      </c>
      <c r="I26" s="389">
        <v>400</v>
      </c>
      <c r="J26" s="379">
        <f>I26*H26</f>
        <v>32000</v>
      </c>
      <c r="K26" s="269"/>
    </row>
    <row r="27" spans="1:19" ht="15.6" customHeight="1" x14ac:dyDescent="0.3">
      <c r="A27" s="99">
        <v>21</v>
      </c>
      <c r="B27" s="828"/>
      <c r="C27" s="819" t="s">
        <v>3719</v>
      </c>
      <c r="D27" s="820"/>
      <c r="E27" s="820"/>
      <c r="F27" s="821"/>
      <c r="G27" s="343" t="s">
        <v>3660</v>
      </c>
      <c r="H27" s="390">
        <v>45</v>
      </c>
      <c r="I27" s="389">
        <v>900</v>
      </c>
      <c r="J27" s="379">
        <f>I27*H27</f>
        <v>40500</v>
      </c>
    </row>
    <row r="28" spans="1:19" ht="15.6" customHeight="1" x14ac:dyDescent="0.3">
      <c r="A28" s="761" t="s">
        <v>3704</v>
      </c>
      <c r="B28" s="762"/>
      <c r="C28" s="762"/>
      <c r="D28" s="762"/>
      <c r="E28" s="762"/>
      <c r="F28" s="762"/>
      <c r="G28" s="762"/>
      <c r="H28" s="762"/>
      <c r="I28" s="763"/>
      <c r="J28" s="698">
        <f>SUM(J26:J27)</f>
        <v>72500</v>
      </c>
    </row>
    <row r="29" spans="1:19" ht="15.6" customHeight="1" x14ac:dyDescent="0.3">
      <c r="A29" s="99">
        <v>23</v>
      </c>
      <c r="B29" s="779" t="s">
        <v>3674</v>
      </c>
      <c r="C29" s="802" t="s">
        <v>3718</v>
      </c>
      <c r="D29" s="803"/>
      <c r="E29" s="803"/>
      <c r="F29" s="804"/>
      <c r="G29" s="388" t="s">
        <v>3717</v>
      </c>
      <c r="H29" s="737"/>
      <c r="I29" s="737"/>
      <c r="J29" s="387"/>
    </row>
    <row r="30" spans="1:19" ht="15.6" customHeight="1" x14ac:dyDescent="0.3">
      <c r="A30" s="99">
        <v>24</v>
      </c>
      <c r="B30" s="779"/>
      <c r="C30" s="805" t="s">
        <v>3674</v>
      </c>
      <c r="D30" s="806"/>
      <c r="E30" s="806"/>
      <c r="F30" s="807"/>
      <c r="G30" s="728" t="s">
        <v>3795</v>
      </c>
      <c r="H30" s="822">
        <v>13500</v>
      </c>
      <c r="I30" s="823"/>
      <c r="J30" s="730">
        <f>H30</f>
        <v>13500</v>
      </c>
      <c r="N30" s="326"/>
      <c r="P30" s="815"/>
      <c r="Q30" s="815"/>
      <c r="S30" s="325"/>
    </row>
    <row r="31" spans="1:19" ht="15.6" customHeight="1" x14ac:dyDescent="0.3">
      <c r="A31" s="758" t="s">
        <v>3711</v>
      </c>
      <c r="B31" s="759"/>
      <c r="C31" s="759"/>
      <c r="D31" s="759"/>
      <c r="E31" s="759"/>
      <c r="F31" s="759"/>
      <c r="G31" s="759"/>
      <c r="H31" s="759"/>
      <c r="I31" s="760"/>
      <c r="J31" s="697">
        <f>J30+J28+J24</f>
        <v>167076</v>
      </c>
    </row>
    <row r="32" spans="1:19" ht="21.45" customHeight="1" x14ac:dyDescent="0.3"/>
    <row r="33" spans="2:10" ht="21.45" customHeight="1" x14ac:dyDescent="0.3"/>
    <row r="34" spans="2:10" ht="21.45" customHeight="1" x14ac:dyDescent="0.3"/>
    <row r="35" spans="2:10" ht="60" customHeight="1" x14ac:dyDescent="0.3">
      <c r="B35" s="386" t="s">
        <v>3716</v>
      </c>
      <c r="C35" s="330"/>
      <c r="D35" s="74"/>
      <c r="E35" s="74"/>
      <c r="F35" s="74"/>
      <c r="G35" s="74"/>
      <c r="H35" s="74"/>
      <c r="I35" s="74"/>
      <c r="J35" s="384"/>
    </row>
    <row r="36" spans="2:10" ht="28.05" customHeight="1" x14ac:dyDescent="0.3"/>
    <row r="37" spans="2:10" ht="77.400000000000006" customHeight="1" x14ac:dyDescent="0.3"/>
    <row r="38" spans="2:10" ht="31.8" customHeight="1" x14ac:dyDescent="0.3"/>
    <row r="39" spans="2:10" x14ac:dyDescent="0.3">
      <c r="B39" s="311"/>
      <c r="E39" s="74"/>
      <c r="F39" s="74"/>
      <c r="G39" s="74"/>
      <c r="H39" s="74"/>
      <c r="I39" s="385"/>
      <c r="J39" s="384"/>
    </row>
    <row r="40" spans="2:10" x14ac:dyDescent="0.3">
      <c r="B40" s="274"/>
    </row>
  </sheetData>
  <mergeCells count="22">
    <mergeCell ref="A1:J1"/>
    <mergeCell ref="P30:Q30"/>
    <mergeCell ref="A24:I24"/>
    <mergeCell ref="B8:B12"/>
    <mergeCell ref="A25:J25"/>
    <mergeCell ref="B26:B27"/>
    <mergeCell ref="B19:B23"/>
    <mergeCell ref="B16:B18"/>
    <mergeCell ref="B13:B14"/>
    <mergeCell ref="A31:I31"/>
    <mergeCell ref="A2:B2"/>
    <mergeCell ref="A3:B3"/>
    <mergeCell ref="A4:B4"/>
    <mergeCell ref="A5:B5"/>
    <mergeCell ref="A6:B6"/>
    <mergeCell ref="C26:F26"/>
    <mergeCell ref="C27:F27"/>
    <mergeCell ref="H30:I30"/>
    <mergeCell ref="C29:F29"/>
    <mergeCell ref="C30:F30"/>
    <mergeCell ref="B29:B30"/>
    <mergeCell ref="A28:I28"/>
  </mergeCells>
  <pageMargins left="0.7" right="0.7" top="0.75" bottom="0.75" header="0.3" footer="0.3"/>
  <pageSetup orientation="portrait" horizontalDpi="300" verticalDpi="300"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0"/>
  <sheetViews>
    <sheetView zoomScaleNormal="100" workbookViewId="0">
      <selection activeCell="C7" sqref="C7"/>
    </sheetView>
  </sheetViews>
  <sheetFormatPr defaultRowHeight="14.4" x14ac:dyDescent="0.3"/>
  <cols>
    <col min="1" max="1" width="3.44140625" bestFit="1" customWidth="1"/>
    <col min="2" max="2" width="17" style="268" customWidth="1"/>
    <col min="3" max="3" width="31" style="267" bestFit="1" customWidth="1"/>
    <col min="4" max="4" width="7.21875" style="265" customWidth="1"/>
    <col min="5" max="5" width="8.44140625" style="265" customWidth="1"/>
    <col min="6" max="6" width="8.109375" style="265" customWidth="1"/>
    <col min="7" max="7" width="9.6640625" style="266" bestFit="1" customWidth="1"/>
    <col min="8" max="8" width="7.6640625" style="265" bestFit="1" customWidth="1"/>
    <col min="9" max="9" width="12.6640625" style="265" bestFit="1" customWidth="1"/>
    <col min="10" max="10" width="10.33203125" style="264" bestFit="1" customWidth="1"/>
  </cols>
  <sheetData>
    <row r="1" spans="1:11" ht="43.2" customHeight="1" x14ac:dyDescent="0.3">
      <c r="A1" s="791" t="s">
        <v>3695</v>
      </c>
      <c r="B1" s="791"/>
      <c r="C1" s="791"/>
      <c r="D1" s="791"/>
      <c r="E1" s="791"/>
      <c r="F1" s="791"/>
      <c r="G1" s="791"/>
      <c r="H1" s="791"/>
      <c r="I1" s="791"/>
      <c r="J1" s="791"/>
    </row>
    <row r="2" spans="1:11" x14ac:dyDescent="0.3">
      <c r="A2" s="767" t="s">
        <v>456</v>
      </c>
      <c r="B2" s="767"/>
      <c r="C2" s="314" t="s">
        <v>1906</v>
      </c>
      <c r="D2" s="274"/>
      <c r="E2" s="312"/>
      <c r="F2" s="312"/>
      <c r="G2" s="312"/>
      <c r="H2" s="313"/>
      <c r="I2" s="312"/>
      <c r="J2" s="312"/>
    </row>
    <row r="3" spans="1:11" x14ac:dyDescent="0.3">
      <c r="A3" s="767" t="s">
        <v>3694</v>
      </c>
      <c r="B3" s="767"/>
      <c r="C3" s="314" t="s">
        <v>1640</v>
      </c>
      <c r="D3" s="274"/>
      <c r="E3" s="312"/>
      <c r="F3" s="312"/>
      <c r="G3" s="312"/>
      <c r="H3" s="313"/>
      <c r="I3" s="312"/>
      <c r="J3" s="312"/>
    </row>
    <row r="4" spans="1:11" x14ac:dyDescent="0.3">
      <c r="A4" s="768" t="s">
        <v>3779</v>
      </c>
      <c r="B4" s="768"/>
      <c r="C4" s="314" t="s">
        <v>1640</v>
      </c>
      <c r="D4" s="274"/>
      <c r="E4" s="312"/>
      <c r="F4" s="312"/>
      <c r="G4" s="312"/>
      <c r="H4" s="313"/>
      <c r="I4" s="312"/>
      <c r="J4" s="312"/>
    </row>
    <row r="5" spans="1:11" x14ac:dyDescent="0.3">
      <c r="A5" s="767" t="s">
        <v>454</v>
      </c>
      <c r="B5" s="767"/>
      <c r="C5" s="314" t="s">
        <v>3709</v>
      </c>
      <c r="D5" s="274"/>
      <c r="E5" s="312"/>
      <c r="F5" s="312"/>
      <c r="G5" s="312"/>
      <c r="H5" s="313"/>
      <c r="I5" s="312"/>
      <c r="J5" s="312"/>
    </row>
    <row r="6" spans="1:11" x14ac:dyDescent="0.3">
      <c r="A6" s="767" t="s">
        <v>457</v>
      </c>
      <c r="B6" s="767"/>
      <c r="C6" s="311" t="s">
        <v>3988</v>
      </c>
      <c r="D6" s="310"/>
      <c r="E6" s="310"/>
      <c r="F6" s="310"/>
      <c r="G6" s="310"/>
      <c r="H6" s="310"/>
      <c r="I6" s="310"/>
      <c r="J6" s="310"/>
    </row>
    <row r="7" spans="1:11" ht="27.6" x14ac:dyDescent="0.3">
      <c r="A7" s="701" t="s">
        <v>413</v>
      </c>
      <c r="B7" s="406" t="s">
        <v>3712</v>
      </c>
      <c r="C7" s="353" t="s">
        <v>3692</v>
      </c>
      <c r="D7" s="351" t="s">
        <v>3691</v>
      </c>
      <c r="E7" s="309" t="s">
        <v>3690</v>
      </c>
      <c r="F7" s="309" t="s">
        <v>3689</v>
      </c>
      <c r="G7" s="352" t="s">
        <v>3688</v>
      </c>
      <c r="H7" s="351" t="s">
        <v>3687</v>
      </c>
      <c r="I7" s="351" t="s">
        <v>3883</v>
      </c>
      <c r="J7" s="351" t="s">
        <v>3884</v>
      </c>
      <c r="K7" s="294"/>
    </row>
    <row r="8" spans="1:11" ht="16.2" x14ac:dyDescent="0.3">
      <c r="A8" s="305">
        <v>1</v>
      </c>
      <c r="B8" s="308" t="s">
        <v>3686</v>
      </c>
      <c r="C8" s="307" t="s">
        <v>3684</v>
      </c>
      <c r="D8" s="296">
        <v>11</v>
      </c>
      <c r="E8" s="302">
        <v>6</v>
      </c>
      <c r="F8" s="302"/>
      <c r="G8" s="297" t="s">
        <v>3683</v>
      </c>
      <c r="H8" s="296">
        <f>D8*E8</f>
        <v>66</v>
      </c>
      <c r="I8" s="713">
        <v>22</v>
      </c>
      <c r="J8" s="713">
        <f t="shared" ref="J8:J23" si="0">H8*I8</f>
        <v>1452</v>
      </c>
      <c r="K8" s="294"/>
    </row>
    <row r="9" spans="1:11" x14ac:dyDescent="0.3">
      <c r="A9" s="305">
        <v>2</v>
      </c>
      <c r="B9" s="779" t="s">
        <v>3682</v>
      </c>
      <c r="C9" s="307" t="s">
        <v>3824</v>
      </c>
      <c r="D9" s="296">
        <v>6</v>
      </c>
      <c r="E9" s="302"/>
      <c r="F9" s="302"/>
      <c r="G9" s="297" t="s">
        <v>3677</v>
      </c>
      <c r="H9" s="296">
        <v>8</v>
      </c>
      <c r="I9" s="713">
        <v>500</v>
      </c>
      <c r="J9" s="713">
        <f t="shared" si="0"/>
        <v>4000</v>
      </c>
      <c r="K9" s="294"/>
    </row>
    <row r="10" spans="1:11" x14ac:dyDescent="0.3">
      <c r="A10" s="305">
        <v>3</v>
      </c>
      <c r="B10" s="779"/>
      <c r="C10" s="307" t="s">
        <v>3824</v>
      </c>
      <c r="D10" s="296">
        <v>1.5</v>
      </c>
      <c r="E10" s="302"/>
      <c r="F10" s="302"/>
      <c r="G10" s="297" t="s">
        <v>3677</v>
      </c>
      <c r="H10" s="296">
        <v>10</v>
      </c>
      <c r="I10" s="713">
        <v>200</v>
      </c>
      <c r="J10" s="713">
        <f t="shared" si="0"/>
        <v>2000</v>
      </c>
      <c r="K10" s="294"/>
    </row>
    <row r="11" spans="1:11" x14ac:dyDescent="0.3">
      <c r="A11" s="305">
        <v>4</v>
      </c>
      <c r="B11" s="779"/>
      <c r="C11" s="307" t="s">
        <v>3824</v>
      </c>
      <c r="D11" s="296">
        <v>5</v>
      </c>
      <c r="E11" s="302"/>
      <c r="F11" s="302"/>
      <c r="G11" s="297" t="s">
        <v>3677</v>
      </c>
      <c r="H11" s="296">
        <v>6</v>
      </c>
      <c r="I11" s="713">
        <v>500</v>
      </c>
      <c r="J11" s="713">
        <f t="shared" si="0"/>
        <v>3000</v>
      </c>
      <c r="K11" s="294"/>
    </row>
    <row r="12" spans="1:11" x14ac:dyDescent="0.3">
      <c r="A12" s="305">
        <v>5</v>
      </c>
      <c r="B12" s="779"/>
      <c r="C12" s="307" t="s">
        <v>3702</v>
      </c>
      <c r="D12" s="296"/>
      <c r="E12" s="302"/>
      <c r="F12" s="302"/>
      <c r="G12" s="297" t="s">
        <v>3701</v>
      </c>
      <c r="H12" s="296">
        <v>50</v>
      </c>
      <c r="I12" s="713">
        <v>80</v>
      </c>
      <c r="J12" s="713">
        <f t="shared" si="0"/>
        <v>4000</v>
      </c>
      <c r="K12" s="294"/>
    </row>
    <row r="13" spans="1:11" ht="16.2" x14ac:dyDescent="0.3">
      <c r="A13" s="305">
        <v>6</v>
      </c>
      <c r="B13" s="779" t="s">
        <v>478</v>
      </c>
      <c r="C13" s="304" t="s">
        <v>2015</v>
      </c>
      <c r="D13" s="296">
        <v>46</v>
      </c>
      <c r="E13" s="302">
        <v>0.5</v>
      </c>
      <c r="F13" s="302">
        <v>0.4</v>
      </c>
      <c r="G13" s="297" t="s">
        <v>3679</v>
      </c>
      <c r="H13" s="296">
        <f>D13*E13*F13</f>
        <v>9.2000000000000011</v>
      </c>
      <c r="I13" s="713">
        <v>1000</v>
      </c>
      <c r="J13" s="713">
        <f t="shared" si="0"/>
        <v>9200.0000000000018</v>
      </c>
      <c r="K13" s="294"/>
    </row>
    <row r="14" spans="1:11" ht="16.2" x14ac:dyDescent="0.3">
      <c r="A14" s="305">
        <v>7</v>
      </c>
      <c r="B14" s="779"/>
      <c r="C14" s="304" t="s">
        <v>3680</v>
      </c>
      <c r="D14" s="296"/>
      <c r="E14" s="302"/>
      <c r="F14" s="302"/>
      <c r="G14" s="297" t="s">
        <v>3679</v>
      </c>
      <c r="H14" s="296">
        <v>16.8</v>
      </c>
      <c r="I14" s="713">
        <v>233</v>
      </c>
      <c r="J14" s="713">
        <f t="shared" si="0"/>
        <v>3914.4</v>
      </c>
      <c r="K14" s="294"/>
    </row>
    <row r="15" spans="1:11" x14ac:dyDescent="0.3">
      <c r="A15" s="305">
        <v>8</v>
      </c>
      <c r="B15" s="779"/>
      <c r="C15" s="304" t="s">
        <v>2010</v>
      </c>
      <c r="D15" s="296"/>
      <c r="E15" s="302"/>
      <c r="F15" s="302"/>
      <c r="G15" s="297" t="s">
        <v>3700</v>
      </c>
      <c r="H15" s="296">
        <v>75</v>
      </c>
      <c r="I15" s="713">
        <v>400</v>
      </c>
      <c r="J15" s="713">
        <f t="shared" si="0"/>
        <v>30000</v>
      </c>
      <c r="K15" s="294"/>
    </row>
    <row r="16" spans="1:11" ht="16.2" x14ac:dyDescent="0.3">
      <c r="A16" s="305">
        <v>9</v>
      </c>
      <c r="B16" s="779"/>
      <c r="C16" s="304" t="s">
        <v>2008</v>
      </c>
      <c r="D16" s="296"/>
      <c r="E16" s="302"/>
      <c r="F16" s="302"/>
      <c r="G16" s="297" t="s">
        <v>3679</v>
      </c>
      <c r="H16" s="296">
        <v>16.78</v>
      </c>
      <c r="I16" s="713">
        <v>1000</v>
      </c>
      <c r="J16" s="713">
        <f t="shared" si="0"/>
        <v>16780</v>
      </c>
      <c r="K16" s="294"/>
    </row>
    <row r="17" spans="1:21" s="277" customFormat="1" ht="16.2" x14ac:dyDescent="0.3">
      <c r="A17" s="305">
        <v>10</v>
      </c>
      <c r="B17" s="779"/>
      <c r="C17" s="304" t="s">
        <v>2007</v>
      </c>
      <c r="D17" s="296">
        <v>66</v>
      </c>
      <c r="E17" s="302">
        <v>3</v>
      </c>
      <c r="F17" s="302">
        <v>0.03</v>
      </c>
      <c r="G17" s="297" t="s">
        <v>3679</v>
      </c>
      <c r="H17" s="296">
        <f>D17*E17*F17</f>
        <v>5.9399999999999995</v>
      </c>
      <c r="I17" s="734">
        <v>300</v>
      </c>
      <c r="J17" s="713">
        <f t="shared" si="0"/>
        <v>1781.9999999999998</v>
      </c>
      <c r="K17" s="294"/>
      <c r="L17"/>
      <c r="M17"/>
      <c r="N17"/>
      <c r="O17"/>
      <c r="P17"/>
      <c r="Q17"/>
      <c r="R17"/>
      <c r="S17"/>
      <c r="T17"/>
      <c r="U17"/>
    </row>
    <row r="18" spans="1:21" s="277" customFormat="1" x14ac:dyDescent="0.3">
      <c r="A18" s="305">
        <v>11</v>
      </c>
      <c r="B18" s="779" t="s">
        <v>3699</v>
      </c>
      <c r="C18" s="304" t="s">
        <v>1998</v>
      </c>
      <c r="D18" s="296">
        <v>0.5</v>
      </c>
      <c r="E18" s="302">
        <v>0.1</v>
      </c>
      <c r="F18" s="302">
        <v>0.05</v>
      </c>
      <c r="G18" s="297" t="s">
        <v>3677</v>
      </c>
      <c r="H18" s="296">
        <v>3</v>
      </c>
      <c r="I18" s="713">
        <v>100</v>
      </c>
      <c r="J18" s="713">
        <f t="shared" si="0"/>
        <v>300</v>
      </c>
      <c r="K18" s="294"/>
      <c r="L18"/>
      <c r="M18"/>
      <c r="N18"/>
      <c r="O18"/>
      <c r="P18"/>
      <c r="Q18"/>
      <c r="R18"/>
      <c r="S18"/>
      <c r="T18"/>
      <c r="U18"/>
    </row>
    <row r="19" spans="1:21" x14ac:dyDescent="0.3">
      <c r="A19" s="305">
        <v>12</v>
      </c>
      <c r="B19" s="779"/>
      <c r="C19" s="304" t="s">
        <v>3821</v>
      </c>
      <c r="D19" s="296"/>
      <c r="E19" s="302">
        <v>1</v>
      </c>
      <c r="F19" s="302">
        <v>2</v>
      </c>
      <c r="G19" s="297" t="s">
        <v>3677</v>
      </c>
      <c r="H19" s="296">
        <v>1</v>
      </c>
      <c r="I19" s="713">
        <v>3500</v>
      </c>
      <c r="J19" s="713">
        <f t="shared" si="0"/>
        <v>3500</v>
      </c>
      <c r="K19" s="294"/>
    </row>
    <row r="20" spans="1:21" x14ac:dyDescent="0.3">
      <c r="A20" s="305">
        <v>13</v>
      </c>
      <c r="B20" s="779"/>
      <c r="C20" s="304" t="s">
        <v>3895</v>
      </c>
      <c r="D20" s="296"/>
      <c r="E20" s="302">
        <v>1.8</v>
      </c>
      <c r="F20" s="302">
        <v>1.8</v>
      </c>
      <c r="G20" s="297" t="s">
        <v>3677</v>
      </c>
      <c r="H20" s="296">
        <v>0</v>
      </c>
      <c r="I20" s="734">
        <v>0</v>
      </c>
      <c r="J20" s="713">
        <f t="shared" si="0"/>
        <v>0</v>
      </c>
      <c r="K20" s="294"/>
    </row>
    <row r="21" spans="1:21" x14ac:dyDescent="0.3">
      <c r="A21" s="305">
        <v>14</v>
      </c>
      <c r="B21" s="779"/>
      <c r="C21" s="304" t="s">
        <v>3895</v>
      </c>
      <c r="D21" s="296"/>
      <c r="E21" s="302">
        <v>0.8</v>
      </c>
      <c r="F21" s="302">
        <v>0.8</v>
      </c>
      <c r="G21" s="297" t="s">
        <v>3677</v>
      </c>
      <c r="H21" s="296">
        <v>4</v>
      </c>
      <c r="I21" s="713">
        <v>1500</v>
      </c>
      <c r="J21" s="713">
        <f t="shared" si="0"/>
        <v>6000</v>
      </c>
      <c r="K21" s="294"/>
    </row>
    <row r="22" spans="1:21" x14ac:dyDescent="0.3">
      <c r="A22" s="305">
        <v>15</v>
      </c>
      <c r="B22" s="779"/>
      <c r="C22" s="306" t="s">
        <v>3894</v>
      </c>
      <c r="D22" s="296"/>
      <c r="E22" s="302">
        <v>0.06</v>
      </c>
      <c r="F22" s="302"/>
      <c r="G22" s="297" t="s">
        <v>3678</v>
      </c>
      <c r="H22" s="296">
        <v>2</v>
      </c>
      <c r="I22" s="713">
        <v>100</v>
      </c>
      <c r="J22" s="713">
        <f t="shared" si="0"/>
        <v>200</v>
      </c>
      <c r="K22" s="294"/>
    </row>
    <row r="23" spans="1:21" ht="16.2" x14ac:dyDescent="0.3">
      <c r="A23" s="305">
        <v>16</v>
      </c>
      <c r="B23" s="779"/>
      <c r="C23" s="304" t="s">
        <v>3698</v>
      </c>
      <c r="D23" s="296">
        <v>7.65</v>
      </c>
      <c r="E23" s="302">
        <v>1.5</v>
      </c>
      <c r="F23" s="302"/>
      <c r="G23" s="297" t="s">
        <v>3683</v>
      </c>
      <c r="H23" s="303">
        <f>E23*D23</f>
        <v>11.475000000000001</v>
      </c>
      <c r="I23" s="734">
        <v>300</v>
      </c>
      <c r="J23" s="713">
        <f t="shared" si="0"/>
        <v>3442.5000000000005</v>
      </c>
      <c r="K23" s="294"/>
    </row>
    <row r="24" spans="1:21" x14ac:dyDescent="0.3">
      <c r="A24" s="758" t="s">
        <v>3712</v>
      </c>
      <c r="B24" s="759"/>
      <c r="C24" s="759"/>
      <c r="D24" s="759"/>
      <c r="E24" s="759"/>
      <c r="F24" s="759"/>
      <c r="G24" s="759"/>
      <c r="H24" s="759"/>
      <c r="I24" s="760"/>
      <c r="J24" s="362">
        <f>SUM(J8:J23)</f>
        <v>89570.9</v>
      </c>
      <c r="K24" s="294"/>
    </row>
    <row r="25" spans="1:21" x14ac:dyDescent="0.3">
      <c r="A25" s="297">
        <v>17</v>
      </c>
      <c r="B25" s="779" t="s">
        <v>3697</v>
      </c>
      <c r="C25" s="299" t="s">
        <v>3675</v>
      </c>
      <c r="D25" s="832"/>
      <c r="E25" s="832"/>
      <c r="F25" s="832"/>
      <c r="G25" s="297" t="s">
        <v>3696</v>
      </c>
      <c r="H25" s="296">
        <v>39</v>
      </c>
      <c r="I25" s="713">
        <v>350</v>
      </c>
      <c r="J25" s="295">
        <f>I25*H25</f>
        <v>13650</v>
      </c>
      <c r="K25" s="294"/>
    </row>
    <row r="26" spans="1:21" x14ac:dyDescent="0.3">
      <c r="A26" s="297">
        <v>18</v>
      </c>
      <c r="B26" s="779"/>
      <c r="C26" s="299" t="s">
        <v>3652</v>
      </c>
      <c r="D26" s="832"/>
      <c r="E26" s="832"/>
      <c r="F26" s="832"/>
      <c r="G26" s="297" t="s">
        <v>3696</v>
      </c>
      <c r="H26" s="296">
        <v>15</v>
      </c>
      <c r="I26" s="713">
        <v>1000</v>
      </c>
      <c r="J26" s="295">
        <f>I26*H26</f>
        <v>15000</v>
      </c>
      <c r="K26" s="294"/>
      <c r="L26" s="298"/>
    </row>
    <row r="27" spans="1:21" x14ac:dyDescent="0.3">
      <c r="A27" s="761" t="s">
        <v>3704</v>
      </c>
      <c r="B27" s="762"/>
      <c r="C27" s="762"/>
      <c r="D27" s="762"/>
      <c r="E27" s="762"/>
      <c r="F27" s="762"/>
      <c r="G27" s="762"/>
      <c r="H27" s="762"/>
      <c r="I27" s="763"/>
      <c r="J27" s="361">
        <f>SUM(J8:J23,J25:J26)</f>
        <v>118220.9</v>
      </c>
      <c r="K27" s="294"/>
    </row>
    <row r="28" spans="1:21" x14ac:dyDescent="0.3">
      <c r="A28" s="297">
        <v>20</v>
      </c>
      <c r="B28" s="779" t="s">
        <v>3674</v>
      </c>
      <c r="C28" s="802" t="s">
        <v>3718</v>
      </c>
      <c r="D28" s="803"/>
      <c r="E28" s="803"/>
      <c r="F28" s="804"/>
      <c r="G28" s="297" t="s">
        <v>3673</v>
      </c>
      <c r="H28" s="304"/>
      <c r="I28" s="304"/>
      <c r="J28" s="296"/>
      <c r="K28" s="294"/>
    </row>
    <row r="29" spans="1:21" x14ac:dyDescent="0.3">
      <c r="A29" s="297">
        <v>21</v>
      </c>
      <c r="B29" s="779"/>
      <c r="C29" s="805" t="s">
        <v>3674</v>
      </c>
      <c r="D29" s="806"/>
      <c r="E29" s="806"/>
      <c r="F29" s="807"/>
      <c r="G29" s="297" t="s">
        <v>3795</v>
      </c>
      <c r="H29" s="296">
        <v>1</v>
      </c>
      <c r="I29" s="713">
        <v>5000</v>
      </c>
      <c r="J29" s="713">
        <f>H29*I29</f>
        <v>5000</v>
      </c>
      <c r="K29" s="294"/>
    </row>
    <row r="30" spans="1:21" s="74" customFormat="1" x14ac:dyDescent="0.3">
      <c r="A30" s="758" t="s">
        <v>3711</v>
      </c>
      <c r="B30" s="759"/>
      <c r="C30" s="759"/>
      <c r="D30" s="759"/>
      <c r="E30" s="759"/>
      <c r="F30" s="759"/>
      <c r="G30" s="759"/>
      <c r="H30" s="759"/>
      <c r="I30" s="760"/>
      <c r="J30" s="361">
        <f>J27+J29</f>
        <v>123220.9</v>
      </c>
      <c r="K30" s="294"/>
      <c r="L30"/>
      <c r="M30"/>
      <c r="N30"/>
      <c r="O30"/>
      <c r="P30"/>
      <c r="Q30"/>
      <c r="R30"/>
      <c r="S30"/>
      <c r="T30"/>
      <c r="U30"/>
    </row>
  </sheetData>
  <mergeCells count="18">
    <mergeCell ref="B18:B23"/>
    <mergeCell ref="B25:B26"/>
    <mergeCell ref="A2:B2"/>
    <mergeCell ref="A1:J1"/>
    <mergeCell ref="A3:B3"/>
    <mergeCell ref="A4:B4"/>
    <mergeCell ref="D25:F25"/>
    <mergeCell ref="A6:B6"/>
    <mergeCell ref="D26:F26"/>
    <mergeCell ref="A5:B5"/>
    <mergeCell ref="B9:B12"/>
    <mergeCell ref="B13:B17"/>
    <mergeCell ref="B28:B29"/>
    <mergeCell ref="C29:F29"/>
    <mergeCell ref="A24:I24"/>
    <mergeCell ref="A27:I27"/>
    <mergeCell ref="A30:I30"/>
    <mergeCell ref="C28:F28"/>
  </mergeCells>
  <pageMargins left="0.7" right="0.7" top="0.75" bottom="0.75" header="0.3" footer="0.3"/>
  <pageSetup paperSize="9" scale="69" orientation="portrait" verticalDpi="0" r:id="rId1"/>
  <colBreaks count="1" manualBreakCount="1">
    <brk id="10"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zoomScaleNormal="100" workbookViewId="0">
      <selection activeCell="C7" sqref="C7"/>
    </sheetView>
  </sheetViews>
  <sheetFormatPr defaultRowHeight="14.4" x14ac:dyDescent="0.3"/>
  <cols>
    <col min="1" max="1" width="3.44140625" bestFit="1" customWidth="1"/>
    <col min="2" max="2" width="18.6640625" style="315" bestFit="1" customWidth="1"/>
    <col min="3" max="3" width="31" style="267" customWidth="1"/>
    <col min="4" max="4" width="6.6640625" style="265" customWidth="1"/>
    <col min="5" max="5" width="9.109375" style="265" customWidth="1"/>
    <col min="6" max="6" width="6.6640625" style="265" customWidth="1"/>
    <col min="7" max="7" width="9.5546875" customWidth="1"/>
    <col min="8" max="8" width="7.88671875" style="265" bestFit="1" customWidth="1"/>
    <col min="9" max="9" width="12.33203125" style="265" bestFit="1" customWidth="1"/>
    <col min="10" max="10" width="9" style="265" bestFit="1" customWidth="1"/>
  </cols>
  <sheetData>
    <row r="1" spans="1:11" ht="54.6" customHeight="1" x14ac:dyDescent="0.3">
      <c r="A1" s="778" t="s">
        <v>3695</v>
      </c>
      <c r="B1" s="778"/>
      <c r="C1" s="778"/>
      <c r="D1" s="778"/>
      <c r="E1" s="778"/>
      <c r="F1" s="778"/>
      <c r="G1" s="778"/>
      <c r="H1" s="778"/>
      <c r="I1" s="778"/>
      <c r="J1" s="778"/>
    </row>
    <row r="2" spans="1:11" x14ac:dyDescent="0.3">
      <c r="A2" s="767" t="s">
        <v>456</v>
      </c>
      <c r="B2" s="767"/>
      <c r="C2" s="3" t="s">
        <v>1906</v>
      </c>
      <c r="D2" s="292"/>
      <c r="E2" s="289"/>
      <c r="F2" s="289"/>
      <c r="G2" s="354"/>
      <c r="H2" s="289"/>
      <c r="I2" s="289"/>
      <c r="J2" s="289"/>
    </row>
    <row r="3" spans="1:11" x14ac:dyDescent="0.3">
      <c r="A3" s="767" t="s">
        <v>3694</v>
      </c>
      <c r="B3" s="767"/>
      <c r="C3" s="3" t="s">
        <v>3710</v>
      </c>
      <c r="D3" s="292"/>
      <c r="E3" s="289"/>
      <c r="F3" s="289"/>
      <c r="G3" s="354"/>
      <c r="H3" s="289"/>
      <c r="I3" s="289"/>
      <c r="J3" s="289"/>
    </row>
    <row r="4" spans="1:11" ht="14.4" customHeight="1" x14ac:dyDescent="0.3">
      <c r="A4" s="768" t="s">
        <v>3779</v>
      </c>
      <c r="B4" s="768"/>
      <c r="C4" s="3" t="s">
        <v>788</v>
      </c>
      <c r="D4" s="292"/>
      <c r="E4" s="289"/>
      <c r="F4" s="289"/>
      <c r="G4" s="354"/>
      <c r="H4" s="289"/>
      <c r="I4" s="289"/>
      <c r="J4" s="289"/>
    </row>
    <row r="5" spans="1:11" ht="14.4" customHeight="1" x14ac:dyDescent="0.3">
      <c r="A5" s="767" t="s">
        <v>454</v>
      </c>
      <c r="B5" s="767"/>
      <c r="C5" s="3" t="s">
        <v>3709</v>
      </c>
      <c r="D5" s="292"/>
      <c r="E5" s="289"/>
      <c r="F5" s="289"/>
      <c r="G5" s="354"/>
      <c r="H5" s="289"/>
      <c r="I5" s="289"/>
      <c r="J5" s="289"/>
    </row>
    <row r="6" spans="1:11" ht="14.4" customHeight="1" x14ac:dyDescent="0.3">
      <c r="A6" s="767" t="s">
        <v>457</v>
      </c>
      <c r="B6" s="767"/>
      <c r="C6" s="834" t="s">
        <v>3972</v>
      </c>
      <c r="D6" s="834"/>
      <c r="E6" s="834"/>
      <c r="F6" s="834"/>
      <c r="G6" s="834"/>
      <c r="H6" s="834"/>
      <c r="I6" s="289"/>
      <c r="J6" s="289"/>
    </row>
    <row r="7" spans="1:11" ht="27.6" x14ac:dyDescent="0.3">
      <c r="A7" s="701" t="s">
        <v>413</v>
      </c>
      <c r="B7" s="406" t="s">
        <v>3712</v>
      </c>
      <c r="C7" s="353" t="s">
        <v>3692</v>
      </c>
      <c r="D7" s="351" t="s">
        <v>3691</v>
      </c>
      <c r="E7" s="309" t="s">
        <v>3690</v>
      </c>
      <c r="F7" s="309" t="s">
        <v>3689</v>
      </c>
      <c r="G7" s="352" t="s">
        <v>3688</v>
      </c>
      <c r="H7" s="351" t="s">
        <v>3687</v>
      </c>
      <c r="I7" s="351" t="s">
        <v>3883</v>
      </c>
      <c r="J7" s="351" t="s">
        <v>3884</v>
      </c>
      <c r="K7" s="269"/>
    </row>
    <row r="8" spans="1:11" ht="16.2" x14ac:dyDescent="0.3">
      <c r="A8" s="337">
        <v>1</v>
      </c>
      <c r="B8" s="350" t="s">
        <v>3686</v>
      </c>
      <c r="C8" s="349" t="s">
        <v>3684</v>
      </c>
      <c r="D8" s="271">
        <v>18</v>
      </c>
      <c r="E8" s="341">
        <v>3</v>
      </c>
      <c r="F8" s="341"/>
      <c r="G8" s="275" t="s">
        <v>3683</v>
      </c>
      <c r="H8" s="279">
        <v>54</v>
      </c>
      <c r="I8" s="279">
        <v>12</v>
      </c>
      <c r="J8" s="279">
        <f t="shared" ref="J8:J18" si="0">H8*I8</f>
        <v>648</v>
      </c>
      <c r="K8" s="269"/>
    </row>
    <row r="9" spans="1:11" x14ac:dyDescent="0.3">
      <c r="A9" s="337">
        <v>2</v>
      </c>
      <c r="B9" s="784" t="s">
        <v>3682</v>
      </c>
      <c r="C9" s="284" t="s">
        <v>3731</v>
      </c>
      <c r="D9" s="342">
        <v>4</v>
      </c>
      <c r="E9" s="341"/>
      <c r="F9" s="341"/>
      <c r="G9" s="275" t="s">
        <v>3677</v>
      </c>
      <c r="H9" s="279">
        <v>28</v>
      </c>
      <c r="I9" s="279">
        <v>500</v>
      </c>
      <c r="J9" s="279">
        <f t="shared" si="0"/>
        <v>14000</v>
      </c>
      <c r="K9" s="269"/>
    </row>
    <row r="10" spans="1:11" x14ac:dyDescent="0.3">
      <c r="A10" s="337">
        <v>3</v>
      </c>
      <c r="B10" s="784"/>
      <c r="C10" s="348" t="s">
        <v>2024</v>
      </c>
      <c r="D10" s="347">
        <v>2</v>
      </c>
      <c r="E10" s="346">
        <v>0.22</v>
      </c>
      <c r="F10" s="346">
        <v>0.02</v>
      </c>
      <c r="G10" s="275" t="s">
        <v>3677</v>
      </c>
      <c r="H10" s="380">
        <v>190</v>
      </c>
      <c r="I10" s="380">
        <v>120</v>
      </c>
      <c r="J10" s="379">
        <f t="shared" si="0"/>
        <v>22800</v>
      </c>
      <c r="K10" s="269"/>
    </row>
    <row r="11" spans="1:11" x14ac:dyDescent="0.3">
      <c r="A11" s="337">
        <v>4</v>
      </c>
      <c r="B11" s="784"/>
      <c r="C11" s="344" t="s">
        <v>2023</v>
      </c>
      <c r="D11" s="347">
        <v>2.5</v>
      </c>
      <c r="E11" s="346"/>
      <c r="F11" s="346"/>
      <c r="G11" s="275" t="s">
        <v>3677</v>
      </c>
      <c r="H11" s="379">
        <v>12</v>
      </c>
      <c r="I11" s="379">
        <v>200</v>
      </c>
      <c r="J11" s="379">
        <f t="shared" si="0"/>
        <v>2400</v>
      </c>
      <c r="K11" s="269"/>
    </row>
    <row r="12" spans="1:11" x14ac:dyDescent="0.3">
      <c r="A12" s="337">
        <v>5</v>
      </c>
      <c r="B12" s="833"/>
      <c r="C12" s="344" t="s">
        <v>2023</v>
      </c>
      <c r="D12" s="347">
        <v>1.5</v>
      </c>
      <c r="E12" s="346"/>
      <c r="F12" s="346"/>
      <c r="G12" s="275" t="s">
        <v>3677</v>
      </c>
      <c r="H12" s="379">
        <v>9</v>
      </c>
      <c r="I12" s="379">
        <v>100</v>
      </c>
      <c r="J12" s="379">
        <f t="shared" si="0"/>
        <v>900</v>
      </c>
      <c r="K12" s="269"/>
    </row>
    <row r="13" spans="1:11" ht="16.2" x14ac:dyDescent="0.3">
      <c r="A13" s="337">
        <v>6</v>
      </c>
      <c r="B13" s="833" t="s">
        <v>478</v>
      </c>
      <c r="C13" s="284" t="s">
        <v>3708</v>
      </c>
      <c r="D13" s="342">
        <v>31.3</v>
      </c>
      <c r="E13" s="341">
        <v>0.6</v>
      </c>
      <c r="F13" s="341">
        <v>6</v>
      </c>
      <c r="G13" s="275" t="s">
        <v>3679</v>
      </c>
      <c r="H13" s="279">
        <f>D13*E13*F13</f>
        <v>112.68</v>
      </c>
      <c r="I13" s="279">
        <v>400</v>
      </c>
      <c r="J13" s="379">
        <f t="shared" si="0"/>
        <v>45072</v>
      </c>
      <c r="K13" s="269"/>
    </row>
    <row r="14" spans="1:11" ht="16.2" x14ac:dyDescent="0.3">
      <c r="A14" s="337">
        <v>7</v>
      </c>
      <c r="B14" s="833"/>
      <c r="C14" s="344" t="s">
        <v>3707</v>
      </c>
      <c r="D14" s="347">
        <v>56</v>
      </c>
      <c r="E14" s="346">
        <v>5</v>
      </c>
      <c r="F14" s="346"/>
      <c r="G14" s="275" t="s">
        <v>3683</v>
      </c>
      <c r="H14" s="379">
        <f>D14*E14</f>
        <v>280</v>
      </c>
      <c r="I14" s="380">
        <v>80</v>
      </c>
      <c r="J14" s="379">
        <f t="shared" si="0"/>
        <v>22400</v>
      </c>
      <c r="K14" s="269"/>
    </row>
    <row r="15" spans="1:11" s="277" customFormat="1" ht="19.2" customHeight="1" x14ac:dyDescent="0.25">
      <c r="A15" s="337">
        <v>8</v>
      </c>
      <c r="B15" s="308" t="s">
        <v>476</v>
      </c>
      <c r="C15" s="284" t="s">
        <v>2004</v>
      </c>
      <c r="D15" s="345"/>
      <c r="E15" s="341"/>
      <c r="F15" s="341"/>
      <c r="G15" s="275" t="s">
        <v>3706</v>
      </c>
      <c r="H15" s="279">
        <v>210</v>
      </c>
      <c r="I15" s="279">
        <v>8</v>
      </c>
      <c r="J15" s="379">
        <f t="shared" si="0"/>
        <v>1680</v>
      </c>
      <c r="K15" s="278"/>
    </row>
    <row r="16" spans="1:11" x14ac:dyDescent="0.3">
      <c r="A16" s="337">
        <v>9</v>
      </c>
      <c r="B16" s="784" t="s">
        <v>473</v>
      </c>
      <c r="C16" s="344" t="s">
        <v>3821</v>
      </c>
      <c r="D16" s="342"/>
      <c r="E16" s="341">
        <v>1.9</v>
      </c>
      <c r="F16" s="341">
        <v>0.9</v>
      </c>
      <c r="G16" s="343" t="s">
        <v>3677</v>
      </c>
      <c r="H16" s="379">
        <v>5</v>
      </c>
      <c r="I16" s="379">
        <v>4000</v>
      </c>
      <c r="J16" s="379">
        <f t="shared" si="0"/>
        <v>20000</v>
      </c>
      <c r="K16" s="269"/>
    </row>
    <row r="17" spans="1:12" x14ac:dyDescent="0.3">
      <c r="A17" s="337">
        <v>10</v>
      </c>
      <c r="B17" s="784"/>
      <c r="C17" s="344" t="s">
        <v>3822</v>
      </c>
      <c r="D17" s="342"/>
      <c r="E17" s="341">
        <v>1.5</v>
      </c>
      <c r="F17" s="341">
        <v>1.5</v>
      </c>
      <c r="G17" s="343" t="s">
        <v>3677</v>
      </c>
      <c r="H17" s="379">
        <v>5</v>
      </c>
      <c r="I17" s="380">
        <v>3500</v>
      </c>
      <c r="J17" s="379">
        <f t="shared" si="0"/>
        <v>17500</v>
      </c>
      <c r="K17" s="269"/>
    </row>
    <row r="18" spans="1:12" ht="16.2" x14ac:dyDescent="0.3">
      <c r="A18" s="337">
        <v>11</v>
      </c>
      <c r="B18" s="784"/>
      <c r="C18" s="284" t="s">
        <v>3698</v>
      </c>
      <c r="D18" s="342">
        <v>0</v>
      </c>
      <c r="E18" s="341">
        <v>0</v>
      </c>
      <c r="F18" s="341">
        <v>0</v>
      </c>
      <c r="G18" s="275" t="s">
        <v>3683</v>
      </c>
      <c r="H18" s="377">
        <v>8</v>
      </c>
      <c r="I18" s="377">
        <v>120</v>
      </c>
      <c r="J18" s="379">
        <f t="shared" si="0"/>
        <v>960</v>
      </c>
      <c r="K18" s="269"/>
    </row>
    <row r="19" spans="1:12" x14ac:dyDescent="0.3">
      <c r="A19" s="758" t="s">
        <v>3712</v>
      </c>
      <c r="B19" s="759"/>
      <c r="C19" s="759"/>
      <c r="D19" s="759"/>
      <c r="E19" s="759"/>
      <c r="F19" s="759"/>
      <c r="G19" s="759"/>
      <c r="H19" s="759"/>
      <c r="I19" s="760"/>
      <c r="J19" s="683">
        <f>SUM(J8:J18)</f>
        <v>148360</v>
      </c>
      <c r="K19" s="269"/>
    </row>
    <row r="20" spans="1:12" x14ac:dyDescent="0.3">
      <c r="A20" s="337">
        <v>12</v>
      </c>
      <c r="B20" s="781" t="s">
        <v>3705</v>
      </c>
      <c r="C20" s="764" t="s">
        <v>3675</v>
      </c>
      <c r="D20" s="765"/>
      <c r="E20" s="765"/>
      <c r="F20" s="766"/>
      <c r="G20" s="275" t="s">
        <v>3660</v>
      </c>
      <c r="H20" s="271">
        <v>40</v>
      </c>
      <c r="I20" s="657">
        <v>400</v>
      </c>
      <c r="J20" s="657">
        <f>H20*I20</f>
        <v>16000</v>
      </c>
      <c r="K20" s="269"/>
    </row>
    <row r="21" spans="1:12" x14ac:dyDescent="0.3">
      <c r="A21" s="337">
        <v>13</v>
      </c>
      <c r="B21" s="782"/>
      <c r="C21" s="764" t="s">
        <v>3652</v>
      </c>
      <c r="D21" s="765"/>
      <c r="E21" s="765"/>
      <c r="F21" s="340"/>
      <c r="G21" s="275" t="s">
        <v>3660</v>
      </c>
      <c r="H21" s="271">
        <v>15</v>
      </c>
      <c r="I21" s="656">
        <v>600</v>
      </c>
      <c r="J21" s="657">
        <f>H21*I21</f>
        <v>9000</v>
      </c>
      <c r="K21" s="269"/>
      <c r="L21" s="274"/>
    </row>
    <row r="22" spans="1:12" x14ac:dyDescent="0.3">
      <c r="A22" s="761" t="s">
        <v>3704</v>
      </c>
      <c r="B22" s="762"/>
      <c r="C22" s="762"/>
      <c r="D22" s="762"/>
      <c r="E22" s="762"/>
      <c r="F22" s="762"/>
      <c r="G22" s="762"/>
      <c r="H22" s="762"/>
      <c r="I22" s="763"/>
      <c r="J22" s="682">
        <f>J20+J21</f>
        <v>25000</v>
      </c>
      <c r="K22" s="269"/>
    </row>
    <row r="23" spans="1:12" x14ac:dyDescent="0.3">
      <c r="A23" s="337">
        <v>15</v>
      </c>
      <c r="B23" s="779" t="s">
        <v>3674</v>
      </c>
      <c r="C23" s="802" t="s">
        <v>3718</v>
      </c>
      <c r="D23" s="803"/>
      <c r="E23" s="803"/>
      <c r="F23" s="804"/>
      <c r="G23" s="272" t="s">
        <v>3673</v>
      </c>
      <c r="H23" s="336"/>
      <c r="I23" s="271"/>
      <c r="J23" s="271"/>
      <c r="K23" s="269"/>
    </row>
    <row r="24" spans="1:12" x14ac:dyDescent="0.3">
      <c r="A24" s="337">
        <v>16</v>
      </c>
      <c r="B24" s="779"/>
      <c r="C24" s="805" t="s">
        <v>3674</v>
      </c>
      <c r="D24" s="806"/>
      <c r="E24" s="806"/>
      <c r="F24" s="807"/>
      <c r="G24" s="275" t="s">
        <v>3795</v>
      </c>
      <c r="H24" s="336">
        <v>1</v>
      </c>
      <c r="I24" s="657">
        <v>3000</v>
      </c>
      <c r="J24" s="657">
        <f>H24*I24</f>
        <v>3000</v>
      </c>
      <c r="K24" s="269"/>
    </row>
    <row r="25" spans="1:12" x14ac:dyDescent="0.3">
      <c r="A25" s="758" t="s">
        <v>3711</v>
      </c>
      <c r="B25" s="759"/>
      <c r="C25" s="759"/>
      <c r="D25" s="759"/>
      <c r="E25" s="759"/>
      <c r="F25" s="759"/>
      <c r="G25" s="759"/>
      <c r="H25" s="759"/>
      <c r="I25" s="760"/>
      <c r="J25" s="334">
        <f>J19+J22+J24</f>
        <v>176360</v>
      </c>
      <c r="K25" s="269"/>
    </row>
  </sheetData>
  <mergeCells count="19">
    <mergeCell ref="A1:J1"/>
    <mergeCell ref="B9:B12"/>
    <mergeCell ref="B13:B14"/>
    <mergeCell ref="C6:H6"/>
    <mergeCell ref="A2:B2"/>
    <mergeCell ref="A3:B3"/>
    <mergeCell ref="A4:B4"/>
    <mergeCell ref="A5:B5"/>
    <mergeCell ref="A6:B6"/>
    <mergeCell ref="A19:I19"/>
    <mergeCell ref="A22:I22"/>
    <mergeCell ref="A25:I25"/>
    <mergeCell ref="B16:B18"/>
    <mergeCell ref="B23:B24"/>
    <mergeCell ref="C23:F23"/>
    <mergeCell ref="C24:F24"/>
    <mergeCell ref="C20:F20"/>
    <mergeCell ref="C21:E21"/>
    <mergeCell ref="B20:B21"/>
  </mergeCells>
  <pageMargins left="0.7" right="0.7" top="0.75" bottom="0.75" header="0.3" footer="0.3"/>
  <pageSetup scale="82" orientation="portrait" horizontalDpi="300" verticalDpi="300" r:id="rId1"/>
  <colBreaks count="1" manualBreakCount="1">
    <brk id="10"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zoomScaleNormal="100" workbookViewId="0">
      <selection activeCell="C7" sqref="C7"/>
    </sheetView>
  </sheetViews>
  <sheetFormatPr defaultRowHeight="13.8" x14ac:dyDescent="0.25"/>
  <cols>
    <col min="1" max="1" width="3.44140625" style="312" bestFit="1" customWidth="1"/>
    <col min="2" max="2" width="18.6640625" style="312" bestFit="1" customWidth="1"/>
    <col min="3" max="3" width="31" style="358" customWidth="1"/>
    <col min="4" max="4" width="6.6640625" style="312" customWidth="1"/>
    <col min="5" max="5" width="9.44140625" style="312" customWidth="1"/>
    <col min="6" max="6" width="6.6640625" style="312" customWidth="1"/>
    <col min="7" max="7" width="8.5546875" style="312" customWidth="1"/>
    <col min="8" max="8" width="16.21875" style="312" customWidth="1"/>
    <col min="9" max="9" width="12.77734375" style="312" customWidth="1"/>
    <col min="10" max="10" width="12.33203125" style="371" customWidth="1"/>
    <col min="11" max="16384" width="8.88671875" style="312"/>
  </cols>
  <sheetData>
    <row r="1" spans="1:11" ht="54.6" customHeight="1" x14ac:dyDescent="0.25">
      <c r="A1" s="838" t="s">
        <v>3695</v>
      </c>
      <c r="B1" s="838"/>
      <c r="C1" s="838"/>
      <c r="D1" s="838"/>
      <c r="E1" s="838"/>
      <c r="F1" s="838"/>
      <c r="G1" s="838"/>
      <c r="H1" s="838"/>
      <c r="I1" s="838"/>
      <c r="J1" s="838"/>
    </row>
    <row r="2" spans="1:11" x14ac:dyDescent="0.25">
      <c r="A2" s="767" t="s">
        <v>456</v>
      </c>
      <c r="B2" s="767"/>
      <c r="C2" s="3" t="s">
        <v>1906</v>
      </c>
      <c r="D2" s="382"/>
      <c r="E2" s="354"/>
      <c r="F2" s="354"/>
      <c r="G2" s="354"/>
      <c r="H2" s="354"/>
      <c r="I2" s="354"/>
      <c r="J2" s="354"/>
    </row>
    <row r="3" spans="1:11" x14ac:dyDescent="0.25">
      <c r="A3" s="767" t="s">
        <v>3694</v>
      </c>
      <c r="B3" s="767"/>
      <c r="C3" s="3" t="s">
        <v>3715</v>
      </c>
      <c r="D3" s="382"/>
      <c r="E3" s="354"/>
      <c r="F3" s="354"/>
      <c r="G3" s="354"/>
      <c r="H3" s="354"/>
      <c r="I3" s="354"/>
      <c r="J3" s="354"/>
    </row>
    <row r="4" spans="1:11" ht="14.4" customHeight="1" x14ac:dyDescent="0.25">
      <c r="A4" s="768" t="s">
        <v>3779</v>
      </c>
      <c r="B4" s="768"/>
      <c r="C4" s="3" t="s">
        <v>3715</v>
      </c>
      <c r="D4" s="382"/>
      <c r="E4" s="354"/>
      <c r="F4" s="354"/>
      <c r="G4" s="354"/>
      <c r="H4" s="354"/>
      <c r="I4" s="354"/>
      <c r="J4" s="354"/>
    </row>
    <row r="5" spans="1:11" ht="14.4" customHeight="1" x14ac:dyDescent="0.25">
      <c r="A5" s="767" t="s">
        <v>454</v>
      </c>
      <c r="B5" s="767"/>
      <c r="C5" s="3" t="s">
        <v>3709</v>
      </c>
      <c r="D5" s="382"/>
      <c r="E5" s="354"/>
      <c r="F5" s="354"/>
      <c r="G5" s="354"/>
      <c r="H5" s="354"/>
      <c r="I5" s="354"/>
      <c r="J5" s="354"/>
    </row>
    <row r="6" spans="1:11" ht="14.4" customHeight="1" x14ac:dyDescent="0.25">
      <c r="A6" s="767" t="s">
        <v>457</v>
      </c>
      <c r="B6" s="767"/>
      <c r="C6" s="215" t="s">
        <v>3974</v>
      </c>
      <c r="D6" s="215"/>
      <c r="E6" s="215"/>
      <c r="F6" s="215"/>
      <c r="G6" s="215"/>
      <c r="H6" s="215"/>
      <c r="I6" s="354"/>
      <c r="J6" s="354"/>
    </row>
    <row r="7" spans="1:11" ht="27.6" x14ac:dyDescent="0.25">
      <c r="A7" s="701" t="s">
        <v>413</v>
      </c>
      <c r="B7" s="406" t="s">
        <v>3712</v>
      </c>
      <c r="C7" s="353" t="s">
        <v>3692</v>
      </c>
      <c r="D7" s="351" t="s">
        <v>3691</v>
      </c>
      <c r="E7" s="309" t="s">
        <v>3690</v>
      </c>
      <c r="F7" s="309" t="s">
        <v>3689</v>
      </c>
      <c r="G7" s="352" t="s">
        <v>3688</v>
      </c>
      <c r="H7" s="351" t="s">
        <v>3687</v>
      </c>
      <c r="I7" s="351" t="s">
        <v>3883</v>
      </c>
      <c r="J7" s="351" t="s">
        <v>3884</v>
      </c>
      <c r="K7" s="360"/>
    </row>
    <row r="8" spans="1:11" ht="16.2" x14ac:dyDescent="0.25">
      <c r="A8" s="337">
        <v>1</v>
      </c>
      <c r="B8" s="350" t="s">
        <v>3714</v>
      </c>
      <c r="C8" s="349" t="s">
        <v>3684</v>
      </c>
      <c r="D8" s="271">
        <v>5</v>
      </c>
      <c r="E8" s="341">
        <v>3</v>
      </c>
      <c r="F8" s="341"/>
      <c r="G8" s="275" t="s">
        <v>3683</v>
      </c>
      <c r="H8" s="279">
        <v>4</v>
      </c>
      <c r="I8" s="279">
        <v>1600</v>
      </c>
      <c r="J8" s="279">
        <f>H8*I8</f>
        <v>6400</v>
      </c>
      <c r="K8" s="360"/>
    </row>
    <row r="9" spans="1:11" x14ac:dyDescent="0.25">
      <c r="A9" s="337">
        <v>2</v>
      </c>
      <c r="B9" s="779" t="s">
        <v>479</v>
      </c>
      <c r="C9" s="284" t="s">
        <v>2025</v>
      </c>
      <c r="D9" s="342">
        <v>4</v>
      </c>
      <c r="E9" s="341"/>
      <c r="F9" s="341"/>
      <c r="G9" s="275" t="s">
        <v>3678</v>
      </c>
      <c r="H9" s="279">
        <v>30</v>
      </c>
      <c r="I9" s="279">
        <v>500</v>
      </c>
      <c r="J9" s="279">
        <f>H9*I9</f>
        <v>15000</v>
      </c>
      <c r="K9" s="360"/>
    </row>
    <row r="10" spans="1:11" x14ac:dyDescent="0.25">
      <c r="A10" s="337">
        <v>3</v>
      </c>
      <c r="B10" s="779"/>
      <c r="C10" s="284" t="s">
        <v>3824</v>
      </c>
      <c r="D10" s="345">
        <v>3</v>
      </c>
      <c r="E10" s="381"/>
      <c r="F10" s="381"/>
      <c r="G10" s="275" t="s">
        <v>3678</v>
      </c>
      <c r="H10" s="279">
        <v>27</v>
      </c>
      <c r="I10" s="372">
        <v>500</v>
      </c>
      <c r="J10" s="279">
        <f>H10*I10</f>
        <v>13500</v>
      </c>
      <c r="K10" s="360"/>
    </row>
    <row r="11" spans="1:11" x14ac:dyDescent="0.25">
      <c r="A11" s="337">
        <v>4</v>
      </c>
      <c r="B11" s="779"/>
      <c r="C11" s="284" t="s">
        <v>2024</v>
      </c>
      <c r="D11" s="342">
        <v>4</v>
      </c>
      <c r="E11" s="341">
        <v>0.2</v>
      </c>
      <c r="F11" s="341">
        <v>0.02</v>
      </c>
      <c r="G11" s="275" t="s">
        <v>3677</v>
      </c>
      <c r="H11" s="279">
        <v>45</v>
      </c>
      <c r="I11" s="279">
        <v>200</v>
      </c>
      <c r="J11" s="279">
        <f>H11*I11</f>
        <v>9000</v>
      </c>
      <c r="K11" s="360"/>
    </row>
    <row r="12" spans="1:11" x14ac:dyDescent="0.25">
      <c r="A12" s="337">
        <v>5</v>
      </c>
      <c r="B12" s="779"/>
      <c r="C12" s="344" t="s">
        <v>2023</v>
      </c>
      <c r="D12" s="347">
        <v>4</v>
      </c>
      <c r="E12" s="346"/>
      <c r="F12" s="346"/>
      <c r="G12" s="275" t="s">
        <v>3677</v>
      </c>
      <c r="H12" s="379">
        <v>3</v>
      </c>
      <c r="I12" s="379">
        <v>400</v>
      </c>
      <c r="J12" s="379">
        <v>1200</v>
      </c>
      <c r="K12" s="360"/>
    </row>
    <row r="13" spans="1:11" x14ac:dyDescent="0.25">
      <c r="A13" s="337">
        <v>6</v>
      </c>
      <c r="B13" s="779"/>
      <c r="C13" s="344" t="s">
        <v>2023</v>
      </c>
      <c r="D13" s="347">
        <v>1.5</v>
      </c>
      <c r="E13" s="346"/>
      <c r="F13" s="346"/>
      <c r="G13" s="275" t="s">
        <v>3678</v>
      </c>
      <c r="H13" s="379">
        <v>15</v>
      </c>
      <c r="I13" s="379">
        <v>200</v>
      </c>
      <c r="J13" s="379">
        <v>9000</v>
      </c>
      <c r="K13" s="360"/>
    </row>
    <row r="14" spans="1:11" ht="11.4" customHeight="1" x14ac:dyDescent="0.25">
      <c r="A14" s="337">
        <v>7</v>
      </c>
      <c r="B14" s="779" t="s">
        <v>3713</v>
      </c>
      <c r="C14" s="284" t="s">
        <v>3896</v>
      </c>
      <c r="D14" s="342">
        <v>32</v>
      </c>
      <c r="E14" s="341">
        <v>0.4</v>
      </c>
      <c r="F14" s="341">
        <v>3</v>
      </c>
      <c r="G14" s="275" t="s">
        <v>3678</v>
      </c>
      <c r="H14" s="279">
        <f>D14*E14*F14</f>
        <v>38.400000000000006</v>
      </c>
      <c r="I14" s="279"/>
      <c r="J14" s="279">
        <v>28500</v>
      </c>
      <c r="K14" s="360"/>
    </row>
    <row r="15" spans="1:11" ht="16.2" x14ac:dyDescent="0.25">
      <c r="A15" s="337">
        <v>8</v>
      </c>
      <c r="B15" s="779"/>
      <c r="C15" s="284" t="s">
        <v>3680</v>
      </c>
      <c r="D15" s="347"/>
      <c r="E15" s="346"/>
      <c r="F15" s="346"/>
      <c r="G15" s="275" t="s">
        <v>3679</v>
      </c>
      <c r="H15" s="279">
        <v>20</v>
      </c>
      <c r="I15" s="279">
        <v>250</v>
      </c>
      <c r="J15" s="279">
        <f>H15*I15</f>
        <v>5000</v>
      </c>
      <c r="K15" s="360"/>
    </row>
    <row r="16" spans="1:11" x14ac:dyDescent="0.25">
      <c r="A16" s="337">
        <v>9</v>
      </c>
      <c r="B16" s="779"/>
      <c r="C16" s="344" t="s">
        <v>2010</v>
      </c>
      <c r="D16" s="342"/>
      <c r="E16" s="341"/>
      <c r="F16" s="341"/>
      <c r="G16" s="343" t="s">
        <v>3700</v>
      </c>
      <c r="H16" s="379">
        <v>11</v>
      </c>
      <c r="I16" s="379">
        <v>450</v>
      </c>
      <c r="J16" s="379">
        <f>H16*I16</f>
        <v>4950</v>
      </c>
      <c r="K16" s="360"/>
    </row>
    <row r="17" spans="1:12" ht="16.2" x14ac:dyDescent="0.25">
      <c r="A17" s="337">
        <v>10</v>
      </c>
      <c r="B17" s="779"/>
      <c r="C17" s="284" t="s">
        <v>2008</v>
      </c>
      <c r="D17" s="347">
        <v>9</v>
      </c>
      <c r="E17" s="346">
        <v>11</v>
      </c>
      <c r="F17" s="346">
        <v>0.05</v>
      </c>
      <c r="G17" s="275" t="s">
        <v>3679</v>
      </c>
      <c r="H17" s="279">
        <f>D17*E17*F17</f>
        <v>4.95</v>
      </c>
      <c r="I17" s="279">
        <v>320</v>
      </c>
      <c r="J17" s="279">
        <f>H17*I17</f>
        <v>1584</v>
      </c>
      <c r="K17" s="360"/>
    </row>
    <row r="18" spans="1:12" ht="16.2" x14ac:dyDescent="0.25">
      <c r="A18" s="337">
        <v>11</v>
      </c>
      <c r="B18" s="779"/>
      <c r="C18" s="344" t="s">
        <v>2007</v>
      </c>
      <c r="D18" s="347">
        <v>55</v>
      </c>
      <c r="E18" s="346">
        <v>0.02</v>
      </c>
      <c r="F18" s="346">
        <v>3</v>
      </c>
      <c r="G18" s="275" t="s">
        <v>3679</v>
      </c>
      <c r="H18" s="379">
        <f>D18*E18*F18</f>
        <v>3.3000000000000003</v>
      </c>
      <c r="I18" s="380">
        <v>2500</v>
      </c>
      <c r="J18" s="379">
        <f>I18*H18</f>
        <v>8250</v>
      </c>
      <c r="K18" s="360"/>
    </row>
    <row r="19" spans="1:12" ht="15" customHeight="1" x14ac:dyDescent="0.25">
      <c r="A19" s="337">
        <v>12</v>
      </c>
      <c r="B19" s="835" t="s">
        <v>473</v>
      </c>
      <c r="C19" s="348" t="s">
        <v>3893</v>
      </c>
      <c r="D19" s="342"/>
      <c r="E19" s="341">
        <v>1.6</v>
      </c>
      <c r="F19" s="341">
        <v>0.9</v>
      </c>
      <c r="G19" s="343" t="s">
        <v>3677</v>
      </c>
      <c r="H19" s="379">
        <v>1</v>
      </c>
      <c r="I19" s="379">
        <v>3500</v>
      </c>
      <c r="J19" s="379">
        <f>I19*H19</f>
        <v>3500</v>
      </c>
      <c r="K19" s="360"/>
    </row>
    <row r="20" spans="1:12" x14ac:dyDescent="0.25">
      <c r="A20" s="337">
        <v>13</v>
      </c>
      <c r="B20" s="836"/>
      <c r="C20" s="344" t="s">
        <v>3821</v>
      </c>
      <c r="D20" s="342"/>
      <c r="E20" s="341">
        <v>1</v>
      </c>
      <c r="F20" s="341">
        <v>2</v>
      </c>
      <c r="G20" s="343" t="s">
        <v>3677</v>
      </c>
      <c r="H20" s="379">
        <v>3</v>
      </c>
      <c r="I20" s="379">
        <v>3500</v>
      </c>
      <c r="J20" s="379">
        <f>I20*H20</f>
        <v>10500</v>
      </c>
      <c r="K20" s="360"/>
    </row>
    <row r="21" spans="1:12" x14ac:dyDescent="0.25">
      <c r="A21" s="337">
        <v>14</v>
      </c>
      <c r="B21" s="836"/>
      <c r="C21" s="344" t="s">
        <v>3895</v>
      </c>
      <c r="D21" s="342"/>
      <c r="E21" s="341">
        <v>1</v>
      </c>
      <c r="F21" s="341">
        <v>1</v>
      </c>
      <c r="G21" s="343" t="s">
        <v>3677</v>
      </c>
      <c r="H21" s="379">
        <v>3</v>
      </c>
      <c r="I21" s="380">
        <v>3000</v>
      </c>
      <c r="J21" s="379">
        <f>I21*H21</f>
        <v>9000</v>
      </c>
      <c r="K21" s="360"/>
    </row>
    <row r="22" spans="1:12" x14ac:dyDescent="0.25">
      <c r="A22" s="337">
        <v>15</v>
      </c>
      <c r="B22" s="836"/>
      <c r="C22" s="378" t="s">
        <v>3894</v>
      </c>
      <c r="D22" s="342"/>
      <c r="E22" s="341">
        <v>0.06</v>
      </c>
      <c r="F22" s="341"/>
      <c r="G22" s="275" t="s">
        <v>3678</v>
      </c>
      <c r="H22" s="279">
        <v>2</v>
      </c>
      <c r="I22" s="279">
        <v>100</v>
      </c>
      <c r="J22" s="279">
        <f>I22*H22</f>
        <v>200</v>
      </c>
      <c r="K22" s="360"/>
    </row>
    <row r="23" spans="1:12" x14ac:dyDescent="0.25">
      <c r="A23" s="337">
        <v>16</v>
      </c>
      <c r="B23" s="836"/>
      <c r="C23" s="284" t="s">
        <v>1998</v>
      </c>
      <c r="D23" s="342">
        <v>0.5</v>
      </c>
      <c r="E23" s="341">
        <v>0.1</v>
      </c>
      <c r="F23" s="341">
        <v>0.05</v>
      </c>
      <c r="G23" s="275" t="s">
        <v>3677</v>
      </c>
      <c r="H23" s="279">
        <v>3</v>
      </c>
      <c r="I23" s="279">
        <v>100</v>
      </c>
      <c r="J23" s="279">
        <f>H23*I23</f>
        <v>300</v>
      </c>
      <c r="K23" s="360"/>
    </row>
    <row r="24" spans="1:12" ht="16.2" x14ac:dyDescent="0.25">
      <c r="A24" s="337">
        <v>17</v>
      </c>
      <c r="B24" s="837"/>
      <c r="C24" s="284" t="s">
        <v>3698</v>
      </c>
      <c r="D24" s="342">
        <v>3</v>
      </c>
      <c r="E24" s="341">
        <v>2</v>
      </c>
      <c r="F24" s="341">
        <v>0</v>
      </c>
      <c r="G24" s="275" t="s">
        <v>3683</v>
      </c>
      <c r="H24" s="377">
        <f>D24*E24</f>
        <v>6</v>
      </c>
      <c r="I24" s="377">
        <v>450</v>
      </c>
      <c r="J24" s="279">
        <f>I24*H24</f>
        <v>2700</v>
      </c>
      <c r="K24" s="360"/>
    </row>
    <row r="25" spans="1:12" x14ac:dyDescent="0.25">
      <c r="A25" s="758" t="s">
        <v>3712</v>
      </c>
      <c r="B25" s="759"/>
      <c r="C25" s="759"/>
      <c r="D25" s="759"/>
      <c r="E25" s="759"/>
      <c r="F25" s="759"/>
      <c r="G25" s="759"/>
      <c r="H25" s="759"/>
      <c r="I25" s="760"/>
      <c r="J25" s="733">
        <f>SUM(J8:J24)</f>
        <v>128584</v>
      </c>
      <c r="K25" s="360"/>
    </row>
    <row r="26" spans="1:12" x14ac:dyDescent="0.25">
      <c r="A26" s="337">
        <v>18</v>
      </c>
      <c r="B26" s="781" t="s">
        <v>3676</v>
      </c>
      <c r="C26" s="376" t="s">
        <v>3675</v>
      </c>
      <c r="D26" s="839"/>
      <c r="E26" s="840"/>
      <c r="F26" s="841"/>
      <c r="G26" s="275" t="s">
        <v>3660</v>
      </c>
      <c r="H26" s="271">
        <v>30</v>
      </c>
      <c r="I26" s="271">
        <v>400</v>
      </c>
      <c r="J26" s="657">
        <f>H26*I26</f>
        <v>12000</v>
      </c>
      <c r="K26" s="360"/>
    </row>
    <row r="27" spans="1:12" x14ac:dyDescent="0.25">
      <c r="A27" s="337">
        <v>19</v>
      </c>
      <c r="B27" s="782"/>
      <c r="C27" s="376" t="s">
        <v>3652</v>
      </c>
      <c r="D27" s="839"/>
      <c r="E27" s="840"/>
      <c r="F27" s="841"/>
      <c r="G27" s="275" t="s">
        <v>3660</v>
      </c>
      <c r="H27" s="271">
        <v>15</v>
      </c>
      <c r="I27" s="339">
        <v>800</v>
      </c>
      <c r="J27" s="657">
        <f>H27*I27</f>
        <v>12000</v>
      </c>
      <c r="K27" s="360"/>
      <c r="L27" s="274"/>
    </row>
    <row r="28" spans="1:12" x14ac:dyDescent="0.25">
      <c r="A28" s="761" t="s">
        <v>3704</v>
      </c>
      <c r="B28" s="762"/>
      <c r="C28" s="762"/>
      <c r="D28" s="762"/>
      <c r="E28" s="762"/>
      <c r="F28" s="762"/>
      <c r="G28" s="762"/>
      <c r="H28" s="762"/>
      <c r="I28" s="763"/>
      <c r="J28" s="658">
        <f>J26+J27</f>
        <v>24000</v>
      </c>
      <c r="K28" s="360"/>
    </row>
    <row r="29" spans="1:12" x14ac:dyDescent="0.25">
      <c r="A29" s="337">
        <v>21</v>
      </c>
      <c r="B29" s="779" t="s">
        <v>3674</v>
      </c>
      <c r="C29" s="802" t="s">
        <v>3718</v>
      </c>
      <c r="D29" s="803"/>
      <c r="E29" s="803"/>
      <c r="F29" s="804"/>
      <c r="G29" s="272" t="s">
        <v>3673</v>
      </c>
      <c r="H29" s="272"/>
      <c r="I29" s="271"/>
      <c r="J29" s="657"/>
      <c r="K29" s="360"/>
    </row>
    <row r="30" spans="1:12" x14ac:dyDescent="0.25">
      <c r="A30" s="375">
        <v>22</v>
      </c>
      <c r="B30" s="783"/>
      <c r="C30" s="805" t="s">
        <v>3674</v>
      </c>
      <c r="D30" s="806"/>
      <c r="E30" s="806"/>
      <c r="F30" s="807"/>
      <c r="G30" s="374" t="s">
        <v>3795</v>
      </c>
      <c r="H30" s="373">
        <v>1</v>
      </c>
      <c r="I30" s="656">
        <v>5000</v>
      </c>
      <c r="J30" s="656">
        <f>H30*I30</f>
        <v>5000</v>
      </c>
      <c r="K30" s="360"/>
    </row>
    <row r="31" spans="1:12" x14ac:dyDescent="0.25">
      <c r="A31" s="758" t="s">
        <v>3711</v>
      </c>
      <c r="B31" s="759"/>
      <c r="C31" s="759"/>
      <c r="D31" s="759"/>
      <c r="E31" s="759"/>
      <c r="F31" s="759"/>
      <c r="G31" s="759"/>
      <c r="H31" s="759"/>
      <c r="I31" s="760"/>
      <c r="J31" s="334">
        <f>J25+J28+J30</f>
        <v>157584</v>
      </c>
      <c r="K31" s="360"/>
    </row>
  </sheetData>
  <mergeCells count="18">
    <mergeCell ref="C30:F30"/>
    <mergeCell ref="A6:B6"/>
    <mergeCell ref="A25:I25"/>
    <mergeCell ref="A28:I28"/>
    <mergeCell ref="A31:I31"/>
    <mergeCell ref="B19:B24"/>
    <mergeCell ref="A1:J1"/>
    <mergeCell ref="B9:B13"/>
    <mergeCell ref="B14:B18"/>
    <mergeCell ref="D26:F26"/>
    <mergeCell ref="D27:F27"/>
    <mergeCell ref="B26:B27"/>
    <mergeCell ref="A2:B2"/>
    <mergeCell ref="A3:B3"/>
    <mergeCell ref="A4:B4"/>
    <mergeCell ref="A5:B5"/>
    <mergeCell ref="B29:B30"/>
    <mergeCell ref="C29:F29"/>
  </mergeCells>
  <pageMargins left="0.7" right="0.7" top="0.75" bottom="0.75" header="0.3" footer="0.3"/>
  <pageSetup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zoomScaleNormal="100" workbookViewId="0">
      <selection activeCell="C7" sqref="C7"/>
    </sheetView>
  </sheetViews>
  <sheetFormatPr defaultRowHeight="14.4" x14ac:dyDescent="0.3"/>
  <cols>
    <col min="1" max="1" width="5.109375" customWidth="1"/>
    <col min="2" max="2" width="16.77734375" customWidth="1"/>
    <col min="3" max="3" width="20.109375" style="267" customWidth="1"/>
    <col min="4" max="4" width="11" customWidth="1"/>
    <col min="5" max="5" width="13.33203125" customWidth="1"/>
    <col min="6" max="6" width="10.77734375" customWidth="1"/>
    <col min="7" max="7" width="10.21875" customWidth="1"/>
    <col min="8" max="8" width="10" customWidth="1"/>
    <col min="9" max="9" width="14.77734375" customWidth="1"/>
    <col min="10" max="10" width="10.44140625" style="383" customWidth="1"/>
  </cols>
  <sheetData>
    <row r="1" spans="1:11" ht="41.4" customHeight="1" x14ac:dyDescent="0.3">
      <c r="A1" s="791" t="s">
        <v>3695</v>
      </c>
      <c r="B1" s="791"/>
      <c r="C1" s="791"/>
      <c r="D1" s="791"/>
      <c r="E1" s="791"/>
      <c r="F1" s="791"/>
      <c r="G1" s="791"/>
      <c r="H1" s="791"/>
      <c r="I1" s="791"/>
      <c r="J1" s="791"/>
    </row>
    <row r="2" spans="1:11" ht="14.4" customHeight="1" x14ac:dyDescent="0.3">
      <c r="A2" s="767" t="s">
        <v>456</v>
      </c>
      <c r="B2" s="767"/>
      <c r="C2" s="314" t="s">
        <v>1904</v>
      </c>
      <c r="D2" s="274"/>
      <c r="E2" s="359"/>
      <c r="F2" s="359"/>
      <c r="G2" s="359"/>
      <c r="H2" s="359"/>
      <c r="I2" s="359"/>
      <c r="J2" s="359"/>
    </row>
    <row r="3" spans="1:11" ht="14.4" customHeight="1" x14ac:dyDescent="0.3">
      <c r="A3" s="767" t="s">
        <v>3694</v>
      </c>
      <c r="B3" s="767"/>
      <c r="C3" s="314" t="s">
        <v>3748</v>
      </c>
      <c r="D3" s="274"/>
      <c r="E3" s="359"/>
      <c r="F3" s="359"/>
      <c r="G3" s="359"/>
      <c r="H3" s="359"/>
      <c r="I3" s="359"/>
      <c r="J3" s="359"/>
    </row>
    <row r="4" spans="1:11" ht="14.4" customHeight="1" x14ac:dyDescent="0.3">
      <c r="A4" s="768" t="s">
        <v>3779</v>
      </c>
      <c r="B4" s="768"/>
      <c r="C4" s="314" t="s">
        <v>990</v>
      </c>
      <c r="D4" s="274"/>
      <c r="E4" s="359"/>
      <c r="F4" s="359"/>
      <c r="G4" s="359"/>
      <c r="H4" s="359"/>
      <c r="I4" s="359"/>
      <c r="J4" s="359"/>
    </row>
    <row r="5" spans="1:11" ht="14.4" customHeight="1" x14ac:dyDescent="0.3">
      <c r="A5" s="767" t="s">
        <v>454</v>
      </c>
      <c r="B5" s="767"/>
      <c r="C5" s="314" t="s">
        <v>2810</v>
      </c>
      <c r="D5" s="274"/>
      <c r="E5" s="359"/>
      <c r="F5" s="359"/>
      <c r="G5" s="359"/>
      <c r="H5" s="359"/>
      <c r="I5" s="359"/>
      <c r="J5" s="359"/>
    </row>
    <row r="6" spans="1:11" ht="19.2" customHeight="1" x14ac:dyDescent="0.3">
      <c r="A6" s="767" t="s">
        <v>457</v>
      </c>
      <c r="B6" s="767"/>
      <c r="C6" s="314" t="s">
        <v>2110</v>
      </c>
      <c r="D6" s="274"/>
      <c r="E6" s="312"/>
      <c r="F6" s="312"/>
      <c r="G6" s="312"/>
      <c r="H6" s="312"/>
      <c r="I6" s="312"/>
      <c r="J6" s="312"/>
    </row>
    <row r="7" spans="1:11" ht="27" customHeight="1" x14ac:dyDescent="0.3">
      <c r="A7" s="701" t="s">
        <v>413</v>
      </c>
      <c r="B7" s="406" t="s">
        <v>3712</v>
      </c>
      <c r="C7" s="353" t="s">
        <v>3692</v>
      </c>
      <c r="D7" s="351" t="s">
        <v>3691</v>
      </c>
      <c r="E7" s="309" t="s">
        <v>3690</v>
      </c>
      <c r="F7" s="309" t="s">
        <v>3689</v>
      </c>
      <c r="G7" s="352" t="s">
        <v>3688</v>
      </c>
      <c r="H7" s="351" t="s">
        <v>3687</v>
      </c>
      <c r="I7" s="351" t="s">
        <v>3883</v>
      </c>
      <c r="J7" s="351" t="s">
        <v>3884</v>
      </c>
      <c r="K7" s="294"/>
    </row>
    <row r="8" spans="1:11" ht="14.4" customHeight="1" x14ac:dyDescent="0.3">
      <c r="A8" s="365">
        <v>1</v>
      </c>
      <c r="B8" s="447" t="s">
        <v>3714</v>
      </c>
      <c r="C8" s="367" t="s">
        <v>3747</v>
      </c>
      <c r="D8" s="296"/>
      <c r="E8" s="369"/>
      <c r="F8" s="302"/>
      <c r="G8" s="305" t="s">
        <v>3683</v>
      </c>
      <c r="H8" s="365">
        <v>30</v>
      </c>
      <c r="I8" s="296">
        <v>300</v>
      </c>
      <c r="J8" s="713">
        <f t="shared" ref="J8:J13" si="0">I8*H8</f>
        <v>9000</v>
      </c>
      <c r="K8" s="294"/>
    </row>
    <row r="9" spans="1:11" ht="16.2" customHeight="1" x14ac:dyDescent="0.3">
      <c r="A9" s="365">
        <v>2</v>
      </c>
      <c r="B9" s="842" t="s">
        <v>479</v>
      </c>
      <c r="C9" s="367" t="s">
        <v>3899</v>
      </c>
      <c r="D9" s="296">
        <v>3.5</v>
      </c>
      <c r="E9" s="302">
        <v>0.08</v>
      </c>
      <c r="F9" s="302"/>
      <c r="G9" s="305" t="s">
        <v>3677</v>
      </c>
      <c r="H9" s="365">
        <v>1</v>
      </c>
      <c r="I9" s="296">
        <v>350</v>
      </c>
      <c r="J9" s="713">
        <f t="shared" si="0"/>
        <v>350</v>
      </c>
      <c r="K9" s="294"/>
    </row>
    <row r="10" spans="1:11" ht="16.2" customHeight="1" x14ac:dyDescent="0.3">
      <c r="A10" s="365">
        <v>3</v>
      </c>
      <c r="B10" s="842"/>
      <c r="C10" s="367" t="s">
        <v>3898</v>
      </c>
      <c r="D10" s="365">
        <v>2.5</v>
      </c>
      <c r="E10" s="369">
        <v>0.08</v>
      </c>
      <c r="F10" s="302"/>
      <c r="G10" s="305" t="s">
        <v>3677</v>
      </c>
      <c r="H10" s="365">
        <v>4</v>
      </c>
      <c r="I10" s="296">
        <v>140</v>
      </c>
      <c r="J10" s="713">
        <f t="shared" si="0"/>
        <v>560</v>
      </c>
      <c r="K10" s="294"/>
    </row>
    <row r="11" spans="1:11" ht="16.2" customHeight="1" x14ac:dyDescent="0.3">
      <c r="A11" s="365">
        <v>4</v>
      </c>
      <c r="B11" s="447" t="s">
        <v>473</v>
      </c>
      <c r="C11" s="367" t="s">
        <v>3897</v>
      </c>
      <c r="D11" s="99">
        <v>0.4</v>
      </c>
      <c r="E11" s="365">
        <v>1.2E-2</v>
      </c>
      <c r="F11" s="302"/>
      <c r="G11" s="305" t="s">
        <v>3677</v>
      </c>
      <c r="H11" s="365">
        <v>12</v>
      </c>
      <c r="I11" s="296">
        <v>60</v>
      </c>
      <c r="J11" s="713">
        <f t="shared" si="0"/>
        <v>720</v>
      </c>
      <c r="K11" s="294"/>
    </row>
    <row r="12" spans="1:11" ht="14.4" customHeight="1" x14ac:dyDescent="0.3">
      <c r="A12" s="365">
        <v>5</v>
      </c>
      <c r="B12" s="783" t="s">
        <v>475</v>
      </c>
      <c r="C12" s="367" t="s">
        <v>3746</v>
      </c>
      <c r="D12" s="365"/>
      <c r="E12" s="369"/>
      <c r="F12" s="302"/>
      <c r="G12" s="305" t="s">
        <v>3701</v>
      </c>
      <c r="H12" s="365">
        <v>1</v>
      </c>
      <c r="I12" s="296">
        <v>500</v>
      </c>
      <c r="J12" s="713">
        <f t="shared" si="0"/>
        <v>500</v>
      </c>
      <c r="K12" s="294"/>
    </row>
    <row r="13" spans="1:11" ht="14.4" customHeight="1" x14ac:dyDescent="0.3">
      <c r="A13" s="365">
        <v>6</v>
      </c>
      <c r="B13" s="785"/>
      <c r="C13" s="367" t="s">
        <v>3745</v>
      </c>
      <c r="D13" s="365">
        <v>40</v>
      </c>
      <c r="E13" s="369">
        <v>0.01</v>
      </c>
      <c r="F13" s="302"/>
      <c r="G13" s="305" t="s">
        <v>3678</v>
      </c>
      <c r="H13" s="365">
        <v>40</v>
      </c>
      <c r="I13" s="296">
        <v>25</v>
      </c>
      <c r="J13" s="713">
        <f t="shared" si="0"/>
        <v>1000</v>
      </c>
      <c r="K13" s="294"/>
    </row>
    <row r="14" spans="1:11" ht="14.4" customHeight="1" x14ac:dyDescent="0.3">
      <c r="A14" s="758" t="s">
        <v>3712</v>
      </c>
      <c r="B14" s="759"/>
      <c r="C14" s="759"/>
      <c r="D14" s="759"/>
      <c r="E14" s="759"/>
      <c r="F14" s="759"/>
      <c r="G14" s="759"/>
      <c r="H14" s="759"/>
      <c r="I14" s="760"/>
      <c r="J14" s="700">
        <f>SUM(J8:J13)</f>
        <v>12130</v>
      </c>
      <c r="K14" s="294"/>
    </row>
    <row r="15" spans="1:11" ht="14.4" customHeight="1" x14ac:dyDescent="0.3">
      <c r="A15" s="365">
        <v>7</v>
      </c>
      <c r="B15" s="779" t="s">
        <v>3744</v>
      </c>
      <c r="C15" s="306" t="s">
        <v>3675</v>
      </c>
      <c r="D15" s="304"/>
      <c r="E15" s="304"/>
      <c r="F15" s="304"/>
      <c r="G15" s="297" t="s">
        <v>3660</v>
      </c>
      <c r="H15" s="296">
        <v>6</v>
      </c>
      <c r="I15" s="296">
        <v>300</v>
      </c>
      <c r="J15" s="295">
        <f>I15*H15</f>
        <v>1800</v>
      </c>
      <c r="K15" s="294"/>
    </row>
    <row r="16" spans="1:11" ht="14.4" customHeight="1" x14ac:dyDescent="0.3">
      <c r="A16" s="365">
        <v>8</v>
      </c>
      <c r="B16" s="779"/>
      <c r="C16" s="306" t="s">
        <v>3743</v>
      </c>
      <c r="D16" s="304"/>
      <c r="E16" s="304"/>
      <c r="F16" s="304"/>
      <c r="G16" s="297" t="s">
        <v>3660</v>
      </c>
      <c r="H16" s="296">
        <v>3</v>
      </c>
      <c r="I16" s="296" t="s">
        <v>3742</v>
      </c>
      <c r="J16" s="295">
        <v>2100</v>
      </c>
      <c r="K16" s="294"/>
    </row>
    <row r="17" spans="1:11" ht="14.4" customHeight="1" x14ac:dyDescent="0.3">
      <c r="A17" s="761" t="s">
        <v>3704</v>
      </c>
      <c r="B17" s="762"/>
      <c r="C17" s="762"/>
      <c r="D17" s="762"/>
      <c r="E17" s="762"/>
      <c r="F17" s="762"/>
      <c r="G17" s="762"/>
      <c r="H17" s="762"/>
      <c r="I17" s="763"/>
      <c r="J17" s="361">
        <f>J8+J9+J10+J11+J12+J13+J16+J15</f>
        <v>16030</v>
      </c>
      <c r="K17" s="294"/>
    </row>
    <row r="18" spans="1:11" ht="14.4" customHeight="1" x14ac:dyDescent="0.3">
      <c r="A18" s="367">
        <v>9</v>
      </c>
      <c r="B18" s="843" t="s">
        <v>3674</v>
      </c>
      <c r="C18" s="802" t="s">
        <v>3718</v>
      </c>
      <c r="D18" s="803"/>
      <c r="E18" s="803"/>
      <c r="F18" s="804"/>
      <c r="G18" s="445" t="s">
        <v>3717</v>
      </c>
      <c r="H18" s="367"/>
      <c r="I18" s="367"/>
      <c r="J18" s="304"/>
      <c r="K18" s="294"/>
    </row>
    <row r="19" spans="1:11" ht="14.4" customHeight="1" x14ac:dyDescent="0.3">
      <c r="A19" s="367">
        <v>10</v>
      </c>
      <c r="B19" s="843"/>
      <c r="C19" s="805" t="s">
        <v>3674</v>
      </c>
      <c r="D19" s="806"/>
      <c r="E19" s="806"/>
      <c r="F19" s="807"/>
      <c r="G19" s="445" t="s">
        <v>3795</v>
      </c>
      <c r="H19" s="367">
        <v>1</v>
      </c>
      <c r="I19" s="732">
        <v>1800</v>
      </c>
      <c r="J19" s="712">
        <v>1800</v>
      </c>
      <c r="K19" s="294"/>
    </row>
    <row r="20" spans="1:11" ht="14.4" customHeight="1" x14ac:dyDescent="0.3">
      <c r="A20" s="758" t="s">
        <v>3711</v>
      </c>
      <c r="B20" s="759"/>
      <c r="C20" s="759"/>
      <c r="D20" s="759"/>
      <c r="E20" s="759"/>
      <c r="F20" s="759"/>
      <c r="G20" s="759"/>
      <c r="H20" s="759"/>
      <c r="I20" s="760"/>
      <c r="J20" s="444">
        <f>J17+J19</f>
        <v>17830</v>
      </c>
      <c r="K20" s="294"/>
    </row>
  </sheetData>
  <mergeCells count="15">
    <mergeCell ref="A20:I20"/>
    <mergeCell ref="B18:B19"/>
    <mergeCell ref="C18:F18"/>
    <mergeCell ref="C19:F19"/>
    <mergeCell ref="A17:I17"/>
    <mergeCell ref="A2:B2"/>
    <mergeCell ref="A3:B3"/>
    <mergeCell ref="B9:B10"/>
    <mergeCell ref="A14:I14"/>
    <mergeCell ref="B15:B16"/>
    <mergeCell ref="B12:B13"/>
    <mergeCell ref="A4:B4"/>
    <mergeCell ref="A1:J1"/>
    <mergeCell ref="A5:B5"/>
    <mergeCell ref="A6:B6"/>
  </mergeCells>
  <pageMargins left="0.7" right="0.7" top="0.75" bottom="0.75" header="0.3" footer="0.3"/>
  <pageSetup scale="77"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1"/>
  <sheetViews>
    <sheetView zoomScaleNormal="100" workbookViewId="0">
      <selection activeCell="C6" sqref="C6"/>
    </sheetView>
  </sheetViews>
  <sheetFormatPr defaultRowHeight="14.4" x14ac:dyDescent="0.3"/>
  <cols>
    <col min="1" max="1" width="6.5546875" customWidth="1"/>
    <col min="2" max="2" width="17.21875" customWidth="1"/>
    <col min="3" max="3" width="20.77734375" style="267" customWidth="1"/>
    <col min="4" max="4" width="6.77734375" customWidth="1"/>
    <col min="5" max="5" width="7.88671875" customWidth="1"/>
    <col min="6" max="6" width="6.77734375" customWidth="1"/>
    <col min="7" max="7" width="10.88671875" customWidth="1"/>
    <col min="8" max="8" width="7.77734375" customWidth="1"/>
    <col min="9" max="9" width="12.77734375" customWidth="1"/>
    <col min="10" max="10" width="12.77734375" style="383" customWidth="1"/>
  </cols>
  <sheetData>
    <row r="1" spans="1:11" ht="54.6" customHeight="1" x14ac:dyDescent="0.3">
      <c r="A1" s="778" t="s">
        <v>3695</v>
      </c>
      <c r="B1" s="778"/>
      <c r="C1" s="778"/>
      <c r="D1" s="778"/>
      <c r="E1" s="778"/>
      <c r="F1" s="778"/>
      <c r="G1" s="778"/>
      <c r="H1" s="778"/>
      <c r="I1" s="778"/>
      <c r="J1" s="778"/>
    </row>
    <row r="2" spans="1:11" x14ac:dyDescent="0.3">
      <c r="A2" s="767" t="s">
        <v>456</v>
      </c>
      <c r="B2" s="767"/>
      <c r="C2" s="1" t="s">
        <v>1904</v>
      </c>
      <c r="D2" s="1"/>
      <c r="E2" s="394"/>
      <c r="F2" s="394"/>
      <c r="G2" s="394"/>
      <c r="H2" s="394"/>
      <c r="I2" s="394"/>
      <c r="J2" s="394"/>
    </row>
    <row r="3" spans="1:11" x14ac:dyDescent="0.3">
      <c r="A3" s="767" t="s">
        <v>3694</v>
      </c>
      <c r="B3" s="767"/>
      <c r="C3" s="1" t="s">
        <v>1857</v>
      </c>
      <c r="D3" s="1"/>
      <c r="E3" s="394"/>
      <c r="F3" s="394"/>
      <c r="G3" s="394"/>
      <c r="H3" s="394"/>
      <c r="I3" s="394"/>
      <c r="J3" s="394"/>
    </row>
    <row r="4" spans="1:11" x14ac:dyDescent="0.3">
      <c r="A4" s="768" t="s">
        <v>3779</v>
      </c>
      <c r="B4" s="768"/>
      <c r="C4" s="1" t="s">
        <v>990</v>
      </c>
      <c r="D4" s="1"/>
      <c r="E4" s="394"/>
      <c r="F4" s="394"/>
      <c r="G4" s="394"/>
      <c r="H4" s="394"/>
      <c r="I4" s="394"/>
      <c r="J4" s="394"/>
    </row>
    <row r="5" spans="1:11" x14ac:dyDescent="0.3">
      <c r="A5" s="767" t="s">
        <v>454</v>
      </c>
      <c r="B5" s="767"/>
      <c r="C5" s="1" t="s">
        <v>3709</v>
      </c>
      <c r="D5" s="1"/>
      <c r="E5" s="394"/>
      <c r="F5" s="394"/>
      <c r="G5" s="394"/>
      <c r="H5" s="394"/>
      <c r="I5" s="394"/>
      <c r="J5" s="394"/>
    </row>
    <row r="6" spans="1:11" x14ac:dyDescent="0.3">
      <c r="A6" s="767" t="s">
        <v>457</v>
      </c>
      <c r="B6" s="767"/>
      <c r="C6" s="1" t="s">
        <v>3844</v>
      </c>
      <c r="D6" s="1"/>
      <c r="E6" s="394"/>
      <c r="F6" s="394"/>
      <c r="G6" s="394"/>
      <c r="H6" s="394"/>
      <c r="I6" s="394"/>
      <c r="J6" s="394"/>
    </row>
    <row r="7" spans="1:11" ht="27.6" x14ac:dyDescent="0.3">
      <c r="A7" s="701" t="s">
        <v>413</v>
      </c>
      <c r="B7" s="406" t="s">
        <v>3712</v>
      </c>
      <c r="C7" s="353" t="s">
        <v>3692</v>
      </c>
      <c r="D7" s="351" t="s">
        <v>3691</v>
      </c>
      <c r="E7" s="309" t="s">
        <v>3690</v>
      </c>
      <c r="F7" s="309" t="s">
        <v>3689</v>
      </c>
      <c r="G7" s="352" t="s">
        <v>3688</v>
      </c>
      <c r="H7" s="351" t="s">
        <v>3687</v>
      </c>
      <c r="I7" s="351" t="s">
        <v>3883</v>
      </c>
      <c r="J7" s="351" t="s">
        <v>3884</v>
      </c>
      <c r="K7" s="269"/>
    </row>
    <row r="8" spans="1:11" ht="14.4" customHeight="1" x14ac:dyDescent="0.3">
      <c r="A8" s="99">
        <v>3</v>
      </c>
      <c r="B8" s="787" t="s">
        <v>479</v>
      </c>
      <c r="C8" s="400" t="s">
        <v>3900</v>
      </c>
      <c r="D8" s="398" t="s">
        <v>3730</v>
      </c>
      <c r="E8" s="400">
        <v>0.15</v>
      </c>
      <c r="F8" s="400">
        <v>0.25</v>
      </c>
      <c r="G8" s="275" t="s">
        <v>3677</v>
      </c>
      <c r="H8" s="270">
        <v>2</v>
      </c>
      <c r="I8" s="270">
        <v>2250</v>
      </c>
      <c r="J8" s="270">
        <f t="shared" ref="J8:J24" si="0">H8*I8</f>
        <v>4500</v>
      </c>
      <c r="K8" s="269"/>
    </row>
    <row r="9" spans="1:11" ht="14.4" customHeight="1" x14ac:dyDescent="0.3">
      <c r="A9" s="99">
        <v>4</v>
      </c>
      <c r="B9" s="787"/>
      <c r="C9" s="400" t="s">
        <v>3888</v>
      </c>
      <c r="D9" s="398" t="s">
        <v>3729</v>
      </c>
      <c r="E9" s="400">
        <v>0.15</v>
      </c>
      <c r="F9" s="401"/>
      <c r="G9" s="275" t="s">
        <v>3677</v>
      </c>
      <c r="H9" s="270">
        <v>2</v>
      </c>
      <c r="I9" s="270">
        <v>600</v>
      </c>
      <c r="J9" s="270">
        <f t="shared" si="0"/>
        <v>1200</v>
      </c>
      <c r="K9" s="269"/>
    </row>
    <row r="10" spans="1:11" ht="14.4" customHeight="1" x14ac:dyDescent="0.3">
      <c r="A10" s="99">
        <v>5</v>
      </c>
      <c r="B10" s="787"/>
      <c r="C10" s="400" t="s">
        <v>3888</v>
      </c>
      <c r="D10" s="398">
        <v>1</v>
      </c>
      <c r="E10" s="400">
        <v>0.15</v>
      </c>
      <c r="F10" s="401"/>
      <c r="G10" s="275" t="s">
        <v>3677</v>
      </c>
      <c r="H10" s="270">
        <v>2</v>
      </c>
      <c r="I10" s="270">
        <v>300</v>
      </c>
      <c r="J10" s="270">
        <f t="shared" si="0"/>
        <v>600</v>
      </c>
      <c r="K10" s="269"/>
    </row>
    <row r="11" spans="1:11" ht="14.4" customHeight="1" x14ac:dyDescent="0.3">
      <c r="A11" s="99">
        <v>6</v>
      </c>
      <c r="B11" s="787"/>
      <c r="C11" s="400" t="s">
        <v>3889</v>
      </c>
      <c r="D11" s="398">
        <v>2</v>
      </c>
      <c r="E11" s="400">
        <v>0.15</v>
      </c>
      <c r="F11" s="401"/>
      <c r="G11" s="275" t="s">
        <v>3677</v>
      </c>
      <c r="H11" s="270">
        <v>2</v>
      </c>
      <c r="I11" s="270">
        <v>600</v>
      </c>
      <c r="J11" s="270">
        <f t="shared" si="0"/>
        <v>1200</v>
      </c>
      <c r="K11" s="269"/>
    </row>
    <row r="12" spans="1:11" ht="14.4" customHeight="1" x14ac:dyDescent="0.3">
      <c r="A12" s="99">
        <v>7</v>
      </c>
      <c r="B12" s="787"/>
      <c r="C12" s="400" t="s">
        <v>3889</v>
      </c>
      <c r="D12" s="398">
        <v>1.5</v>
      </c>
      <c r="E12" s="400">
        <v>0.15</v>
      </c>
      <c r="F12" s="401"/>
      <c r="G12" s="275" t="s">
        <v>3677</v>
      </c>
      <c r="H12" s="270">
        <v>2</v>
      </c>
      <c r="I12" s="270">
        <v>300</v>
      </c>
      <c r="J12" s="270">
        <f>H12*I12</f>
        <v>600</v>
      </c>
      <c r="K12" s="269"/>
    </row>
    <row r="13" spans="1:11" ht="14.4" customHeight="1" x14ac:dyDescent="0.3">
      <c r="A13" s="99">
        <v>8</v>
      </c>
      <c r="B13" s="787"/>
      <c r="C13" s="400" t="s">
        <v>3784</v>
      </c>
      <c r="D13" s="398">
        <v>3.5</v>
      </c>
      <c r="E13" s="400">
        <v>0.1</v>
      </c>
      <c r="F13" s="401"/>
      <c r="G13" s="275" t="s">
        <v>3677</v>
      </c>
      <c r="H13" s="270">
        <v>36</v>
      </c>
      <c r="I13" s="270">
        <v>250</v>
      </c>
      <c r="J13" s="270">
        <f t="shared" si="0"/>
        <v>9000</v>
      </c>
      <c r="K13" s="269"/>
    </row>
    <row r="14" spans="1:11" ht="14.4" customHeight="1" x14ac:dyDescent="0.3">
      <c r="A14" s="99">
        <v>9</v>
      </c>
      <c r="B14" s="812" t="s">
        <v>476</v>
      </c>
      <c r="C14" s="400" t="s">
        <v>3724</v>
      </c>
      <c r="D14" s="398" t="s">
        <v>3780</v>
      </c>
      <c r="E14" s="400">
        <v>4</v>
      </c>
      <c r="F14" s="401"/>
      <c r="G14" s="275" t="s">
        <v>3683</v>
      </c>
      <c r="H14" s="270">
        <v>28</v>
      </c>
      <c r="I14" s="399">
        <v>35</v>
      </c>
      <c r="J14" s="270">
        <f t="shared" si="0"/>
        <v>980</v>
      </c>
      <c r="K14" s="269"/>
    </row>
    <row r="15" spans="1:11" ht="14.4" customHeight="1" x14ac:dyDescent="0.3">
      <c r="A15" s="99">
        <v>13</v>
      </c>
      <c r="B15" s="814"/>
      <c r="C15" s="400" t="s">
        <v>2004</v>
      </c>
      <c r="D15" s="398"/>
      <c r="E15" s="400"/>
      <c r="F15" s="401"/>
      <c r="G15" s="275" t="s">
        <v>3785</v>
      </c>
      <c r="H15" s="270">
        <v>70</v>
      </c>
      <c r="I15" s="270">
        <v>10</v>
      </c>
      <c r="J15" s="270">
        <f>H15*I15</f>
        <v>700</v>
      </c>
      <c r="K15" s="269"/>
    </row>
    <row r="16" spans="1:11" ht="14.4" customHeight="1" x14ac:dyDescent="0.3">
      <c r="A16" s="99">
        <v>10</v>
      </c>
      <c r="B16" s="282" t="s">
        <v>3714</v>
      </c>
      <c r="C16" s="400" t="s">
        <v>3723</v>
      </c>
      <c r="D16" s="398" t="s">
        <v>3780</v>
      </c>
      <c r="E16" s="400">
        <v>4</v>
      </c>
      <c r="F16" s="401"/>
      <c r="G16" s="275" t="s">
        <v>3683</v>
      </c>
      <c r="H16" s="270">
        <v>28</v>
      </c>
      <c r="I16" s="270">
        <v>25</v>
      </c>
      <c r="J16" s="270">
        <f t="shared" si="0"/>
        <v>700</v>
      </c>
      <c r="K16" s="269"/>
    </row>
    <row r="17" spans="1:19" ht="14.4" customHeight="1" x14ac:dyDescent="0.3">
      <c r="A17" s="99">
        <v>1</v>
      </c>
      <c r="B17" s="812" t="s">
        <v>478</v>
      </c>
      <c r="C17" s="400" t="s">
        <v>3786</v>
      </c>
      <c r="D17" s="398"/>
      <c r="E17" s="286"/>
      <c r="F17" s="286"/>
      <c r="G17" s="403" t="s">
        <v>3679</v>
      </c>
      <c r="H17" s="270">
        <v>7.2</v>
      </c>
      <c r="I17" s="270">
        <v>400</v>
      </c>
      <c r="J17" s="270">
        <f>H17*I17</f>
        <v>2880</v>
      </c>
      <c r="K17" s="269"/>
    </row>
    <row r="18" spans="1:19" ht="14.4" customHeight="1" x14ac:dyDescent="0.3">
      <c r="A18" s="99">
        <v>2</v>
      </c>
      <c r="B18" s="813"/>
      <c r="C18" s="400" t="s">
        <v>3722</v>
      </c>
      <c r="D18" s="398"/>
      <c r="E18" s="286"/>
      <c r="F18" s="286"/>
      <c r="G18" s="275" t="s">
        <v>3679</v>
      </c>
      <c r="H18" s="270">
        <v>6</v>
      </c>
      <c r="I18" s="270">
        <v>580</v>
      </c>
      <c r="J18" s="270">
        <f>H18*I18</f>
        <v>3480</v>
      </c>
      <c r="K18" s="269"/>
    </row>
    <row r="19" spans="1:19" ht="14.4" customHeight="1" x14ac:dyDescent="0.3">
      <c r="A19" s="99">
        <v>11</v>
      </c>
      <c r="B19" s="813"/>
      <c r="C19" s="400" t="s">
        <v>2019</v>
      </c>
      <c r="D19" s="398">
        <v>0.22</v>
      </c>
      <c r="E19" s="400">
        <v>0.1</v>
      </c>
      <c r="F19" s="400">
        <v>0.08</v>
      </c>
      <c r="G19" s="275" t="s">
        <v>3677</v>
      </c>
      <c r="H19" s="270">
        <v>16500</v>
      </c>
      <c r="I19" s="270">
        <v>1.5</v>
      </c>
      <c r="J19" s="270">
        <f>H19*I19</f>
        <v>24750</v>
      </c>
      <c r="K19" s="269"/>
    </row>
    <row r="20" spans="1:19" ht="14.4" customHeight="1" x14ac:dyDescent="0.3">
      <c r="A20" s="99">
        <v>12</v>
      </c>
      <c r="B20" s="814"/>
      <c r="C20" s="400" t="s">
        <v>3713</v>
      </c>
      <c r="D20" s="398"/>
      <c r="E20" s="400"/>
      <c r="F20" s="401"/>
      <c r="G20" s="275" t="s">
        <v>3679</v>
      </c>
      <c r="H20" s="270">
        <v>16</v>
      </c>
      <c r="I20" s="270">
        <v>285</v>
      </c>
      <c r="J20" s="270">
        <f t="shared" si="0"/>
        <v>4560</v>
      </c>
      <c r="K20" s="269"/>
    </row>
    <row r="21" spans="1:19" ht="14.4" customHeight="1" x14ac:dyDescent="0.3">
      <c r="A21" s="99">
        <v>14</v>
      </c>
      <c r="B21" s="787" t="s">
        <v>473</v>
      </c>
      <c r="C21" s="400" t="s">
        <v>3821</v>
      </c>
      <c r="D21" s="398" t="s">
        <v>3787</v>
      </c>
      <c r="E21" s="400"/>
      <c r="F21" s="400">
        <v>1.9</v>
      </c>
      <c r="G21" s="275" t="s">
        <v>3683</v>
      </c>
      <c r="H21" s="270">
        <v>1.7</v>
      </c>
      <c r="I21" s="270">
        <v>2058</v>
      </c>
      <c r="J21" s="270">
        <f t="shared" si="0"/>
        <v>3498.6</v>
      </c>
      <c r="K21" s="269"/>
    </row>
    <row r="22" spans="1:19" ht="14.4" customHeight="1" x14ac:dyDescent="0.3">
      <c r="A22" s="99">
        <v>15</v>
      </c>
      <c r="B22" s="787"/>
      <c r="C22" s="400" t="s">
        <v>3822</v>
      </c>
      <c r="D22" s="398">
        <v>1.5</v>
      </c>
      <c r="E22" s="400"/>
      <c r="F22" s="400">
        <v>1.5</v>
      </c>
      <c r="G22" s="275" t="s">
        <v>3683</v>
      </c>
      <c r="H22" s="270">
        <v>2.25</v>
      </c>
      <c r="I22" s="270">
        <v>1555.56</v>
      </c>
      <c r="J22" s="270">
        <f t="shared" si="0"/>
        <v>3500.0099999999998</v>
      </c>
      <c r="K22" s="269"/>
    </row>
    <row r="23" spans="1:19" ht="14.4" customHeight="1" x14ac:dyDescent="0.3">
      <c r="A23" s="99">
        <v>16</v>
      </c>
      <c r="B23" s="787"/>
      <c r="C23" s="400" t="s">
        <v>3822</v>
      </c>
      <c r="D23" s="398">
        <v>0.3</v>
      </c>
      <c r="E23" s="400"/>
      <c r="F23" s="400">
        <v>0.5</v>
      </c>
      <c r="G23" s="275" t="s">
        <v>3683</v>
      </c>
      <c r="H23" s="270">
        <v>0.15</v>
      </c>
      <c r="I23" s="270">
        <v>3333.3</v>
      </c>
      <c r="J23" s="270">
        <f t="shared" si="0"/>
        <v>499.995</v>
      </c>
      <c r="K23" s="269"/>
    </row>
    <row r="24" spans="1:19" ht="14.4" customHeight="1" x14ac:dyDescent="0.3">
      <c r="A24" s="99">
        <v>17</v>
      </c>
      <c r="B24" s="787"/>
      <c r="C24" s="400" t="s">
        <v>3721</v>
      </c>
      <c r="D24" s="271"/>
      <c r="E24" s="341"/>
      <c r="F24" s="341"/>
      <c r="G24" s="275" t="s">
        <v>3683</v>
      </c>
      <c r="H24" s="270">
        <v>3.6</v>
      </c>
      <c r="I24" s="270">
        <v>430</v>
      </c>
      <c r="J24" s="270">
        <f t="shared" si="0"/>
        <v>1548</v>
      </c>
      <c r="K24" s="269"/>
    </row>
    <row r="25" spans="1:19" ht="14.4" customHeight="1" x14ac:dyDescent="0.3">
      <c r="A25" s="758" t="s">
        <v>3712</v>
      </c>
      <c r="B25" s="759"/>
      <c r="C25" s="759"/>
      <c r="D25" s="759"/>
      <c r="E25" s="759"/>
      <c r="F25" s="759"/>
      <c r="G25" s="759"/>
      <c r="H25" s="759"/>
      <c r="I25" s="760"/>
      <c r="J25" s="660">
        <f>SUM(J8:J24)</f>
        <v>64196.605000000003</v>
      </c>
      <c r="K25" s="269"/>
    </row>
    <row r="26" spans="1:19" ht="14.4" customHeight="1" x14ac:dyDescent="0.3">
      <c r="A26" s="99">
        <v>19</v>
      </c>
      <c r="B26" s="783" t="s">
        <v>3720</v>
      </c>
      <c r="C26" s="816" t="s">
        <v>3675</v>
      </c>
      <c r="D26" s="817"/>
      <c r="E26" s="817"/>
      <c r="F26" s="818"/>
      <c r="G26" s="398" t="s">
        <v>3660</v>
      </c>
      <c r="H26" s="398">
        <v>34</v>
      </c>
      <c r="I26" s="271" t="s">
        <v>3766</v>
      </c>
      <c r="J26" s="270">
        <f>34*300</f>
        <v>10200</v>
      </c>
      <c r="K26" s="269"/>
    </row>
    <row r="27" spans="1:19" ht="14.4" customHeight="1" x14ac:dyDescent="0.3">
      <c r="A27" s="99">
        <v>20</v>
      </c>
      <c r="B27" s="784"/>
      <c r="C27" s="816" t="s">
        <v>3719</v>
      </c>
      <c r="D27" s="817"/>
      <c r="E27" s="817"/>
      <c r="F27" s="818"/>
      <c r="G27" s="398" t="s">
        <v>3660</v>
      </c>
      <c r="H27" s="398">
        <v>16</v>
      </c>
      <c r="I27" s="271" t="s">
        <v>3742</v>
      </c>
      <c r="J27" s="270">
        <f>16*700</f>
        <v>11200</v>
      </c>
    </row>
    <row r="28" spans="1:19" ht="14.4" customHeight="1" x14ac:dyDescent="0.3">
      <c r="A28" s="99">
        <v>21</v>
      </c>
      <c r="B28" s="785"/>
      <c r="C28" s="816" t="s">
        <v>3788</v>
      </c>
      <c r="D28" s="817"/>
      <c r="E28" s="817"/>
      <c r="F28" s="818"/>
      <c r="G28" s="398" t="s">
        <v>3660</v>
      </c>
      <c r="H28" s="398">
        <v>2</v>
      </c>
      <c r="I28" s="271" t="s">
        <v>3742</v>
      </c>
      <c r="J28" s="270">
        <f>2*700</f>
        <v>1400</v>
      </c>
    </row>
    <row r="29" spans="1:19" ht="14.4" customHeight="1" x14ac:dyDescent="0.3">
      <c r="A29" s="761" t="s">
        <v>3704</v>
      </c>
      <c r="B29" s="762"/>
      <c r="C29" s="762"/>
      <c r="D29" s="762"/>
      <c r="E29" s="762"/>
      <c r="F29" s="762"/>
      <c r="G29" s="762"/>
      <c r="H29" s="762"/>
      <c r="I29" s="763"/>
      <c r="J29" s="628">
        <f>SUM(J26:J28)</f>
        <v>22800</v>
      </c>
    </row>
    <row r="30" spans="1:19" ht="14.4" customHeight="1" x14ac:dyDescent="0.3">
      <c r="A30" s="99">
        <v>24</v>
      </c>
      <c r="B30" s="779" t="s">
        <v>3674</v>
      </c>
      <c r="C30" s="802" t="s">
        <v>3718</v>
      </c>
      <c r="D30" s="803"/>
      <c r="E30" s="803"/>
      <c r="F30" s="804"/>
      <c r="G30" s="397" t="s">
        <v>3717</v>
      </c>
      <c r="H30" s="452"/>
      <c r="I30" s="452"/>
      <c r="J30" s="396"/>
    </row>
    <row r="31" spans="1:19" ht="14.4" customHeight="1" x14ac:dyDescent="0.3">
      <c r="A31" s="99">
        <v>25</v>
      </c>
      <c r="B31" s="779"/>
      <c r="C31" s="805" t="s">
        <v>3674</v>
      </c>
      <c r="D31" s="806"/>
      <c r="E31" s="806"/>
      <c r="F31" s="807"/>
      <c r="G31" s="397" t="s">
        <v>3795</v>
      </c>
      <c r="H31" s="719">
        <v>1</v>
      </c>
      <c r="I31" s="731">
        <v>6000</v>
      </c>
      <c r="J31" s="717">
        <v>6000</v>
      </c>
      <c r="N31" s="326"/>
      <c r="Q31" s="325"/>
      <c r="S31" s="325"/>
    </row>
    <row r="32" spans="1:19" ht="14.4" customHeight="1" x14ac:dyDescent="0.3">
      <c r="A32" s="758" t="s">
        <v>3711</v>
      </c>
      <c r="B32" s="759"/>
      <c r="C32" s="759"/>
      <c r="D32" s="759"/>
      <c r="E32" s="759"/>
      <c r="F32" s="759"/>
      <c r="G32" s="759"/>
      <c r="H32" s="759"/>
      <c r="I32" s="760"/>
      <c r="J32" s="659">
        <f>J25+J29+J31</f>
        <v>92996.60500000001</v>
      </c>
    </row>
    <row r="33" spans="2:10" ht="21.45" customHeight="1" x14ac:dyDescent="0.3"/>
    <row r="34" spans="2:10" ht="21.45" customHeight="1" x14ac:dyDescent="0.3"/>
    <row r="35" spans="2:10" ht="21.45" customHeight="1" x14ac:dyDescent="0.3"/>
    <row r="36" spans="2:10" ht="60" customHeight="1" x14ac:dyDescent="0.3">
      <c r="B36" s="386" t="s">
        <v>3716</v>
      </c>
      <c r="C36" s="330"/>
      <c r="D36" s="74"/>
      <c r="E36" s="74"/>
      <c r="F36" s="74"/>
      <c r="G36" s="74"/>
      <c r="H36" s="74"/>
      <c r="I36" s="74"/>
      <c r="J36" s="384"/>
    </row>
    <row r="37" spans="2:10" ht="28.05" customHeight="1" x14ac:dyDescent="0.3"/>
    <row r="38" spans="2:10" ht="77.400000000000006" customHeight="1" x14ac:dyDescent="0.3"/>
    <row r="39" spans="2:10" ht="31.8" customHeight="1" x14ac:dyDescent="0.3"/>
    <row r="40" spans="2:10" x14ac:dyDescent="0.3">
      <c r="B40" s="311"/>
      <c r="E40" s="74"/>
      <c r="F40" s="74"/>
      <c r="G40" s="74"/>
      <c r="H40" s="74"/>
      <c r="I40" s="385"/>
      <c r="J40" s="384"/>
    </row>
    <row r="41" spans="2:10" x14ac:dyDescent="0.3">
      <c r="B41" s="274"/>
    </row>
  </sheetData>
  <mergeCells count="20">
    <mergeCell ref="A1:J1"/>
    <mergeCell ref="B8:B13"/>
    <mergeCell ref="B14:B15"/>
    <mergeCell ref="B17:B20"/>
    <mergeCell ref="B21:B24"/>
    <mergeCell ref="A2:B2"/>
    <mergeCell ref="A3:B3"/>
    <mergeCell ref="A4:B4"/>
    <mergeCell ref="A5:B5"/>
    <mergeCell ref="A6:B6"/>
    <mergeCell ref="A25:I25"/>
    <mergeCell ref="A29:I29"/>
    <mergeCell ref="A32:I32"/>
    <mergeCell ref="B30:B31"/>
    <mergeCell ref="C30:F30"/>
    <mergeCell ref="C31:F31"/>
    <mergeCell ref="B26:B28"/>
    <mergeCell ref="C26:F26"/>
    <mergeCell ref="C27:F27"/>
    <mergeCell ref="C28:F28"/>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41"/>
  <sheetViews>
    <sheetView zoomScaleNormal="100" workbookViewId="0">
      <selection activeCell="I34" sqref="I34"/>
    </sheetView>
  </sheetViews>
  <sheetFormatPr defaultRowHeight="13.8" x14ac:dyDescent="0.25"/>
  <cols>
    <col min="1" max="1" width="5.109375" style="312" customWidth="1"/>
    <col min="2" max="2" width="16.109375" style="312" customWidth="1"/>
    <col min="3" max="3" width="20.77734375" style="358" customWidth="1"/>
    <col min="4" max="4" width="6.77734375" style="312" customWidth="1"/>
    <col min="5" max="5" width="7.88671875" style="312" customWidth="1"/>
    <col min="6" max="6" width="6.77734375" style="312" customWidth="1"/>
    <col min="7" max="7" width="11.6640625" style="312" customWidth="1"/>
    <col min="8" max="8" width="7.77734375" style="312" customWidth="1"/>
    <col min="9" max="9" width="12.77734375" style="312" customWidth="1"/>
    <col min="10" max="10" width="12.77734375" style="371" customWidth="1"/>
    <col min="11" max="16384" width="8.88671875" style="312"/>
  </cols>
  <sheetData>
    <row r="1" spans="1:11" ht="39" customHeight="1" x14ac:dyDescent="0.25">
      <c r="A1" s="778" t="s">
        <v>3695</v>
      </c>
      <c r="B1" s="778"/>
      <c r="C1" s="778"/>
      <c r="D1" s="778"/>
      <c r="E1" s="778"/>
      <c r="F1" s="778"/>
      <c r="G1" s="778"/>
      <c r="H1" s="778"/>
      <c r="I1" s="778"/>
      <c r="J1" s="778"/>
    </row>
    <row r="2" spans="1:11" ht="13.8" customHeight="1" x14ac:dyDescent="0.25">
      <c r="A2" s="767" t="s">
        <v>456</v>
      </c>
      <c r="B2" s="767"/>
      <c r="C2" s="1" t="s">
        <v>1904</v>
      </c>
      <c r="D2" s="1"/>
      <c r="E2" s="394"/>
      <c r="F2" s="394"/>
      <c r="G2" s="394"/>
      <c r="H2" s="394"/>
      <c r="I2" s="394"/>
      <c r="J2" s="394"/>
    </row>
    <row r="3" spans="1:11" ht="13.8" customHeight="1" x14ac:dyDescent="0.25">
      <c r="A3" s="767" t="s">
        <v>3694</v>
      </c>
      <c r="B3" s="767"/>
      <c r="C3" s="1" t="s">
        <v>3783</v>
      </c>
      <c r="D3" s="1"/>
      <c r="E3" s="394"/>
      <c r="F3" s="394"/>
      <c r="G3" s="394"/>
      <c r="H3" s="394"/>
      <c r="I3" s="394"/>
      <c r="J3" s="394"/>
    </row>
    <row r="4" spans="1:11" ht="13.8" customHeight="1" x14ac:dyDescent="0.25">
      <c r="A4" s="768" t="s">
        <v>3779</v>
      </c>
      <c r="B4" s="768"/>
      <c r="C4" s="1" t="s">
        <v>3782</v>
      </c>
      <c r="D4" s="1"/>
      <c r="E4" s="394"/>
      <c r="F4" s="394"/>
      <c r="G4" s="394"/>
      <c r="H4" s="394"/>
      <c r="I4" s="394"/>
      <c r="J4" s="394"/>
    </row>
    <row r="5" spans="1:11" ht="13.8" customHeight="1" x14ac:dyDescent="0.25">
      <c r="A5" s="767" t="s">
        <v>454</v>
      </c>
      <c r="B5" s="767"/>
      <c r="C5" s="312" t="s">
        <v>3709</v>
      </c>
      <c r="D5" s="1"/>
      <c r="E5" s="394"/>
      <c r="F5" s="394"/>
      <c r="G5" s="394"/>
      <c r="H5" s="394"/>
      <c r="I5" s="394"/>
      <c r="J5" s="394"/>
    </row>
    <row r="6" spans="1:11" ht="13.8" customHeight="1" x14ac:dyDescent="0.25">
      <c r="A6" s="767" t="s">
        <v>457</v>
      </c>
      <c r="B6" s="767"/>
      <c r="C6" s="1" t="s">
        <v>3969</v>
      </c>
      <c r="D6" s="215"/>
      <c r="E6" s="394"/>
      <c r="F6" s="394"/>
      <c r="G6" s="394"/>
      <c r="H6" s="394"/>
      <c r="I6" s="394"/>
      <c r="J6" s="394"/>
    </row>
    <row r="7" spans="1:11" ht="36.6" customHeight="1" x14ac:dyDescent="0.25">
      <c r="A7" s="701" t="s">
        <v>413</v>
      </c>
      <c r="B7" s="406" t="s">
        <v>3712</v>
      </c>
      <c r="C7" s="353" t="s">
        <v>3692</v>
      </c>
      <c r="D7" s="351" t="s">
        <v>3691</v>
      </c>
      <c r="E7" s="309" t="s">
        <v>3690</v>
      </c>
      <c r="F7" s="309" t="s">
        <v>3689</v>
      </c>
      <c r="G7" s="352" t="s">
        <v>3688</v>
      </c>
      <c r="H7" s="351" t="s">
        <v>3687</v>
      </c>
      <c r="I7" s="351" t="s">
        <v>3883</v>
      </c>
      <c r="J7" s="351" t="s">
        <v>3884</v>
      </c>
      <c r="K7" s="360"/>
    </row>
    <row r="8" spans="1:11" ht="15" customHeight="1" x14ac:dyDescent="0.25">
      <c r="A8" s="99">
        <v>2</v>
      </c>
      <c r="B8" s="783" t="s">
        <v>479</v>
      </c>
      <c r="C8" s="392" t="s">
        <v>3900</v>
      </c>
      <c r="D8" s="344">
        <v>5</v>
      </c>
      <c r="E8" s="348">
        <v>0.15</v>
      </c>
      <c r="F8" s="348">
        <v>0.25</v>
      </c>
      <c r="G8" s="343" t="s">
        <v>3677</v>
      </c>
      <c r="H8" s="379">
        <v>4</v>
      </c>
      <c r="I8" s="379">
        <v>2500</v>
      </c>
      <c r="J8" s="379">
        <f t="shared" ref="J8:J25" si="0">H8*I8</f>
        <v>10000</v>
      </c>
      <c r="K8" s="360"/>
    </row>
    <row r="9" spans="1:11" ht="15" customHeight="1" x14ac:dyDescent="0.25">
      <c r="A9" s="99">
        <v>3</v>
      </c>
      <c r="B9" s="784"/>
      <c r="C9" s="392" t="s">
        <v>3888</v>
      </c>
      <c r="D9" s="344">
        <v>3.5</v>
      </c>
      <c r="E9" s="348">
        <v>0.15</v>
      </c>
      <c r="F9" s="348"/>
      <c r="G9" s="343" t="s">
        <v>3677</v>
      </c>
      <c r="H9" s="379">
        <v>2</v>
      </c>
      <c r="I9" s="379">
        <v>800</v>
      </c>
      <c r="J9" s="379">
        <f t="shared" si="0"/>
        <v>1600</v>
      </c>
      <c r="K9" s="360"/>
    </row>
    <row r="10" spans="1:11" ht="15" customHeight="1" x14ac:dyDescent="0.25">
      <c r="A10" s="99">
        <v>4</v>
      </c>
      <c r="B10" s="784"/>
      <c r="C10" s="392" t="s">
        <v>3888</v>
      </c>
      <c r="D10" s="344">
        <v>1.5</v>
      </c>
      <c r="E10" s="348">
        <v>0.15</v>
      </c>
      <c r="F10" s="348"/>
      <c r="G10" s="343" t="s">
        <v>3677</v>
      </c>
      <c r="H10" s="379">
        <v>2</v>
      </c>
      <c r="I10" s="379">
        <v>300</v>
      </c>
      <c r="J10" s="379">
        <f t="shared" si="0"/>
        <v>600</v>
      </c>
      <c r="K10" s="360"/>
    </row>
    <row r="11" spans="1:11" ht="15" customHeight="1" x14ac:dyDescent="0.25">
      <c r="A11" s="99">
        <v>5</v>
      </c>
      <c r="B11" s="784"/>
      <c r="C11" s="392" t="s">
        <v>3889</v>
      </c>
      <c r="D11" s="344">
        <v>1.5</v>
      </c>
      <c r="E11" s="348">
        <v>0.15</v>
      </c>
      <c r="F11" s="348"/>
      <c r="G11" s="343" t="s">
        <v>3677</v>
      </c>
      <c r="H11" s="379">
        <v>2</v>
      </c>
      <c r="I11" s="379">
        <v>300</v>
      </c>
      <c r="J11" s="379">
        <f t="shared" si="0"/>
        <v>600</v>
      </c>
      <c r="K11" s="360"/>
    </row>
    <row r="12" spans="1:11" ht="15" customHeight="1" x14ac:dyDescent="0.25">
      <c r="A12" s="99">
        <v>6</v>
      </c>
      <c r="B12" s="784"/>
      <c r="C12" s="392" t="s">
        <v>3889</v>
      </c>
      <c r="D12" s="344">
        <v>1.5</v>
      </c>
      <c r="E12" s="348">
        <v>0.15</v>
      </c>
      <c r="F12" s="348"/>
      <c r="G12" s="343" t="s">
        <v>3677</v>
      </c>
      <c r="H12" s="379">
        <v>2</v>
      </c>
      <c r="I12" s="379">
        <v>300</v>
      </c>
      <c r="J12" s="379">
        <f t="shared" si="0"/>
        <v>600</v>
      </c>
      <c r="K12" s="360"/>
    </row>
    <row r="13" spans="1:11" ht="15" customHeight="1" x14ac:dyDescent="0.25">
      <c r="A13" s="99">
        <v>7</v>
      </c>
      <c r="B13" s="785"/>
      <c r="C13" s="392" t="s">
        <v>3781</v>
      </c>
      <c r="D13" s="344">
        <v>3.5</v>
      </c>
      <c r="E13" s="348">
        <v>0.1</v>
      </c>
      <c r="F13" s="348"/>
      <c r="G13" s="343" t="s">
        <v>3677</v>
      </c>
      <c r="H13" s="379">
        <v>44</v>
      </c>
      <c r="I13" s="379">
        <v>250</v>
      </c>
      <c r="J13" s="379">
        <f t="shared" si="0"/>
        <v>11000</v>
      </c>
      <c r="K13" s="360"/>
    </row>
    <row r="14" spans="1:11" ht="15" customHeight="1" x14ac:dyDescent="0.25">
      <c r="A14" s="99">
        <v>8</v>
      </c>
      <c r="B14" s="783" t="s">
        <v>476</v>
      </c>
      <c r="C14" s="392" t="s">
        <v>3724</v>
      </c>
      <c r="D14" s="344">
        <v>7</v>
      </c>
      <c r="E14" s="348">
        <v>8</v>
      </c>
      <c r="F14" s="348"/>
      <c r="G14" s="343" t="s">
        <v>3683</v>
      </c>
      <c r="H14" s="379">
        <v>56</v>
      </c>
      <c r="I14" s="379">
        <v>35</v>
      </c>
      <c r="J14" s="379">
        <f t="shared" si="0"/>
        <v>1960</v>
      </c>
      <c r="K14" s="360"/>
    </row>
    <row r="15" spans="1:11" ht="15" customHeight="1" x14ac:dyDescent="0.25">
      <c r="A15" s="99">
        <v>12</v>
      </c>
      <c r="B15" s="785"/>
      <c r="C15" s="392" t="s">
        <v>2004</v>
      </c>
      <c r="D15" s="847"/>
      <c r="E15" s="848"/>
      <c r="F15" s="849"/>
      <c r="G15" s="343" t="s">
        <v>3701</v>
      </c>
      <c r="H15" s="379">
        <v>140</v>
      </c>
      <c r="I15" s="379">
        <v>10</v>
      </c>
      <c r="J15" s="379">
        <f t="shared" si="0"/>
        <v>1400</v>
      </c>
      <c r="K15" s="360"/>
    </row>
    <row r="16" spans="1:11" ht="15" customHeight="1" x14ac:dyDescent="0.25">
      <c r="A16" s="99">
        <v>9</v>
      </c>
      <c r="B16" s="308" t="s">
        <v>3714</v>
      </c>
      <c r="C16" s="392" t="s">
        <v>3723</v>
      </c>
      <c r="D16" s="344" t="s">
        <v>3780</v>
      </c>
      <c r="E16" s="348">
        <v>8</v>
      </c>
      <c r="F16" s="348"/>
      <c r="G16" s="343" t="s">
        <v>3683</v>
      </c>
      <c r="H16" s="379">
        <v>56</v>
      </c>
      <c r="I16" s="391">
        <v>20</v>
      </c>
      <c r="J16" s="379">
        <f t="shared" si="0"/>
        <v>1120</v>
      </c>
      <c r="K16" s="360"/>
    </row>
    <row r="17" spans="1:17" ht="15" customHeight="1" x14ac:dyDescent="0.25">
      <c r="A17" s="99">
        <v>1</v>
      </c>
      <c r="B17" s="783" t="s">
        <v>478</v>
      </c>
      <c r="C17" s="392" t="s">
        <v>3722</v>
      </c>
      <c r="D17" s="390"/>
      <c r="E17" s="348"/>
      <c r="F17" s="348"/>
      <c r="G17" s="393" t="s">
        <v>3679</v>
      </c>
      <c r="H17" s="379">
        <v>12.7</v>
      </c>
      <c r="I17" s="379">
        <v>580</v>
      </c>
      <c r="J17" s="379">
        <f t="shared" si="0"/>
        <v>7366</v>
      </c>
      <c r="K17" s="360"/>
    </row>
    <row r="18" spans="1:17" ht="15" customHeight="1" x14ac:dyDescent="0.25">
      <c r="A18" s="99">
        <v>10</v>
      </c>
      <c r="B18" s="784"/>
      <c r="C18" s="392" t="s">
        <v>2019</v>
      </c>
      <c r="D18" s="390">
        <v>22</v>
      </c>
      <c r="E18" s="348">
        <v>0.1</v>
      </c>
      <c r="F18" s="348">
        <v>0.08</v>
      </c>
      <c r="G18" s="343" t="s">
        <v>3679</v>
      </c>
      <c r="H18" s="379">
        <v>13700</v>
      </c>
      <c r="I18" s="379">
        <v>1.5</v>
      </c>
      <c r="J18" s="379">
        <f t="shared" si="0"/>
        <v>20550</v>
      </c>
      <c r="K18" s="360"/>
    </row>
    <row r="19" spans="1:17" ht="15" customHeight="1" x14ac:dyDescent="0.25">
      <c r="A19" s="99">
        <v>11</v>
      </c>
      <c r="B19" s="785"/>
      <c r="C19" s="392" t="s">
        <v>3713</v>
      </c>
      <c r="D19" s="847"/>
      <c r="E19" s="848"/>
      <c r="F19" s="849"/>
      <c r="G19" s="343" t="s">
        <v>3679</v>
      </c>
      <c r="H19" s="379">
        <v>18</v>
      </c>
      <c r="I19" s="379">
        <v>285</v>
      </c>
      <c r="J19" s="379">
        <f t="shared" si="0"/>
        <v>5130</v>
      </c>
      <c r="K19" s="360"/>
    </row>
    <row r="20" spans="1:17" ht="15" customHeight="1" x14ac:dyDescent="0.25">
      <c r="A20" s="99">
        <v>13</v>
      </c>
      <c r="B20" s="844" t="s">
        <v>473</v>
      </c>
      <c r="C20" s="392" t="s">
        <v>3821</v>
      </c>
      <c r="D20" s="344"/>
      <c r="E20" s="348">
        <v>1</v>
      </c>
      <c r="F20" s="348">
        <v>2.4</v>
      </c>
      <c r="G20" s="343" t="s">
        <v>3677</v>
      </c>
      <c r="H20" s="379">
        <v>2.4</v>
      </c>
      <c r="I20" s="379">
        <v>3400</v>
      </c>
      <c r="J20" s="379">
        <f t="shared" si="0"/>
        <v>8160</v>
      </c>
      <c r="K20" s="360"/>
    </row>
    <row r="21" spans="1:17" ht="15" customHeight="1" x14ac:dyDescent="0.25">
      <c r="A21" s="99">
        <v>14</v>
      </c>
      <c r="B21" s="845"/>
      <c r="C21" s="392" t="s">
        <v>3821</v>
      </c>
      <c r="D21" s="344"/>
      <c r="E21" s="348">
        <v>0.8</v>
      </c>
      <c r="F21" s="348">
        <v>2</v>
      </c>
      <c r="G21" s="343" t="s">
        <v>3677</v>
      </c>
      <c r="H21" s="379">
        <v>1.6</v>
      </c>
      <c r="I21" s="379">
        <v>3100</v>
      </c>
      <c r="J21" s="379">
        <f t="shared" si="0"/>
        <v>4960</v>
      </c>
      <c r="K21" s="360"/>
    </row>
    <row r="22" spans="1:17" ht="15" customHeight="1" x14ac:dyDescent="0.25">
      <c r="A22" s="99">
        <v>15</v>
      </c>
      <c r="B22" s="845"/>
      <c r="C22" s="392" t="s">
        <v>3822</v>
      </c>
      <c r="D22" s="344"/>
      <c r="E22" s="348">
        <v>1.2</v>
      </c>
      <c r="F22" s="348">
        <v>1.2</v>
      </c>
      <c r="G22" s="343" t="s">
        <v>3677</v>
      </c>
      <c r="H22" s="379">
        <v>1.44</v>
      </c>
      <c r="I22" s="379">
        <v>3800</v>
      </c>
      <c r="J22" s="379">
        <f t="shared" si="0"/>
        <v>5472</v>
      </c>
      <c r="K22" s="360"/>
    </row>
    <row r="23" spans="1:17" ht="15" customHeight="1" x14ac:dyDescent="0.25">
      <c r="A23" s="99">
        <v>16</v>
      </c>
      <c r="B23" s="845"/>
      <c r="C23" s="392" t="s">
        <v>3822</v>
      </c>
      <c r="D23" s="344"/>
      <c r="E23" s="348">
        <v>0.8</v>
      </c>
      <c r="F23" s="348">
        <v>0.8</v>
      </c>
      <c r="G23" s="343" t="s">
        <v>3677</v>
      </c>
      <c r="H23" s="379">
        <v>0.64</v>
      </c>
      <c r="I23" s="379">
        <v>1250</v>
      </c>
      <c r="J23" s="379">
        <f t="shared" si="0"/>
        <v>800</v>
      </c>
      <c r="K23" s="360"/>
    </row>
    <row r="24" spans="1:17" ht="15" customHeight="1" x14ac:dyDescent="0.25">
      <c r="A24" s="99">
        <v>17</v>
      </c>
      <c r="B24" s="845"/>
      <c r="C24" s="392" t="s">
        <v>3822</v>
      </c>
      <c r="D24" s="344"/>
      <c r="E24" s="348">
        <v>0.8</v>
      </c>
      <c r="F24" s="348">
        <v>0.6</v>
      </c>
      <c r="G24" s="343" t="s">
        <v>3677</v>
      </c>
      <c r="H24" s="379">
        <v>1</v>
      </c>
      <c r="I24" s="379">
        <v>1666.66</v>
      </c>
      <c r="J24" s="379">
        <f t="shared" si="0"/>
        <v>1666.66</v>
      </c>
      <c r="K24" s="360"/>
    </row>
    <row r="25" spans="1:17" ht="15" customHeight="1" x14ac:dyDescent="0.25">
      <c r="A25" s="99">
        <v>18</v>
      </c>
      <c r="B25" s="846"/>
      <c r="C25" s="392" t="s">
        <v>3721</v>
      </c>
      <c r="D25" s="390"/>
      <c r="E25" s="348">
        <v>2.8</v>
      </c>
      <c r="F25" s="348">
        <v>2.6</v>
      </c>
      <c r="G25" s="343" t="s">
        <v>3683</v>
      </c>
      <c r="H25" s="379">
        <v>1.5</v>
      </c>
      <c r="I25" s="379">
        <v>450</v>
      </c>
      <c r="J25" s="379">
        <f t="shared" si="0"/>
        <v>675</v>
      </c>
      <c r="K25" s="360"/>
    </row>
    <row r="26" spans="1:17" ht="15" customHeight="1" x14ac:dyDescent="0.25">
      <c r="A26" s="758" t="s">
        <v>3712</v>
      </c>
      <c r="B26" s="759"/>
      <c r="C26" s="759"/>
      <c r="D26" s="759"/>
      <c r="E26" s="759"/>
      <c r="F26" s="759"/>
      <c r="G26" s="759"/>
      <c r="H26" s="759"/>
      <c r="I26" s="760"/>
      <c r="J26" s="699">
        <f>SUM(J8:J25)</f>
        <v>83659.66</v>
      </c>
      <c r="K26" s="360"/>
    </row>
    <row r="27" spans="1:17" ht="15" customHeight="1" x14ac:dyDescent="0.25">
      <c r="A27" s="99">
        <v>20</v>
      </c>
      <c r="B27" s="827" t="s">
        <v>3720</v>
      </c>
      <c r="C27" s="819" t="s">
        <v>3675</v>
      </c>
      <c r="D27" s="820"/>
      <c r="E27" s="820"/>
      <c r="F27" s="821"/>
      <c r="G27" s="343" t="s">
        <v>3660</v>
      </c>
      <c r="H27" s="390">
        <v>50</v>
      </c>
      <c r="I27" s="389" t="s">
        <v>3766</v>
      </c>
      <c r="J27" s="379">
        <f>50*300</f>
        <v>15000</v>
      </c>
      <c r="K27" s="360"/>
    </row>
    <row r="28" spans="1:17" ht="15" customHeight="1" x14ac:dyDescent="0.25">
      <c r="A28" s="99">
        <v>21</v>
      </c>
      <c r="B28" s="828"/>
      <c r="C28" s="819" t="s">
        <v>3719</v>
      </c>
      <c r="D28" s="820"/>
      <c r="E28" s="820"/>
      <c r="F28" s="821"/>
      <c r="G28" s="343" t="s">
        <v>3660</v>
      </c>
      <c r="H28" s="390">
        <v>29</v>
      </c>
      <c r="I28" s="389" t="s">
        <v>3742</v>
      </c>
      <c r="J28" s="379">
        <f>29*700</f>
        <v>20300</v>
      </c>
    </row>
    <row r="29" spans="1:17" ht="15" customHeight="1" x14ac:dyDescent="0.25">
      <c r="A29" s="761" t="s">
        <v>3704</v>
      </c>
      <c r="B29" s="762"/>
      <c r="C29" s="762"/>
      <c r="D29" s="762"/>
      <c r="E29" s="762"/>
      <c r="F29" s="762"/>
      <c r="G29" s="762"/>
      <c r="H29" s="762"/>
      <c r="I29" s="763"/>
      <c r="J29" s="698">
        <f>SUM(J27:J28)</f>
        <v>35300</v>
      </c>
    </row>
    <row r="30" spans="1:17" ht="15" customHeight="1" x14ac:dyDescent="0.25">
      <c r="A30" s="99">
        <v>23</v>
      </c>
      <c r="B30" s="779" t="s">
        <v>3674</v>
      </c>
      <c r="C30" s="802" t="s">
        <v>3718</v>
      </c>
      <c r="D30" s="803"/>
      <c r="E30" s="803"/>
      <c r="F30" s="804"/>
      <c r="G30" s="388" t="s">
        <v>3717</v>
      </c>
      <c r="H30" s="737"/>
      <c r="I30" s="737"/>
      <c r="J30" s="387"/>
    </row>
    <row r="31" spans="1:17" ht="15" customHeight="1" x14ac:dyDescent="0.25">
      <c r="A31" s="99">
        <v>24</v>
      </c>
      <c r="B31" s="779"/>
      <c r="C31" s="805" t="s">
        <v>3674</v>
      </c>
      <c r="D31" s="806"/>
      <c r="E31" s="806"/>
      <c r="F31" s="807"/>
      <c r="G31" s="728" t="s">
        <v>3795</v>
      </c>
      <c r="H31" s="312">
        <v>1</v>
      </c>
      <c r="I31" s="729">
        <v>15000</v>
      </c>
      <c r="J31" s="730">
        <v>15000</v>
      </c>
      <c r="N31" s="326"/>
      <c r="O31" s="325"/>
      <c r="Q31" s="325"/>
    </row>
    <row r="32" spans="1:17" ht="15" customHeight="1" x14ac:dyDescent="0.25">
      <c r="A32" s="758" t="s">
        <v>3711</v>
      </c>
      <c r="B32" s="759"/>
      <c r="C32" s="759"/>
      <c r="D32" s="759"/>
      <c r="E32" s="759"/>
      <c r="F32" s="759"/>
      <c r="G32" s="759"/>
      <c r="H32" s="759"/>
      <c r="I32" s="760"/>
      <c r="J32" s="697">
        <f>J31+J29+J26</f>
        <v>133959.66</v>
      </c>
    </row>
    <row r="33" spans="2:10" ht="21.45" customHeight="1" x14ac:dyDescent="0.25"/>
    <row r="34" spans="2:10" ht="21.45" customHeight="1" x14ac:dyDescent="0.25"/>
    <row r="35" spans="2:10" ht="21.45" customHeight="1" x14ac:dyDescent="0.25"/>
    <row r="36" spans="2:10" ht="60" customHeight="1" x14ac:dyDescent="0.25">
      <c r="B36" s="386" t="s">
        <v>3716</v>
      </c>
      <c r="C36" s="57"/>
      <c r="D36" s="4"/>
      <c r="E36" s="4"/>
      <c r="F36" s="4"/>
      <c r="G36" s="4"/>
      <c r="H36" s="4"/>
      <c r="I36" s="4"/>
      <c r="J36" s="354"/>
    </row>
    <row r="37" spans="2:10" ht="28.05" customHeight="1" x14ac:dyDescent="0.25"/>
    <row r="38" spans="2:10" ht="77.400000000000006" customHeight="1" x14ac:dyDescent="0.25"/>
    <row r="39" spans="2:10" ht="31.8" customHeight="1" x14ac:dyDescent="0.25"/>
    <row r="40" spans="2:10" x14ac:dyDescent="0.25">
      <c r="B40" s="311"/>
      <c r="E40" s="4"/>
      <c r="F40" s="4"/>
      <c r="G40" s="4"/>
      <c r="H40" s="4"/>
      <c r="I40" s="385"/>
      <c r="J40" s="354"/>
    </row>
    <row r="41" spans="2:10" x14ac:dyDescent="0.25">
      <c r="B41" s="274"/>
    </row>
  </sheetData>
  <mergeCells count="21">
    <mergeCell ref="A6:B6"/>
    <mergeCell ref="B8:B13"/>
    <mergeCell ref="B27:B28"/>
    <mergeCell ref="B20:B25"/>
    <mergeCell ref="D19:F19"/>
    <mergeCell ref="D15:F15"/>
    <mergeCell ref="B14:B15"/>
    <mergeCell ref="B17:B19"/>
    <mergeCell ref="A2:B2"/>
    <mergeCell ref="A3:B3"/>
    <mergeCell ref="A4:B4"/>
    <mergeCell ref="A5:B5"/>
    <mergeCell ref="A1:J1"/>
    <mergeCell ref="A26:I26"/>
    <mergeCell ref="A29:I29"/>
    <mergeCell ref="A32:I32"/>
    <mergeCell ref="C27:F27"/>
    <mergeCell ref="C28:F28"/>
    <mergeCell ref="C30:F30"/>
    <mergeCell ref="C31:F31"/>
    <mergeCell ref="B30:B31"/>
  </mergeCells>
  <pageMargins left="0.7" right="0.7" top="0.75" bottom="0.75" header="0.3" footer="0.3"/>
  <pageSetup orientation="portrait" horizontalDpi="300" verticalDpi="3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172"/>
  <sheetViews>
    <sheetView topLeftCell="F1" zoomScale="50" zoomScaleNormal="50" workbookViewId="0">
      <pane ySplit="1" topLeftCell="A2" activePane="bottomLeft" state="frozen"/>
      <selection activeCell="H1" sqref="H1"/>
      <selection pane="bottomLeft" activeCell="I8" sqref="I8"/>
    </sheetView>
  </sheetViews>
  <sheetFormatPr defaultColWidth="9.109375" defaultRowHeight="13.8" x14ac:dyDescent="0.3"/>
  <cols>
    <col min="1" max="1" width="16.21875" style="3" customWidth="1"/>
    <col min="2" max="2" width="3.77734375" style="3" customWidth="1"/>
    <col min="3" max="4" width="22.88671875" style="3" customWidth="1"/>
    <col min="5" max="5" width="28.21875" style="2" customWidth="1"/>
    <col min="6" max="6" width="19.33203125" style="3" customWidth="1"/>
    <col min="7" max="7" width="18.5546875" style="3" customWidth="1"/>
    <col min="8" max="8" width="35.44140625" style="3" customWidth="1"/>
    <col min="9" max="10" width="53.44140625" style="2" customWidth="1"/>
    <col min="11" max="11" width="31.5546875" style="2" customWidth="1"/>
    <col min="12" max="12" width="21.77734375" style="2" customWidth="1"/>
    <col min="13" max="13" width="53.44140625" style="2" customWidth="1"/>
    <col min="14" max="14" width="16.21875" style="2" customWidth="1"/>
    <col min="15" max="15" width="23.33203125" style="3" customWidth="1"/>
    <col min="16" max="16" width="38.5546875" style="2" customWidth="1"/>
    <col min="17" max="18" width="15.88671875" style="2" customWidth="1"/>
    <col min="19" max="19" width="13.5546875" style="2" customWidth="1"/>
    <col min="20" max="21" width="23.77734375" style="2" customWidth="1"/>
    <col min="22" max="24" width="36" style="2" customWidth="1"/>
    <col min="25" max="25" width="12.88671875" style="2" customWidth="1"/>
    <col min="26" max="27" width="33.6640625" style="2" customWidth="1"/>
    <col min="28" max="16384" width="9.109375" style="1"/>
  </cols>
  <sheetData>
    <row r="1" spans="1:27" s="215" customFormat="1" ht="41.4" x14ac:dyDescent="0.3">
      <c r="A1" s="218" t="s">
        <v>527</v>
      </c>
      <c r="B1" s="218" t="s">
        <v>526</v>
      </c>
      <c r="C1" s="218" t="s">
        <v>525</v>
      </c>
      <c r="D1" s="218" t="s">
        <v>524</v>
      </c>
      <c r="E1" s="218" t="s">
        <v>523</v>
      </c>
      <c r="F1" s="221" t="s">
        <v>522</v>
      </c>
      <c r="G1" s="221" t="s">
        <v>521</v>
      </c>
      <c r="H1" s="221" t="s">
        <v>520</v>
      </c>
      <c r="I1" s="218" t="s">
        <v>519</v>
      </c>
      <c r="J1" s="218" t="s">
        <v>518</v>
      </c>
      <c r="K1" s="221" t="s">
        <v>517</v>
      </c>
      <c r="L1" s="221" t="s">
        <v>516</v>
      </c>
      <c r="M1" s="218" t="s">
        <v>515</v>
      </c>
      <c r="N1" s="218" t="s">
        <v>514</v>
      </c>
      <c r="O1" s="220" t="s">
        <v>513</v>
      </c>
      <c r="P1" s="219" t="s">
        <v>512</v>
      </c>
      <c r="Q1" s="219" t="s">
        <v>511</v>
      </c>
      <c r="R1" s="219" t="s">
        <v>510</v>
      </c>
      <c r="S1" s="219" t="s">
        <v>509</v>
      </c>
      <c r="T1" s="218" t="s">
        <v>508</v>
      </c>
      <c r="U1" s="218" t="s">
        <v>507</v>
      </c>
      <c r="V1" s="218" t="s">
        <v>506</v>
      </c>
      <c r="W1" s="218" t="s">
        <v>505</v>
      </c>
      <c r="X1" s="218" t="s">
        <v>504</v>
      </c>
      <c r="Y1" s="217" t="s">
        <v>503</v>
      </c>
      <c r="Z1" s="216" t="s">
        <v>502</v>
      </c>
      <c r="AA1" s="216" t="s">
        <v>501</v>
      </c>
    </row>
    <row r="2" spans="1:27" s="30" customFormat="1" x14ac:dyDescent="0.25">
      <c r="D2" s="748"/>
      <c r="E2" s="31"/>
      <c r="F2" s="36" t="s">
        <v>442</v>
      </c>
      <c r="H2" s="36" t="s">
        <v>442</v>
      </c>
      <c r="I2" s="37"/>
      <c r="J2" s="37"/>
      <c r="K2" s="36"/>
      <c r="L2" s="36"/>
      <c r="N2" s="30" t="s">
        <v>445</v>
      </c>
      <c r="O2" s="30" t="s">
        <v>444</v>
      </c>
      <c r="AA2" s="31"/>
    </row>
    <row r="3" spans="1:27" s="30" customFormat="1" x14ac:dyDescent="0.25">
      <c r="D3" s="748"/>
      <c r="E3" s="31"/>
      <c r="F3" s="36" t="s">
        <v>441</v>
      </c>
      <c r="H3" s="36" t="s">
        <v>441</v>
      </c>
      <c r="I3" s="37"/>
      <c r="J3" s="37"/>
      <c r="K3" s="36"/>
      <c r="L3" s="36"/>
      <c r="N3" s="30" t="s">
        <v>445</v>
      </c>
      <c r="O3" s="30" t="s">
        <v>444</v>
      </c>
      <c r="AA3" s="31"/>
    </row>
    <row r="4" spans="1:27" s="30" customFormat="1" x14ac:dyDescent="0.25">
      <c r="D4" s="748"/>
      <c r="E4" s="31"/>
      <c r="F4" s="36" t="s">
        <v>500</v>
      </c>
      <c r="H4" s="36" t="s">
        <v>440</v>
      </c>
      <c r="I4" s="37"/>
      <c r="J4" s="37"/>
      <c r="K4" s="36"/>
      <c r="L4" s="36"/>
      <c r="N4" s="30" t="s">
        <v>445</v>
      </c>
      <c r="O4" s="30" t="s">
        <v>444</v>
      </c>
      <c r="AA4" s="31"/>
    </row>
    <row r="5" spans="1:27" s="30" customFormat="1" x14ac:dyDescent="0.25">
      <c r="D5" s="748"/>
      <c r="E5" s="31"/>
      <c r="F5" s="36" t="s">
        <v>437</v>
      </c>
      <c r="H5" s="36" t="s">
        <v>437</v>
      </c>
      <c r="I5" s="37"/>
      <c r="J5" s="37"/>
      <c r="K5" s="36"/>
      <c r="L5" s="36"/>
      <c r="N5" s="30" t="s">
        <v>445</v>
      </c>
      <c r="O5" s="30" t="s">
        <v>444</v>
      </c>
      <c r="AA5" s="31"/>
    </row>
    <row r="6" spans="1:27" s="30" customFormat="1" x14ac:dyDescent="0.25">
      <c r="D6" s="748"/>
      <c r="E6" s="31"/>
      <c r="F6" s="36" t="s">
        <v>439</v>
      </c>
      <c r="H6" s="36" t="s">
        <v>439</v>
      </c>
      <c r="I6" s="37"/>
      <c r="J6" s="37"/>
      <c r="K6" s="36"/>
      <c r="L6" s="36"/>
      <c r="N6" s="30" t="s">
        <v>445</v>
      </c>
      <c r="O6" s="30" t="s">
        <v>444</v>
      </c>
      <c r="Z6" s="38"/>
      <c r="AA6" s="38"/>
    </row>
    <row r="7" spans="1:27" s="30" customFormat="1" ht="185.4" customHeight="1" x14ac:dyDescent="0.25">
      <c r="D7" s="749"/>
      <c r="E7" s="31"/>
      <c r="F7" s="36" t="s">
        <v>466</v>
      </c>
      <c r="H7" s="36" t="s">
        <v>436</v>
      </c>
      <c r="I7" s="37" t="s">
        <v>2455</v>
      </c>
      <c r="J7" s="37"/>
      <c r="K7" s="36"/>
      <c r="L7" s="36"/>
      <c r="N7" s="30" t="s">
        <v>445</v>
      </c>
      <c r="O7" s="30" t="s">
        <v>444</v>
      </c>
      <c r="AA7" s="31"/>
    </row>
    <row r="8" spans="1:27" s="30" customFormat="1" ht="296.39999999999998" x14ac:dyDescent="0.3">
      <c r="D8" s="749"/>
      <c r="E8" s="31"/>
      <c r="F8" s="35" t="s">
        <v>426</v>
      </c>
      <c r="H8" s="35" t="s">
        <v>435</v>
      </c>
      <c r="I8" s="34" t="s">
        <v>499</v>
      </c>
      <c r="J8" s="33"/>
      <c r="K8" s="32"/>
      <c r="L8" s="32"/>
      <c r="N8" s="30" t="s">
        <v>446</v>
      </c>
      <c r="O8" s="30" t="s">
        <v>446</v>
      </c>
      <c r="AA8" s="31"/>
    </row>
    <row r="9" spans="1:27" s="6" customFormat="1" ht="27.6" x14ac:dyDescent="0.25">
      <c r="D9" s="749"/>
      <c r="E9" s="17"/>
      <c r="F9" s="19" t="s">
        <v>462</v>
      </c>
      <c r="G9" s="6" t="s">
        <v>461</v>
      </c>
      <c r="H9" s="19" t="s">
        <v>434</v>
      </c>
      <c r="I9" s="29" t="s">
        <v>498</v>
      </c>
      <c r="J9" s="29"/>
      <c r="K9" s="19"/>
      <c r="L9" s="19"/>
      <c r="M9" s="17" t="s">
        <v>460</v>
      </c>
      <c r="N9" s="6" t="s">
        <v>445</v>
      </c>
      <c r="O9" s="6" t="s">
        <v>444</v>
      </c>
      <c r="P9" s="6" t="s">
        <v>481</v>
      </c>
      <c r="AA9" s="17"/>
    </row>
    <row r="10" spans="1:27" s="206" customFormat="1" x14ac:dyDescent="0.25">
      <c r="D10" s="749"/>
      <c r="E10" s="208"/>
      <c r="F10" s="64" t="s">
        <v>464</v>
      </c>
      <c r="H10" s="64" t="s">
        <v>449</v>
      </c>
      <c r="I10" s="150"/>
      <c r="J10" s="150"/>
      <c r="K10" s="64" t="s">
        <v>463</v>
      </c>
      <c r="L10" s="64"/>
      <c r="M10" s="208"/>
      <c r="N10" s="206" t="s">
        <v>445</v>
      </c>
      <c r="O10" s="206" t="s">
        <v>444</v>
      </c>
      <c r="T10" s="206" t="s">
        <v>457</v>
      </c>
      <c r="U10" s="206" t="s">
        <v>456</v>
      </c>
      <c r="V10" s="206" t="s">
        <v>455</v>
      </c>
      <c r="W10" s="206" t="s">
        <v>454</v>
      </c>
      <c r="X10" s="206" t="s">
        <v>453</v>
      </c>
      <c r="AA10" s="208"/>
    </row>
    <row r="11" spans="1:27" s="6" customFormat="1" ht="27.6" x14ac:dyDescent="0.3">
      <c r="D11" s="749"/>
      <c r="E11" s="17"/>
      <c r="F11" s="15" t="s">
        <v>462</v>
      </c>
      <c r="G11" s="6" t="s">
        <v>461</v>
      </c>
      <c r="H11" s="12" t="s">
        <v>433</v>
      </c>
      <c r="I11" s="18" t="s">
        <v>497</v>
      </c>
      <c r="J11" s="13"/>
      <c r="K11" s="12"/>
      <c r="L11" s="12"/>
      <c r="M11" s="17" t="s">
        <v>460</v>
      </c>
      <c r="Q11" s="6" t="s">
        <v>458</v>
      </c>
      <c r="T11" s="6" t="s">
        <v>457</v>
      </c>
      <c r="U11" s="6" t="s">
        <v>456</v>
      </c>
      <c r="V11" s="6" t="s">
        <v>455</v>
      </c>
      <c r="W11" s="6" t="s">
        <v>454</v>
      </c>
      <c r="X11" s="6" t="s">
        <v>453</v>
      </c>
      <c r="AA11" s="17"/>
    </row>
    <row r="12" spans="1:27" s="6" customFormat="1" ht="110.4" x14ac:dyDescent="0.25">
      <c r="D12" s="749"/>
      <c r="E12" s="17"/>
      <c r="F12" s="12" t="s">
        <v>462</v>
      </c>
      <c r="G12" s="10" t="s">
        <v>270</v>
      </c>
      <c r="H12" s="12" t="s">
        <v>270</v>
      </c>
      <c r="I12" s="22" t="s">
        <v>496</v>
      </c>
      <c r="J12" s="13" t="s">
        <v>493</v>
      </c>
      <c r="K12" s="12"/>
      <c r="L12" s="12"/>
      <c r="M12" s="17" t="s">
        <v>495</v>
      </c>
      <c r="N12" s="6" t="s">
        <v>445</v>
      </c>
      <c r="O12" s="6" t="s">
        <v>444</v>
      </c>
      <c r="Q12" s="6" t="s">
        <v>458</v>
      </c>
      <c r="T12" s="6" t="s">
        <v>457</v>
      </c>
      <c r="U12" s="6" t="s">
        <v>456</v>
      </c>
      <c r="V12" s="6" t="s">
        <v>455</v>
      </c>
      <c r="W12" s="6" t="s">
        <v>454</v>
      </c>
      <c r="X12" s="6" t="s">
        <v>453</v>
      </c>
      <c r="AA12" s="17"/>
    </row>
    <row r="13" spans="1:27" s="6" customFormat="1" ht="27.6" x14ac:dyDescent="0.25">
      <c r="D13" s="749"/>
      <c r="E13" s="17"/>
      <c r="F13" s="12" t="s">
        <v>462</v>
      </c>
      <c r="G13" s="6" t="s">
        <v>177</v>
      </c>
      <c r="H13" s="12" t="s">
        <v>177</v>
      </c>
      <c r="I13" s="28" t="s">
        <v>494</v>
      </c>
      <c r="J13" s="13" t="s">
        <v>493</v>
      </c>
      <c r="K13" s="12"/>
      <c r="L13" s="12"/>
      <c r="M13" s="6" t="s">
        <v>471</v>
      </c>
      <c r="N13" s="6" t="s">
        <v>445</v>
      </c>
      <c r="O13" s="6" t="s">
        <v>444</v>
      </c>
      <c r="Q13" s="6" t="s">
        <v>458</v>
      </c>
      <c r="T13" s="6" t="s">
        <v>457</v>
      </c>
      <c r="U13" s="6" t="s">
        <v>456</v>
      </c>
      <c r="V13" s="6" t="s">
        <v>455</v>
      </c>
      <c r="W13" s="6" t="s">
        <v>454</v>
      </c>
      <c r="X13" s="6" t="s">
        <v>453</v>
      </c>
      <c r="AA13" s="17"/>
    </row>
    <row r="14" spans="1:27" s="6" customFormat="1" x14ac:dyDescent="0.25">
      <c r="D14" s="749"/>
      <c r="E14" s="11"/>
      <c r="F14" s="12" t="s">
        <v>462</v>
      </c>
      <c r="G14" s="10" t="s">
        <v>492</v>
      </c>
      <c r="H14" s="12" t="s">
        <v>204</v>
      </c>
      <c r="I14" s="13" t="s">
        <v>491</v>
      </c>
      <c r="J14" s="13"/>
      <c r="K14" s="12"/>
      <c r="L14" s="12"/>
      <c r="M14" s="6" t="s">
        <v>490</v>
      </c>
      <c r="N14" s="6" t="s">
        <v>445</v>
      </c>
      <c r="O14" s="6" t="s">
        <v>444</v>
      </c>
      <c r="Q14" s="6" t="s">
        <v>458</v>
      </c>
      <c r="T14" s="6" t="s">
        <v>457</v>
      </c>
      <c r="U14" s="6" t="s">
        <v>456</v>
      </c>
      <c r="V14" s="6" t="s">
        <v>455</v>
      </c>
      <c r="W14" s="6" t="s">
        <v>454</v>
      </c>
      <c r="X14" s="6" t="s">
        <v>453</v>
      </c>
      <c r="AA14" s="17"/>
    </row>
    <row r="15" spans="1:27" s="6" customFormat="1" ht="394.8" customHeight="1" x14ac:dyDescent="0.25">
      <c r="D15" s="749"/>
      <c r="E15" s="11"/>
      <c r="F15" s="12" t="s">
        <v>462</v>
      </c>
      <c r="G15" s="6" t="s">
        <v>469</v>
      </c>
      <c r="H15" s="12" t="s">
        <v>432</v>
      </c>
      <c r="I15" s="13" t="s">
        <v>489</v>
      </c>
      <c r="J15" s="13"/>
      <c r="K15" s="12"/>
      <c r="L15" s="12"/>
      <c r="M15" s="6" t="s">
        <v>468</v>
      </c>
      <c r="N15" s="6" t="s">
        <v>445</v>
      </c>
      <c r="O15" s="6" t="s">
        <v>444</v>
      </c>
      <c r="P15" s="17"/>
      <c r="Q15" s="6" t="s">
        <v>458</v>
      </c>
      <c r="T15" s="6" t="s">
        <v>457</v>
      </c>
      <c r="U15" s="6" t="s">
        <v>456</v>
      </c>
      <c r="V15" s="6" t="s">
        <v>455</v>
      </c>
      <c r="W15" s="6" t="s">
        <v>454</v>
      </c>
      <c r="X15" s="6" t="s">
        <v>453</v>
      </c>
      <c r="AA15" s="17"/>
    </row>
    <row r="16" spans="1:27" s="6" customFormat="1" x14ac:dyDescent="0.25">
      <c r="D16" s="749"/>
      <c r="E16" s="11"/>
      <c r="F16" s="12" t="s">
        <v>462</v>
      </c>
      <c r="G16" s="6" t="s">
        <v>488</v>
      </c>
      <c r="H16" s="12" t="s">
        <v>431</v>
      </c>
      <c r="I16" s="13" t="s">
        <v>487</v>
      </c>
      <c r="J16" s="13"/>
      <c r="K16" s="12"/>
      <c r="L16" s="12"/>
      <c r="M16" s="6" t="s">
        <v>486</v>
      </c>
      <c r="N16" s="6" t="s">
        <v>445</v>
      </c>
      <c r="O16" s="6" t="s">
        <v>444</v>
      </c>
      <c r="P16" s="6" t="s">
        <v>481</v>
      </c>
      <c r="AA16" s="17"/>
    </row>
    <row r="17" spans="1:27" s="6" customFormat="1" x14ac:dyDescent="0.25">
      <c r="D17" s="749"/>
      <c r="E17" s="11"/>
      <c r="F17" s="12" t="s">
        <v>451</v>
      </c>
      <c r="H17" s="12" t="s">
        <v>430</v>
      </c>
      <c r="I17" s="13" t="s">
        <v>485</v>
      </c>
      <c r="J17" s="13"/>
      <c r="K17" s="12"/>
      <c r="L17" s="12"/>
      <c r="M17" s="6" t="s">
        <v>451</v>
      </c>
      <c r="N17" s="6" t="s">
        <v>445</v>
      </c>
      <c r="O17" s="6" t="s">
        <v>444</v>
      </c>
      <c r="P17" s="6" t="s">
        <v>481</v>
      </c>
      <c r="AA17" s="17"/>
    </row>
    <row r="18" spans="1:27" s="6" customFormat="1" ht="124.2" x14ac:dyDescent="0.3">
      <c r="D18" s="27"/>
      <c r="E18" s="11"/>
      <c r="F18" s="12" t="s">
        <v>462</v>
      </c>
      <c r="G18" s="6" t="s">
        <v>484</v>
      </c>
      <c r="H18" s="12" t="s">
        <v>429</v>
      </c>
      <c r="I18" s="13" t="s">
        <v>2444</v>
      </c>
      <c r="J18" s="13"/>
      <c r="K18" s="12"/>
      <c r="L18" s="15"/>
      <c r="M18" s="17" t="s">
        <v>483</v>
      </c>
      <c r="N18" s="6" t="s">
        <v>445</v>
      </c>
      <c r="O18" s="6" t="s">
        <v>444</v>
      </c>
      <c r="P18" s="6" t="s">
        <v>481</v>
      </c>
      <c r="AA18" s="17"/>
    </row>
    <row r="19" spans="1:27" s="6" customFormat="1" ht="14.4" x14ac:dyDescent="0.3">
      <c r="E19" s="17"/>
      <c r="F19" s="15" t="s">
        <v>482</v>
      </c>
      <c r="H19" s="15" t="s">
        <v>428</v>
      </c>
      <c r="I19" s="15"/>
      <c r="J19" s="15"/>
      <c r="K19" s="15"/>
      <c r="L19" s="15"/>
      <c r="M19" s="6" t="s">
        <v>482</v>
      </c>
      <c r="N19" s="6" t="s">
        <v>482</v>
      </c>
      <c r="O19" s="6" t="s">
        <v>482</v>
      </c>
      <c r="P19" s="6" t="s">
        <v>481</v>
      </c>
      <c r="AA19" s="17"/>
    </row>
    <row r="20" spans="1:27" s="6" customFormat="1" ht="409.6" customHeight="1" x14ac:dyDescent="0.3">
      <c r="A20" s="746" t="s">
        <v>480</v>
      </c>
      <c r="D20" s="749"/>
      <c r="E20" s="24"/>
      <c r="F20" s="15" t="s">
        <v>462</v>
      </c>
      <c r="G20" s="10" t="s">
        <v>461</v>
      </c>
      <c r="H20" s="15" t="s">
        <v>427</v>
      </c>
      <c r="I20" s="15" t="s">
        <v>2441</v>
      </c>
      <c r="J20" s="15"/>
      <c r="K20" s="15"/>
      <c r="L20" s="15"/>
      <c r="M20" s="17" t="s">
        <v>460</v>
      </c>
      <c r="N20" s="6" t="s">
        <v>445</v>
      </c>
      <c r="O20" s="6" t="s">
        <v>444</v>
      </c>
      <c r="Q20" s="6" t="s">
        <v>458</v>
      </c>
      <c r="R20" s="7" t="s">
        <v>459</v>
      </c>
      <c r="T20" s="6" t="s">
        <v>457</v>
      </c>
      <c r="U20" s="6" t="s">
        <v>456</v>
      </c>
      <c r="V20" s="6" t="s">
        <v>455</v>
      </c>
      <c r="W20" s="6" t="s">
        <v>454</v>
      </c>
      <c r="X20" s="6" t="s">
        <v>453</v>
      </c>
      <c r="Z20" s="13"/>
      <c r="AA20" s="17"/>
    </row>
    <row r="21" spans="1:27" s="206" customFormat="1" x14ac:dyDescent="0.25">
      <c r="A21" s="746"/>
      <c r="D21" s="749"/>
      <c r="E21" s="213"/>
      <c r="F21" s="64" t="s">
        <v>464</v>
      </c>
      <c r="G21" s="209"/>
      <c r="H21" s="64" t="s">
        <v>2405</v>
      </c>
      <c r="I21" s="150" t="s">
        <v>2439</v>
      </c>
      <c r="J21" s="150"/>
      <c r="K21" s="157"/>
      <c r="L21" s="64"/>
      <c r="AA21" s="208"/>
    </row>
    <row r="22" spans="1:27" s="6" customFormat="1" ht="41.4" x14ac:dyDescent="0.25">
      <c r="A22" s="746"/>
      <c r="D22" s="749"/>
      <c r="E22" s="24"/>
      <c r="F22" s="12" t="s">
        <v>426</v>
      </c>
      <c r="G22" s="10"/>
      <c r="H22" s="12" t="s">
        <v>2436</v>
      </c>
      <c r="I22" s="13" t="s">
        <v>2435</v>
      </c>
      <c r="J22" s="13"/>
      <c r="K22" s="19"/>
      <c r="L22" s="12"/>
      <c r="M22" s="6" t="s">
        <v>446</v>
      </c>
      <c r="P22" s="6" t="s">
        <v>481</v>
      </c>
      <c r="AA22" s="17"/>
    </row>
    <row r="23" spans="1:27" s="6" customFormat="1" ht="41.4" x14ac:dyDescent="0.25">
      <c r="A23" s="746"/>
      <c r="D23" s="749"/>
      <c r="E23" s="24"/>
      <c r="F23" s="12" t="s">
        <v>2414</v>
      </c>
      <c r="G23" s="10"/>
      <c r="H23" s="8" t="s">
        <v>2432</v>
      </c>
      <c r="I23" s="13" t="s">
        <v>2431</v>
      </c>
      <c r="J23" s="129" t="s">
        <v>2424</v>
      </c>
      <c r="K23" s="19"/>
      <c r="L23" s="8"/>
      <c r="M23" s="6" t="s">
        <v>446</v>
      </c>
      <c r="N23" s="6" t="s">
        <v>445</v>
      </c>
      <c r="O23" s="6" t="s">
        <v>444</v>
      </c>
      <c r="P23" s="6" t="s">
        <v>481</v>
      </c>
      <c r="AA23" s="17"/>
    </row>
    <row r="24" spans="1:27" s="6" customFormat="1" ht="45" customHeight="1" x14ac:dyDescent="0.25">
      <c r="A24" s="746"/>
      <c r="D24" s="749"/>
      <c r="E24" s="11"/>
      <c r="F24" s="12" t="s">
        <v>2414</v>
      </c>
      <c r="G24" s="10"/>
      <c r="H24" s="8" t="s">
        <v>2428</v>
      </c>
      <c r="I24" s="13" t="s">
        <v>2427</v>
      </c>
      <c r="J24" s="129" t="s">
        <v>2424</v>
      </c>
      <c r="K24" s="19"/>
      <c r="L24" s="8"/>
      <c r="M24" s="6" t="s">
        <v>446</v>
      </c>
      <c r="N24" s="6" t="s">
        <v>445</v>
      </c>
      <c r="O24" s="6" t="s">
        <v>444</v>
      </c>
      <c r="P24" s="6" t="s">
        <v>481</v>
      </c>
      <c r="AA24" s="17"/>
    </row>
    <row r="25" spans="1:27" s="6" customFormat="1" ht="41.4" x14ac:dyDescent="0.25">
      <c r="A25" s="746"/>
      <c r="D25" s="749"/>
      <c r="E25" s="7"/>
      <c r="F25" s="12" t="s">
        <v>2414</v>
      </c>
      <c r="G25" s="10"/>
      <c r="H25" s="8" t="s">
        <v>2421</v>
      </c>
      <c r="I25" s="13" t="s">
        <v>2420</v>
      </c>
      <c r="J25" s="129" t="s">
        <v>2417</v>
      </c>
      <c r="K25" s="19"/>
      <c r="L25" s="8"/>
      <c r="M25" s="6" t="s">
        <v>446</v>
      </c>
      <c r="N25" s="6" t="s">
        <v>445</v>
      </c>
      <c r="O25" s="6" t="s">
        <v>444</v>
      </c>
      <c r="P25" s="6" t="s">
        <v>481</v>
      </c>
      <c r="AA25" s="17"/>
    </row>
    <row r="26" spans="1:27" s="6" customFormat="1" ht="55.2" x14ac:dyDescent="0.25">
      <c r="A26" s="746"/>
      <c r="D26" s="749"/>
      <c r="E26" s="17"/>
      <c r="F26" s="12" t="s">
        <v>2414</v>
      </c>
      <c r="G26" s="10"/>
      <c r="H26" s="8" t="s">
        <v>2413</v>
      </c>
      <c r="I26" s="13" t="s">
        <v>2412</v>
      </c>
      <c r="J26" s="129" t="s">
        <v>2409</v>
      </c>
      <c r="K26" s="19"/>
      <c r="L26" s="8"/>
      <c r="M26" s="6" t="s">
        <v>446</v>
      </c>
      <c r="N26" s="6" t="s">
        <v>445</v>
      </c>
      <c r="O26" s="6" t="s">
        <v>444</v>
      </c>
      <c r="P26" s="6" t="s">
        <v>481</v>
      </c>
      <c r="AA26" s="17"/>
    </row>
    <row r="27" spans="1:27" s="206" customFormat="1" x14ac:dyDescent="0.25">
      <c r="A27" s="746"/>
      <c r="D27" s="749"/>
      <c r="E27" s="208"/>
      <c r="F27" s="64" t="s">
        <v>450</v>
      </c>
      <c r="G27" s="209"/>
      <c r="H27" s="64" t="s">
        <v>2405</v>
      </c>
      <c r="I27" s="150"/>
      <c r="J27" s="163"/>
      <c r="K27" s="64"/>
      <c r="L27" s="65"/>
      <c r="M27" s="208"/>
      <c r="AA27" s="208"/>
    </row>
    <row r="28" spans="1:27" s="206" customFormat="1" x14ac:dyDescent="0.25">
      <c r="A28" s="746"/>
      <c r="D28" s="749"/>
      <c r="E28" s="208"/>
      <c r="F28" s="64" t="s">
        <v>464</v>
      </c>
      <c r="G28" s="209"/>
      <c r="H28" s="64" t="s">
        <v>2352</v>
      </c>
      <c r="I28" s="150" t="s">
        <v>2351</v>
      </c>
      <c r="J28" s="154"/>
      <c r="K28" s="157"/>
      <c r="L28" s="64"/>
      <c r="M28" s="208"/>
      <c r="AA28" s="208"/>
    </row>
    <row r="29" spans="1:27" s="6" customFormat="1" ht="69" x14ac:dyDescent="0.25">
      <c r="A29" s="746"/>
      <c r="D29" s="749"/>
      <c r="E29" s="17"/>
      <c r="F29" s="12" t="s">
        <v>426</v>
      </c>
      <c r="G29" s="10"/>
      <c r="H29" s="8" t="s">
        <v>2402</v>
      </c>
      <c r="I29" s="13" t="s">
        <v>2401</v>
      </c>
      <c r="J29" s="13" t="s">
        <v>2398</v>
      </c>
      <c r="K29" s="19"/>
      <c r="L29" s="12"/>
      <c r="M29" s="6" t="s">
        <v>446</v>
      </c>
      <c r="P29" s="6" t="s">
        <v>481</v>
      </c>
      <c r="AA29" s="17"/>
    </row>
    <row r="30" spans="1:27" s="6" customFormat="1" ht="41.4" x14ac:dyDescent="0.25">
      <c r="A30" s="746"/>
      <c r="D30" s="749"/>
      <c r="E30" s="17"/>
      <c r="F30" s="12" t="s">
        <v>426</v>
      </c>
      <c r="G30" s="10"/>
      <c r="H30" s="8" t="s">
        <v>2395</v>
      </c>
      <c r="I30" s="13" t="s">
        <v>2394</v>
      </c>
      <c r="J30" s="13" t="s">
        <v>2355</v>
      </c>
      <c r="K30" s="19"/>
      <c r="L30" s="12"/>
      <c r="M30" s="6" t="s">
        <v>446</v>
      </c>
      <c r="N30" s="6" t="s">
        <v>445</v>
      </c>
      <c r="O30" s="6" t="s">
        <v>444</v>
      </c>
      <c r="P30" s="6" t="s">
        <v>481</v>
      </c>
      <c r="AA30" s="17"/>
    </row>
    <row r="31" spans="1:27" s="6" customFormat="1" ht="41.4" x14ac:dyDescent="0.25">
      <c r="A31" s="746"/>
      <c r="D31" s="749"/>
      <c r="E31" s="17"/>
      <c r="F31" s="12" t="s">
        <v>426</v>
      </c>
      <c r="G31" s="10"/>
      <c r="H31" s="8" t="s">
        <v>2391</v>
      </c>
      <c r="I31" s="13" t="s">
        <v>2390</v>
      </c>
      <c r="J31" s="13" t="s">
        <v>2355</v>
      </c>
      <c r="K31" s="19"/>
      <c r="L31" s="12"/>
      <c r="M31" s="6" t="s">
        <v>446</v>
      </c>
      <c r="N31" s="6" t="s">
        <v>445</v>
      </c>
      <c r="O31" s="6" t="s">
        <v>444</v>
      </c>
      <c r="P31" s="6" t="s">
        <v>481</v>
      </c>
      <c r="AA31" s="17"/>
    </row>
    <row r="32" spans="1:27" s="6" customFormat="1" ht="55.2" x14ac:dyDescent="0.25">
      <c r="A32" s="746"/>
      <c r="D32" s="749"/>
      <c r="E32" s="17"/>
      <c r="F32" s="12" t="s">
        <v>426</v>
      </c>
      <c r="G32" s="10"/>
      <c r="H32" s="8" t="s">
        <v>2387</v>
      </c>
      <c r="I32" s="13" t="s">
        <v>2386</v>
      </c>
      <c r="J32" s="13" t="s">
        <v>2355</v>
      </c>
      <c r="K32" s="19"/>
      <c r="L32" s="12"/>
      <c r="M32" s="6" t="s">
        <v>446</v>
      </c>
      <c r="N32" s="6" t="s">
        <v>445</v>
      </c>
      <c r="O32" s="6" t="s">
        <v>444</v>
      </c>
      <c r="P32" s="6" t="s">
        <v>481</v>
      </c>
      <c r="AA32" s="17"/>
    </row>
    <row r="33" spans="1:27" s="6" customFormat="1" ht="55.2" x14ac:dyDescent="0.25">
      <c r="A33" s="746"/>
      <c r="D33" s="749"/>
      <c r="E33" s="17"/>
      <c r="F33" s="12" t="s">
        <v>426</v>
      </c>
      <c r="G33" s="10"/>
      <c r="H33" s="8" t="s">
        <v>2383</v>
      </c>
      <c r="I33" s="13" t="s">
        <v>2382</v>
      </c>
      <c r="J33" s="13" t="s">
        <v>2355</v>
      </c>
      <c r="K33" s="19"/>
      <c r="L33" s="12"/>
      <c r="M33" s="6" t="s">
        <v>446</v>
      </c>
      <c r="N33" s="6" t="s">
        <v>445</v>
      </c>
      <c r="O33" s="6" t="s">
        <v>444</v>
      </c>
      <c r="P33" s="6" t="s">
        <v>443</v>
      </c>
      <c r="AA33" s="17"/>
    </row>
    <row r="34" spans="1:27" s="6" customFormat="1" ht="41.4" x14ac:dyDescent="0.25">
      <c r="A34" s="746"/>
      <c r="D34" s="749"/>
      <c r="E34" s="11"/>
      <c r="F34" s="12" t="s">
        <v>426</v>
      </c>
      <c r="G34" s="10"/>
      <c r="H34" s="8" t="s">
        <v>2379</v>
      </c>
      <c r="I34" s="13" t="s">
        <v>2378</v>
      </c>
      <c r="J34" s="13" t="s">
        <v>2355</v>
      </c>
      <c r="K34" s="19"/>
      <c r="L34" s="12"/>
      <c r="M34" s="6" t="s">
        <v>446</v>
      </c>
      <c r="N34" s="6" t="s">
        <v>445</v>
      </c>
      <c r="O34" s="6" t="s">
        <v>444</v>
      </c>
      <c r="P34" s="6" t="s">
        <v>481</v>
      </c>
      <c r="AA34" s="17"/>
    </row>
    <row r="35" spans="1:27" s="6" customFormat="1" ht="55.2" x14ac:dyDescent="0.25">
      <c r="A35" s="746"/>
      <c r="D35" s="749"/>
      <c r="E35" s="11"/>
      <c r="F35" s="12" t="s">
        <v>426</v>
      </c>
      <c r="G35" s="10"/>
      <c r="H35" s="8" t="s">
        <v>2375</v>
      </c>
      <c r="I35" s="13" t="s">
        <v>2374</v>
      </c>
      <c r="J35" s="13" t="s">
        <v>2355</v>
      </c>
      <c r="K35" s="19"/>
      <c r="L35" s="12"/>
      <c r="M35" s="6" t="s">
        <v>446</v>
      </c>
      <c r="N35" s="6" t="s">
        <v>445</v>
      </c>
      <c r="O35" s="6" t="s">
        <v>444</v>
      </c>
      <c r="P35" s="6" t="s">
        <v>443</v>
      </c>
      <c r="AA35" s="17"/>
    </row>
    <row r="36" spans="1:27" s="6" customFormat="1" ht="27.6" x14ac:dyDescent="0.25">
      <c r="A36" s="746"/>
      <c r="D36" s="749"/>
      <c r="E36" s="17"/>
      <c r="F36" s="12" t="s">
        <v>426</v>
      </c>
      <c r="G36" s="10"/>
      <c r="H36" s="8" t="s">
        <v>2371</v>
      </c>
      <c r="I36" s="13" t="s">
        <v>2370</v>
      </c>
      <c r="J36" s="13" t="s">
        <v>2355</v>
      </c>
      <c r="K36" s="19"/>
      <c r="L36" s="12"/>
      <c r="M36" s="6" t="s">
        <v>446</v>
      </c>
      <c r="N36" s="6" t="s">
        <v>445</v>
      </c>
      <c r="O36" s="6" t="s">
        <v>444</v>
      </c>
      <c r="P36" s="6" t="s">
        <v>481</v>
      </c>
      <c r="AA36" s="17"/>
    </row>
    <row r="37" spans="1:27" s="6" customFormat="1" ht="27.6" x14ac:dyDescent="0.25">
      <c r="A37" s="746"/>
      <c r="D37" s="749"/>
      <c r="E37" s="17"/>
      <c r="F37" s="12" t="s">
        <v>426</v>
      </c>
      <c r="G37" s="10"/>
      <c r="H37" s="8" t="s">
        <v>2367</v>
      </c>
      <c r="I37" s="63" t="s">
        <v>2366</v>
      </c>
      <c r="J37" s="13" t="s">
        <v>2355</v>
      </c>
      <c r="K37" s="19"/>
      <c r="L37" s="12"/>
      <c r="M37" s="6" t="s">
        <v>446</v>
      </c>
      <c r="N37" s="6" t="s">
        <v>445</v>
      </c>
      <c r="O37" s="6" t="s">
        <v>444</v>
      </c>
      <c r="P37" s="6" t="s">
        <v>481</v>
      </c>
      <c r="AA37" s="17"/>
    </row>
    <row r="38" spans="1:27" s="6" customFormat="1" ht="27.6" x14ac:dyDescent="0.25">
      <c r="A38" s="746"/>
      <c r="D38" s="749"/>
      <c r="E38" s="17"/>
      <c r="F38" s="12" t="s">
        <v>426</v>
      </c>
      <c r="G38" s="10"/>
      <c r="H38" s="8" t="s">
        <v>2363</v>
      </c>
      <c r="I38" s="13" t="s">
        <v>2362</v>
      </c>
      <c r="J38" s="13" t="s">
        <v>2355</v>
      </c>
      <c r="K38" s="19"/>
      <c r="L38" s="12"/>
      <c r="M38" s="6" t="s">
        <v>446</v>
      </c>
      <c r="N38" s="6" t="s">
        <v>445</v>
      </c>
      <c r="O38" s="6" t="s">
        <v>444</v>
      </c>
      <c r="P38" s="6" t="s">
        <v>443</v>
      </c>
      <c r="AA38" s="17"/>
    </row>
    <row r="39" spans="1:27" s="6" customFormat="1" ht="27.6" x14ac:dyDescent="0.25">
      <c r="A39" s="746"/>
      <c r="D39" s="749"/>
      <c r="E39" s="17"/>
      <c r="F39" s="12" t="s">
        <v>426</v>
      </c>
      <c r="G39" s="10"/>
      <c r="H39" s="8" t="s">
        <v>2359</v>
      </c>
      <c r="I39" s="13" t="s">
        <v>2358</v>
      </c>
      <c r="J39" s="13" t="s">
        <v>2355</v>
      </c>
      <c r="K39" s="19"/>
      <c r="L39" s="12"/>
      <c r="M39" s="6" t="s">
        <v>446</v>
      </c>
      <c r="N39" s="6" t="s">
        <v>445</v>
      </c>
      <c r="O39" s="6" t="s">
        <v>444</v>
      </c>
      <c r="P39" s="6" t="s">
        <v>481</v>
      </c>
      <c r="AA39" s="17"/>
    </row>
    <row r="40" spans="1:27" s="206" customFormat="1" x14ac:dyDescent="0.25">
      <c r="A40" s="746"/>
      <c r="D40" s="749"/>
      <c r="E40" s="208"/>
      <c r="F40" s="64" t="s">
        <v>450</v>
      </c>
      <c r="G40" s="209"/>
      <c r="H40" s="64" t="s">
        <v>2352</v>
      </c>
      <c r="I40" s="150" t="s">
        <v>2351</v>
      </c>
      <c r="J40" s="64"/>
      <c r="K40" s="64"/>
      <c r="L40" s="64"/>
      <c r="AA40" s="208"/>
    </row>
    <row r="41" spans="1:27" s="206" customFormat="1" ht="14.4" x14ac:dyDescent="0.25">
      <c r="A41" s="746"/>
      <c r="D41" s="749"/>
      <c r="E41" s="208"/>
      <c r="F41" s="211" t="s">
        <v>464</v>
      </c>
      <c r="G41" s="209"/>
      <c r="H41" s="211" t="s">
        <v>465</v>
      </c>
      <c r="I41" s="212" t="s">
        <v>2163</v>
      </c>
      <c r="J41" s="212"/>
      <c r="K41" s="64" t="s">
        <v>463</v>
      </c>
      <c r="L41" s="211"/>
      <c r="AA41" s="208"/>
    </row>
    <row r="42" spans="1:27" s="6" customFormat="1" ht="62.4" x14ac:dyDescent="0.3">
      <c r="A42" s="746"/>
      <c r="D42" s="749"/>
      <c r="E42" s="17"/>
      <c r="F42" s="15" t="s">
        <v>426</v>
      </c>
      <c r="G42" s="10"/>
      <c r="H42" s="15" t="s">
        <v>2346</v>
      </c>
      <c r="I42" s="9" t="s">
        <v>2345</v>
      </c>
      <c r="J42" s="137" t="s">
        <v>2154</v>
      </c>
      <c r="K42" s="16"/>
      <c r="L42" s="15"/>
      <c r="M42" s="6" t="s">
        <v>446</v>
      </c>
      <c r="P42" s="6" t="s">
        <v>481</v>
      </c>
      <c r="AA42" s="17"/>
    </row>
    <row r="43" spans="1:27" s="206" customFormat="1" ht="188.4" customHeight="1" x14ac:dyDescent="0.25">
      <c r="A43" s="746"/>
      <c r="D43" s="749"/>
      <c r="E43" s="208"/>
      <c r="F43" s="64" t="s">
        <v>464</v>
      </c>
      <c r="G43" s="209"/>
      <c r="H43" s="64" t="s">
        <v>341</v>
      </c>
      <c r="I43" s="150" t="s">
        <v>2342</v>
      </c>
      <c r="J43" s="154"/>
      <c r="K43" s="157"/>
      <c r="L43" s="64"/>
      <c r="M43" s="208"/>
      <c r="AA43" s="208"/>
    </row>
    <row r="44" spans="1:27" s="6" customFormat="1" ht="15.6" x14ac:dyDescent="0.3">
      <c r="E44" s="17"/>
      <c r="F44" s="16" t="s">
        <v>426</v>
      </c>
      <c r="G44" s="10"/>
      <c r="H44" s="12" t="s">
        <v>2339</v>
      </c>
      <c r="I44" s="14" t="s">
        <v>2338</v>
      </c>
      <c r="J44" s="137" t="s">
        <v>2154</v>
      </c>
      <c r="K44" s="12"/>
      <c r="L44" s="12"/>
      <c r="M44" s="17"/>
      <c r="P44" s="6" t="s">
        <v>481</v>
      </c>
      <c r="AA44" s="17"/>
    </row>
    <row r="45" spans="1:27" s="6" customFormat="1" ht="96.6" x14ac:dyDescent="0.25">
      <c r="E45" s="17"/>
      <c r="F45" s="16" t="s">
        <v>2335</v>
      </c>
      <c r="G45" s="6" t="s">
        <v>2334</v>
      </c>
      <c r="H45" s="12" t="s">
        <v>2334</v>
      </c>
      <c r="I45" s="13" t="s">
        <v>2333</v>
      </c>
      <c r="J45" s="13" t="s">
        <v>2330</v>
      </c>
      <c r="K45" s="12"/>
      <c r="L45" s="12"/>
      <c r="M45" s="17" t="s">
        <v>2826</v>
      </c>
      <c r="N45" s="6" t="s">
        <v>445</v>
      </c>
      <c r="O45" s="6" t="s">
        <v>444</v>
      </c>
      <c r="Q45" s="6" t="s">
        <v>458</v>
      </c>
      <c r="R45" s="7" t="s">
        <v>459</v>
      </c>
      <c r="T45" s="6" t="s">
        <v>457</v>
      </c>
      <c r="U45" s="6" t="s">
        <v>456</v>
      </c>
      <c r="V45" s="6" t="s">
        <v>455</v>
      </c>
      <c r="W45" s="6" t="s">
        <v>454</v>
      </c>
      <c r="X45" s="6" t="s">
        <v>453</v>
      </c>
      <c r="AA45" s="17"/>
    </row>
    <row r="46" spans="1:27" s="6" customFormat="1" ht="82.8" x14ac:dyDescent="0.25">
      <c r="A46" s="746" t="s">
        <v>480</v>
      </c>
      <c r="D46" s="749"/>
      <c r="E46" s="24"/>
      <c r="F46" s="16" t="s">
        <v>462</v>
      </c>
      <c r="G46" s="10" t="s">
        <v>2326</v>
      </c>
      <c r="H46" s="12" t="s">
        <v>2326</v>
      </c>
      <c r="I46" s="13" t="s">
        <v>2325</v>
      </c>
      <c r="J46" s="12" t="s">
        <v>2322</v>
      </c>
      <c r="K46" s="16" t="s">
        <v>2313</v>
      </c>
      <c r="L46" s="12"/>
      <c r="M46" s="17" t="s">
        <v>2825</v>
      </c>
      <c r="N46" s="6" t="s">
        <v>445</v>
      </c>
      <c r="O46" s="6" t="s">
        <v>444</v>
      </c>
      <c r="Q46" s="6" t="s">
        <v>458</v>
      </c>
      <c r="R46" s="7" t="s">
        <v>459</v>
      </c>
      <c r="T46" s="6" t="s">
        <v>457</v>
      </c>
      <c r="U46" s="6" t="s">
        <v>456</v>
      </c>
      <c r="V46" s="6" t="s">
        <v>455</v>
      </c>
      <c r="W46" s="6" t="s">
        <v>454</v>
      </c>
      <c r="X46" s="6" t="s">
        <v>453</v>
      </c>
      <c r="AA46" s="17"/>
    </row>
    <row r="47" spans="1:27" s="6" customFormat="1" ht="14.4" x14ac:dyDescent="0.25">
      <c r="A47" s="746"/>
      <c r="D47" s="749"/>
      <c r="E47" s="24"/>
      <c r="F47" s="16" t="s">
        <v>451</v>
      </c>
      <c r="G47" s="10"/>
      <c r="H47" s="12" t="s">
        <v>2319</v>
      </c>
      <c r="I47" s="13" t="s">
        <v>452</v>
      </c>
      <c r="J47" s="12"/>
      <c r="K47" s="16" t="s">
        <v>2318</v>
      </c>
      <c r="L47" s="12"/>
      <c r="M47" s="6" t="s">
        <v>451</v>
      </c>
      <c r="N47" s="6" t="s">
        <v>445</v>
      </c>
      <c r="O47" s="6" t="s">
        <v>444</v>
      </c>
      <c r="P47" s="6" t="s">
        <v>481</v>
      </c>
      <c r="AA47" s="17"/>
    </row>
    <row r="48" spans="1:27" s="6" customFormat="1" ht="96.6" x14ac:dyDescent="0.25">
      <c r="A48" s="746"/>
      <c r="D48" s="749"/>
      <c r="E48" s="24"/>
      <c r="F48" s="16" t="s">
        <v>462</v>
      </c>
      <c r="G48" s="10" t="s">
        <v>2317</v>
      </c>
      <c r="H48" s="12" t="s">
        <v>2317</v>
      </c>
      <c r="I48" s="13" t="s">
        <v>2316</v>
      </c>
      <c r="J48" s="137" t="s">
        <v>2154</v>
      </c>
      <c r="K48" s="16" t="s">
        <v>2313</v>
      </c>
      <c r="L48" s="12"/>
      <c r="M48" s="17" t="s">
        <v>2823</v>
      </c>
      <c r="N48" s="6" t="s">
        <v>445</v>
      </c>
      <c r="O48" s="6" t="s">
        <v>444</v>
      </c>
      <c r="Q48" s="6" t="s">
        <v>458</v>
      </c>
      <c r="R48" s="7" t="s">
        <v>459</v>
      </c>
      <c r="T48" s="6" t="s">
        <v>457</v>
      </c>
      <c r="U48" s="6" t="s">
        <v>456</v>
      </c>
      <c r="V48" s="6" t="s">
        <v>455</v>
      </c>
      <c r="W48" s="6" t="s">
        <v>454</v>
      </c>
      <c r="X48" s="6" t="s">
        <v>453</v>
      </c>
      <c r="Z48" s="17"/>
      <c r="AA48" s="17"/>
    </row>
    <row r="49" spans="1:27" s="6" customFormat="1" ht="14.4" x14ac:dyDescent="0.25">
      <c r="A49" s="746"/>
      <c r="D49" s="749"/>
      <c r="E49" s="24"/>
      <c r="F49" s="16" t="s">
        <v>451</v>
      </c>
      <c r="H49" s="12" t="s">
        <v>2312</v>
      </c>
      <c r="I49" s="13" t="s">
        <v>452</v>
      </c>
      <c r="J49" s="12"/>
      <c r="K49" s="16" t="s">
        <v>2311</v>
      </c>
      <c r="L49" s="12"/>
      <c r="M49" s="17" t="s">
        <v>451</v>
      </c>
      <c r="N49" s="6" t="s">
        <v>445</v>
      </c>
      <c r="O49" s="6" t="s">
        <v>444</v>
      </c>
      <c r="P49" s="6" t="s">
        <v>481</v>
      </c>
      <c r="Z49" s="17"/>
      <c r="AA49" s="17"/>
    </row>
    <row r="50" spans="1:27" s="6" customFormat="1" ht="69" x14ac:dyDescent="0.25">
      <c r="A50" s="746"/>
      <c r="D50" s="749"/>
      <c r="E50" s="24"/>
      <c r="F50" s="16" t="s">
        <v>462</v>
      </c>
      <c r="G50" s="6" t="s">
        <v>2310</v>
      </c>
      <c r="H50" s="12" t="s">
        <v>2310</v>
      </c>
      <c r="I50" s="13" t="s">
        <v>2309</v>
      </c>
      <c r="J50" s="137" t="s">
        <v>2154</v>
      </c>
      <c r="K50" s="16" t="s">
        <v>2306</v>
      </c>
      <c r="L50" s="12"/>
      <c r="M50" s="17" t="s">
        <v>2822</v>
      </c>
      <c r="N50" s="6" t="s">
        <v>445</v>
      </c>
      <c r="O50" s="6" t="s">
        <v>444</v>
      </c>
      <c r="Q50" s="6" t="s">
        <v>458</v>
      </c>
      <c r="R50" s="7" t="s">
        <v>459</v>
      </c>
      <c r="T50" s="6" t="s">
        <v>457</v>
      </c>
      <c r="U50" s="6" t="s">
        <v>456</v>
      </c>
      <c r="V50" s="6" t="s">
        <v>455</v>
      </c>
      <c r="W50" s="6" t="s">
        <v>454</v>
      </c>
      <c r="X50" s="6" t="s">
        <v>453</v>
      </c>
      <c r="Z50" s="17"/>
      <c r="AA50" s="17"/>
    </row>
    <row r="51" spans="1:27" s="6" customFormat="1" ht="14.4" x14ac:dyDescent="0.25">
      <c r="A51" s="746"/>
      <c r="D51" s="749"/>
      <c r="E51" s="17"/>
      <c r="F51" s="16" t="s">
        <v>451</v>
      </c>
      <c r="G51" s="10"/>
      <c r="H51" s="12" t="s">
        <v>2305</v>
      </c>
      <c r="I51" s="13" t="s">
        <v>452</v>
      </c>
      <c r="J51" s="12"/>
      <c r="K51" s="16" t="s">
        <v>2304</v>
      </c>
      <c r="L51" s="12"/>
      <c r="M51" s="17" t="s">
        <v>451</v>
      </c>
      <c r="N51" s="6" t="s">
        <v>445</v>
      </c>
      <c r="O51" s="6" t="s">
        <v>444</v>
      </c>
      <c r="P51" s="6" t="s">
        <v>481</v>
      </c>
      <c r="AA51" s="17"/>
    </row>
    <row r="52" spans="1:27" s="206" customFormat="1" x14ac:dyDescent="0.25">
      <c r="A52" s="746"/>
      <c r="D52" s="749"/>
      <c r="E52" s="208"/>
      <c r="F52" s="64" t="s">
        <v>450</v>
      </c>
      <c r="G52" s="209"/>
      <c r="H52" s="64" t="s">
        <v>341</v>
      </c>
      <c r="I52" s="150"/>
      <c r="J52" s="64"/>
      <c r="K52" s="64"/>
      <c r="L52" s="64"/>
      <c r="Z52" s="208"/>
      <c r="AA52" s="208"/>
    </row>
    <row r="53" spans="1:27" s="208" customFormat="1" x14ac:dyDescent="0.25">
      <c r="A53" s="746"/>
      <c r="D53" s="749"/>
      <c r="F53" s="64" t="s">
        <v>464</v>
      </c>
      <c r="H53" s="64" t="s">
        <v>2260</v>
      </c>
      <c r="I53" s="150" t="s">
        <v>2303</v>
      </c>
      <c r="J53" s="154"/>
      <c r="K53" s="157"/>
      <c r="L53" s="64"/>
      <c r="T53" s="206"/>
      <c r="U53" s="206"/>
      <c r="V53" s="206"/>
      <c r="W53" s="206"/>
      <c r="X53" s="206"/>
      <c r="Y53" s="206"/>
    </row>
    <row r="54" spans="1:27" s="6" customFormat="1" ht="46.8" x14ac:dyDescent="0.25">
      <c r="A54" s="746"/>
      <c r="D54" s="749"/>
      <c r="E54" s="17"/>
      <c r="F54" s="16" t="s">
        <v>426</v>
      </c>
      <c r="G54" s="10"/>
      <c r="H54" s="12" t="s">
        <v>2300</v>
      </c>
      <c r="I54" s="85" t="s">
        <v>2299</v>
      </c>
      <c r="J54" s="137" t="s">
        <v>2154</v>
      </c>
      <c r="K54" s="12"/>
      <c r="L54" s="12"/>
      <c r="M54" s="6" t="s">
        <v>446</v>
      </c>
      <c r="P54" s="6" t="s">
        <v>481</v>
      </c>
      <c r="AA54" s="17"/>
    </row>
    <row r="55" spans="1:27" s="6" customFormat="1" ht="41.4" customHeight="1" x14ac:dyDescent="0.25">
      <c r="A55" s="746"/>
      <c r="D55" s="749"/>
      <c r="E55" s="17"/>
      <c r="F55" s="16" t="s">
        <v>462</v>
      </c>
      <c r="G55" s="6" t="s">
        <v>461</v>
      </c>
      <c r="H55" s="12" t="s">
        <v>2295</v>
      </c>
      <c r="I55" s="85" t="s">
        <v>2294</v>
      </c>
      <c r="J55" s="85" t="s">
        <v>2291</v>
      </c>
      <c r="K55" s="12"/>
      <c r="L55" s="12"/>
      <c r="M55" s="17" t="s">
        <v>460</v>
      </c>
      <c r="N55" s="6" t="s">
        <v>445</v>
      </c>
      <c r="O55" s="6" t="s">
        <v>444</v>
      </c>
      <c r="P55" s="17"/>
      <c r="Q55" s="6" t="s">
        <v>458</v>
      </c>
      <c r="R55" s="7" t="s">
        <v>459</v>
      </c>
      <c r="S55" s="17"/>
      <c r="T55" s="6" t="s">
        <v>457</v>
      </c>
      <c r="U55" s="6" t="s">
        <v>456</v>
      </c>
      <c r="V55" s="6" t="s">
        <v>455</v>
      </c>
      <c r="W55" s="6" t="s">
        <v>454</v>
      </c>
      <c r="X55" s="6" t="s">
        <v>453</v>
      </c>
      <c r="AA55" s="17"/>
    </row>
    <row r="56" spans="1:27" s="6" customFormat="1" ht="82.8" x14ac:dyDescent="0.25">
      <c r="A56" s="746"/>
      <c r="D56" s="749"/>
      <c r="E56" s="11"/>
      <c r="F56" s="16" t="s">
        <v>462</v>
      </c>
      <c r="G56" s="10" t="s">
        <v>2287</v>
      </c>
      <c r="H56" s="12" t="s">
        <v>2287</v>
      </c>
      <c r="I56" s="85" t="s">
        <v>2286</v>
      </c>
      <c r="J56" s="137" t="s">
        <v>2154</v>
      </c>
      <c r="K56" s="16" t="s">
        <v>2277</v>
      </c>
      <c r="L56" s="12"/>
      <c r="M56" s="17" t="s">
        <v>2824</v>
      </c>
      <c r="N56" s="6" t="s">
        <v>445</v>
      </c>
      <c r="O56" s="6" t="s">
        <v>444</v>
      </c>
      <c r="Q56" s="6" t="s">
        <v>458</v>
      </c>
      <c r="R56" s="7" t="s">
        <v>459</v>
      </c>
      <c r="T56" s="6" t="s">
        <v>457</v>
      </c>
      <c r="U56" s="6" t="s">
        <v>456</v>
      </c>
      <c r="V56" s="6" t="s">
        <v>455</v>
      </c>
      <c r="W56" s="6" t="s">
        <v>454</v>
      </c>
      <c r="X56" s="6" t="s">
        <v>453</v>
      </c>
      <c r="AA56" s="17"/>
    </row>
    <row r="57" spans="1:27" s="6" customFormat="1" ht="14.4" x14ac:dyDescent="0.25">
      <c r="A57" s="746"/>
      <c r="D57" s="749"/>
      <c r="E57" s="11"/>
      <c r="F57" s="16" t="s">
        <v>451</v>
      </c>
      <c r="G57" s="10"/>
      <c r="H57" s="12" t="s">
        <v>2283</v>
      </c>
      <c r="I57" s="13" t="s">
        <v>452</v>
      </c>
      <c r="J57" s="12"/>
      <c r="K57" s="16" t="s">
        <v>2282</v>
      </c>
      <c r="L57" s="12"/>
      <c r="M57" s="6" t="s">
        <v>451</v>
      </c>
      <c r="N57" s="6" t="s">
        <v>445</v>
      </c>
      <c r="O57" s="6" t="s">
        <v>444</v>
      </c>
      <c r="P57" s="6" t="s">
        <v>443</v>
      </c>
      <c r="AA57" s="17"/>
    </row>
    <row r="58" spans="1:27" s="6" customFormat="1" ht="31.2" x14ac:dyDescent="0.25">
      <c r="A58" s="746"/>
      <c r="D58" s="749"/>
      <c r="E58" s="11"/>
      <c r="F58" s="16" t="s">
        <v>474</v>
      </c>
      <c r="G58" s="6" t="s">
        <v>461</v>
      </c>
      <c r="H58" s="12" t="s">
        <v>2281</v>
      </c>
      <c r="I58" s="85" t="s">
        <v>2280</v>
      </c>
      <c r="J58" s="137" t="s">
        <v>2154</v>
      </c>
      <c r="K58" s="16" t="s">
        <v>2277</v>
      </c>
      <c r="L58" s="12"/>
      <c r="M58" s="17" t="s">
        <v>460</v>
      </c>
      <c r="N58" s="6" t="s">
        <v>445</v>
      </c>
      <c r="O58" s="6" t="s">
        <v>444</v>
      </c>
      <c r="Q58" s="6" t="s">
        <v>458</v>
      </c>
      <c r="R58" s="7" t="s">
        <v>459</v>
      </c>
      <c r="T58" s="6" t="s">
        <v>457</v>
      </c>
      <c r="U58" s="6" t="s">
        <v>456</v>
      </c>
      <c r="V58" s="6" t="s">
        <v>455</v>
      </c>
      <c r="W58" s="6" t="s">
        <v>454</v>
      </c>
      <c r="X58" s="6" t="s">
        <v>453</v>
      </c>
      <c r="AA58" s="17"/>
    </row>
    <row r="59" spans="1:27" s="6" customFormat="1" ht="96.6" x14ac:dyDescent="0.3">
      <c r="A59" s="746"/>
      <c r="D59" s="749"/>
      <c r="E59" s="11"/>
      <c r="F59" s="16" t="s">
        <v>462</v>
      </c>
      <c r="G59" s="10" t="s">
        <v>2317</v>
      </c>
      <c r="H59" s="12" t="s">
        <v>2275</v>
      </c>
      <c r="I59" s="14" t="s">
        <v>2274</v>
      </c>
      <c r="J59" s="137" t="s">
        <v>2154</v>
      </c>
      <c r="K59" s="16" t="s">
        <v>2271</v>
      </c>
      <c r="L59" s="12"/>
      <c r="M59" s="17" t="s">
        <v>2823</v>
      </c>
      <c r="N59" s="6" t="s">
        <v>445</v>
      </c>
      <c r="O59" s="6" t="s">
        <v>444</v>
      </c>
      <c r="Q59" s="6" t="s">
        <v>458</v>
      </c>
      <c r="R59" s="7" t="s">
        <v>459</v>
      </c>
      <c r="T59" s="6" t="s">
        <v>457</v>
      </c>
      <c r="U59" s="6" t="s">
        <v>456</v>
      </c>
      <c r="V59" s="6" t="s">
        <v>455</v>
      </c>
      <c r="W59" s="6" t="s">
        <v>454</v>
      </c>
      <c r="X59" s="6" t="s">
        <v>453</v>
      </c>
      <c r="AA59" s="17"/>
    </row>
    <row r="60" spans="1:27" s="6" customFormat="1" ht="14.4" x14ac:dyDescent="0.25">
      <c r="A60" s="746"/>
      <c r="D60" s="749"/>
      <c r="E60" s="11"/>
      <c r="F60" s="16" t="s">
        <v>451</v>
      </c>
      <c r="G60" s="10"/>
      <c r="H60" s="12" t="s">
        <v>2270</v>
      </c>
      <c r="I60" s="13" t="s">
        <v>452</v>
      </c>
      <c r="J60" s="12"/>
      <c r="K60" s="16" t="s">
        <v>2269</v>
      </c>
      <c r="L60" s="12"/>
      <c r="M60" s="6" t="s">
        <v>451</v>
      </c>
      <c r="N60" s="6" t="s">
        <v>445</v>
      </c>
      <c r="O60" s="6" t="s">
        <v>444</v>
      </c>
      <c r="P60" s="6" t="s">
        <v>443</v>
      </c>
      <c r="AA60" s="17"/>
    </row>
    <row r="61" spans="1:27" s="6" customFormat="1" ht="69" x14ac:dyDescent="0.3">
      <c r="A61" s="746"/>
      <c r="D61" s="749"/>
      <c r="E61" s="24"/>
      <c r="F61" s="16" t="s">
        <v>462</v>
      </c>
      <c r="G61" s="10" t="s">
        <v>2310</v>
      </c>
      <c r="H61" s="12" t="s">
        <v>2267</v>
      </c>
      <c r="I61" s="14" t="s">
        <v>2266</v>
      </c>
      <c r="J61" s="137" t="s">
        <v>2154</v>
      </c>
      <c r="K61" s="16" t="s">
        <v>2263</v>
      </c>
      <c r="L61" s="12"/>
      <c r="M61" s="17" t="s">
        <v>2822</v>
      </c>
      <c r="N61" s="6" t="s">
        <v>445</v>
      </c>
      <c r="O61" s="6" t="s">
        <v>444</v>
      </c>
      <c r="Q61" s="6" t="s">
        <v>458</v>
      </c>
      <c r="R61" s="7" t="s">
        <v>459</v>
      </c>
      <c r="T61" s="6" t="s">
        <v>457</v>
      </c>
      <c r="U61" s="6" t="s">
        <v>456</v>
      </c>
      <c r="V61" s="6" t="s">
        <v>455</v>
      </c>
      <c r="W61" s="6" t="s">
        <v>454</v>
      </c>
      <c r="X61" s="6" t="s">
        <v>453</v>
      </c>
      <c r="AA61" s="17"/>
    </row>
    <row r="62" spans="1:27" s="6" customFormat="1" ht="14.4" x14ac:dyDescent="0.25">
      <c r="A62" s="746"/>
      <c r="D62" s="749"/>
      <c r="E62" s="24"/>
      <c r="F62" s="16" t="s">
        <v>451</v>
      </c>
      <c r="G62" s="10"/>
      <c r="H62" s="12" t="s">
        <v>2262</v>
      </c>
      <c r="I62" s="13" t="s">
        <v>452</v>
      </c>
      <c r="J62" s="12"/>
      <c r="K62" s="16" t="s">
        <v>2261</v>
      </c>
      <c r="L62" s="12"/>
      <c r="M62" s="6" t="s">
        <v>451</v>
      </c>
      <c r="N62" s="6" t="s">
        <v>445</v>
      </c>
      <c r="O62" s="6" t="s">
        <v>444</v>
      </c>
      <c r="P62" s="6" t="s">
        <v>443</v>
      </c>
      <c r="AA62" s="17"/>
    </row>
    <row r="63" spans="1:27" s="206" customFormat="1" ht="53.4" customHeight="1" x14ac:dyDescent="0.25">
      <c r="A63" s="746"/>
      <c r="D63" s="749"/>
      <c r="E63" s="213"/>
      <c r="F63" s="64" t="s">
        <v>450</v>
      </c>
      <c r="G63" s="209"/>
      <c r="H63" s="64" t="s">
        <v>2260</v>
      </c>
      <c r="I63" s="150"/>
      <c r="J63" s="64"/>
      <c r="K63" s="64"/>
      <c r="L63" s="64"/>
      <c r="M63" s="208"/>
      <c r="AA63" s="208"/>
    </row>
    <row r="64" spans="1:27" s="206" customFormat="1" x14ac:dyDescent="0.25">
      <c r="A64" s="746"/>
      <c r="D64" s="749"/>
      <c r="E64" s="213"/>
      <c r="F64" s="64" t="s">
        <v>464</v>
      </c>
      <c r="G64" s="209"/>
      <c r="H64" s="64" t="s">
        <v>336</v>
      </c>
      <c r="I64" s="150" t="s">
        <v>2259</v>
      </c>
      <c r="J64" s="154"/>
      <c r="K64" s="157"/>
      <c r="L64" s="64"/>
      <c r="M64" s="208"/>
      <c r="AA64" s="208"/>
    </row>
    <row r="65" spans="1:27" s="6" customFormat="1" ht="15.6" x14ac:dyDescent="0.3">
      <c r="A65" s="746"/>
      <c r="D65" s="749"/>
      <c r="E65" s="17"/>
      <c r="F65" s="16" t="s">
        <v>426</v>
      </c>
      <c r="H65" s="12" t="s">
        <v>2237</v>
      </c>
      <c r="I65" s="14" t="s">
        <v>2256</v>
      </c>
      <c r="J65" s="137" t="s">
        <v>2154</v>
      </c>
      <c r="K65" s="12"/>
      <c r="L65" s="12"/>
      <c r="M65" s="6" t="s">
        <v>446</v>
      </c>
      <c r="P65" s="6" t="s">
        <v>443</v>
      </c>
      <c r="AA65" s="17"/>
    </row>
    <row r="66" spans="1:27" s="6" customFormat="1" ht="69" x14ac:dyDescent="0.3">
      <c r="A66" s="746"/>
      <c r="D66" s="749"/>
      <c r="E66" s="7"/>
      <c r="F66" s="16" t="s">
        <v>462</v>
      </c>
      <c r="G66" s="6" t="s">
        <v>2252</v>
      </c>
      <c r="H66" s="12" t="s">
        <v>2252</v>
      </c>
      <c r="I66" s="14" t="s">
        <v>2251</v>
      </c>
      <c r="J66" s="137" t="s">
        <v>2154</v>
      </c>
      <c r="K66" s="12"/>
      <c r="L66" s="12"/>
      <c r="M66" s="17" t="s">
        <v>2821</v>
      </c>
      <c r="N66" s="6" t="s">
        <v>445</v>
      </c>
      <c r="O66" s="6" t="s">
        <v>444</v>
      </c>
      <c r="Q66" s="6" t="s">
        <v>458</v>
      </c>
      <c r="R66" s="7" t="s">
        <v>459</v>
      </c>
      <c r="T66" s="6" t="s">
        <v>457</v>
      </c>
      <c r="U66" s="6" t="s">
        <v>456</v>
      </c>
      <c r="V66" s="6" t="s">
        <v>455</v>
      </c>
      <c r="W66" s="6" t="s">
        <v>454</v>
      </c>
      <c r="X66" s="6" t="s">
        <v>453</v>
      </c>
      <c r="AA66" s="17"/>
    </row>
    <row r="67" spans="1:27" s="6" customFormat="1" ht="96.6" x14ac:dyDescent="0.3">
      <c r="A67" s="746"/>
      <c r="D67" s="749"/>
      <c r="E67" s="24"/>
      <c r="F67" s="16" t="s">
        <v>462</v>
      </c>
      <c r="G67" s="10" t="s">
        <v>2558</v>
      </c>
      <c r="H67" s="12" t="s">
        <v>2247</v>
      </c>
      <c r="I67" s="14" t="s">
        <v>2246</v>
      </c>
      <c r="J67" s="137" t="s">
        <v>2154</v>
      </c>
      <c r="K67" s="12"/>
      <c r="L67" s="12"/>
      <c r="M67" s="17" t="s">
        <v>2820</v>
      </c>
      <c r="N67" s="6" t="s">
        <v>445</v>
      </c>
      <c r="O67" s="6" t="s">
        <v>444</v>
      </c>
      <c r="Q67" s="6" t="s">
        <v>458</v>
      </c>
      <c r="R67" s="7" t="s">
        <v>459</v>
      </c>
      <c r="T67" s="6" t="s">
        <v>457</v>
      </c>
      <c r="U67" s="6" t="s">
        <v>456</v>
      </c>
      <c r="V67" s="6" t="s">
        <v>455</v>
      </c>
      <c r="W67" s="6" t="s">
        <v>454</v>
      </c>
      <c r="X67" s="6" t="s">
        <v>453</v>
      </c>
      <c r="AA67" s="17"/>
    </row>
    <row r="68" spans="1:27" s="6" customFormat="1" ht="58.2" customHeight="1" x14ac:dyDescent="0.25">
      <c r="A68" s="746"/>
      <c r="D68" s="749"/>
      <c r="E68" s="24"/>
      <c r="F68" s="16" t="s">
        <v>451</v>
      </c>
      <c r="G68" s="10"/>
      <c r="H68" s="12" t="s">
        <v>2243</v>
      </c>
      <c r="I68" s="13" t="s">
        <v>452</v>
      </c>
      <c r="J68" s="12"/>
      <c r="K68" s="16" t="s">
        <v>2242</v>
      </c>
      <c r="L68" s="12"/>
      <c r="M68" s="62" t="s">
        <v>451</v>
      </c>
      <c r="N68" s="6" t="s">
        <v>445</v>
      </c>
      <c r="O68" s="6" t="s">
        <v>444</v>
      </c>
      <c r="P68" s="6" t="s">
        <v>443</v>
      </c>
      <c r="AA68" s="17"/>
    </row>
    <row r="69" spans="1:27" s="206" customFormat="1" ht="79.8" customHeight="1" x14ac:dyDescent="0.25">
      <c r="A69" s="746"/>
      <c r="D69" s="749"/>
      <c r="E69" s="213"/>
      <c r="F69" s="64" t="s">
        <v>450</v>
      </c>
      <c r="H69" s="64" t="s">
        <v>336</v>
      </c>
      <c r="I69" s="150"/>
      <c r="J69" s="64"/>
      <c r="K69" s="64"/>
      <c r="L69" s="64"/>
      <c r="M69" s="214"/>
      <c r="P69" s="208"/>
      <c r="S69" s="208"/>
      <c r="AA69" s="208"/>
    </row>
    <row r="70" spans="1:27" s="206" customFormat="1" ht="24" customHeight="1" x14ac:dyDescent="0.25">
      <c r="A70" s="746"/>
      <c r="D70" s="749"/>
      <c r="E70" s="213"/>
      <c r="F70" s="64" t="s">
        <v>464</v>
      </c>
      <c r="G70" s="209"/>
      <c r="H70" s="64" t="s">
        <v>2241</v>
      </c>
      <c r="I70" s="150" t="s">
        <v>2240</v>
      </c>
      <c r="J70" s="154"/>
      <c r="K70" s="157"/>
      <c r="L70" s="64"/>
      <c r="M70" s="208"/>
      <c r="AA70" s="208"/>
    </row>
    <row r="71" spans="1:27" s="6" customFormat="1" ht="15.6" x14ac:dyDescent="0.3">
      <c r="A71" s="746"/>
      <c r="D71" s="749"/>
      <c r="E71" s="24"/>
      <c r="F71" s="16" t="s">
        <v>426</v>
      </c>
      <c r="G71" s="10"/>
      <c r="H71" s="12" t="s">
        <v>2237</v>
      </c>
      <c r="I71" s="14" t="s">
        <v>2236</v>
      </c>
      <c r="J71" s="137" t="s">
        <v>2154</v>
      </c>
      <c r="K71" s="12"/>
      <c r="L71" s="12"/>
      <c r="M71" s="17" t="s">
        <v>446</v>
      </c>
      <c r="P71" s="6" t="s">
        <v>443</v>
      </c>
      <c r="AA71" s="17"/>
    </row>
    <row r="72" spans="1:27" s="6" customFormat="1" ht="41.4" x14ac:dyDescent="0.3">
      <c r="A72" s="746"/>
      <c r="D72" s="749"/>
      <c r="E72" s="24"/>
      <c r="F72" s="16" t="s">
        <v>462</v>
      </c>
      <c r="G72" s="10" t="s">
        <v>2232</v>
      </c>
      <c r="H72" s="12" t="s">
        <v>2232</v>
      </c>
      <c r="I72" s="14" t="s">
        <v>2231</v>
      </c>
      <c r="J72" s="137" t="s">
        <v>2154</v>
      </c>
      <c r="K72" s="12"/>
      <c r="L72" s="12"/>
      <c r="M72" s="17" t="s">
        <v>2819</v>
      </c>
      <c r="N72" s="6" t="s">
        <v>445</v>
      </c>
      <c r="O72" s="6" t="s">
        <v>444</v>
      </c>
      <c r="Q72" s="6" t="s">
        <v>458</v>
      </c>
      <c r="R72" s="7" t="s">
        <v>459</v>
      </c>
      <c r="T72" s="6" t="s">
        <v>457</v>
      </c>
      <c r="U72" s="6" t="s">
        <v>456</v>
      </c>
      <c r="V72" s="6" t="s">
        <v>455</v>
      </c>
      <c r="W72" s="6" t="s">
        <v>454</v>
      </c>
      <c r="X72" s="6" t="s">
        <v>453</v>
      </c>
      <c r="AA72" s="17"/>
    </row>
    <row r="73" spans="1:27" s="6" customFormat="1" ht="14.4" x14ac:dyDescent="0.25">
      <c r="E73" s="17"/>
      <c r="F73" s="16" t="s">
        <v>451</v>
      </c>
      <c r="H73" s="12" t="s">
        <v>2228</v>
      </c>
      <c r="I73" s="13" t="s">
        <v>452</v>
      </c>
      <c r="J73" s="12"/>
      <c r="K73" s="16" t="s">
        <v>2227</v>
      </c>
      <c r="L73" s="12"/>
      <c r="M73" s="17" t="s">
        <v>451</v>
      </c>
      <c r="N73" s="6" t="s">
        <v>445</v>
      </c>
      <c r="O73" s="6" t="s">
        <v>444</v>
      </c>
      <c r="P73" s="6" t="s">
        <v>443</v>
      </c>
      <c r="AA73" s="17"/>
    </row>
    <row r="74" spans="1:27" s="6" customFormat="1" ht="110.4" x14ac:dyDescent="0.3">
      <c r="E74" s="17"/>
      <c r="F74" s="16" t="s">
        <v>462</v>
      </c>
      <c r="G74" s="6" t="s">
        <v>2527</v>
      </c>
      <c r="H74" s="12" t="s">
        <v>2225</v>
      </c>
      <c r="I74" s="14" t="s">
        <v>2224</v>
      </c>
      <c r="J74" s="137" t="s">
        <v>2154</v>
      </c>
      <c r="K74" s="12"/>
      <c r="L74" s="12"/>
      <c r="M74" s="17" t="s">
        <v>2818</v>
      </c>
      <c r="N74" s="6" t="s">
        <v>445</v>
      </c>
      <c r="O74" s="6" t="s">
        <v>444</v>
      </c>
      <c r="Q74" s="6" t="s">
        <v>458</v>
      </c>
      <c r="R74" s="7" t="s">
        <v>459</v>
      </c>
      <c r="T74" s="6" t="s">
        <v>457</v>
      </c>
      <c r="U74" s="6" t="s">
        <v>456</v>
      </c>
      <c r="V74" s="6" t="s">
        <v>455</v>
      </c>
      <c r="W74" s="6" t="s">
        <v>454</v>
      </c>
      <c r="X74" s="6" t="s">
        <v>453</v>
      </c>
      <c r="AA74" s="17"/>
    </row>
    <row r="75" spans="1:27" s="6" customFormat="1" ht="27.6" customHeight="1" x14ac:dyDescent="0.25">
      <c r="A75" s="746" t="s">
        <v>477</v>
      </c>
      <c r="D75" s="747"/>
      <c r="E75" s="24"/>
      <c r="F75" s="16" t="s">
        <v>451</v>
      </c>
      <c r="G75" s="10"/>
      <c r="H75" s="12" t="s">
        <v>2221</v>
      </c>
      <c r="I75" s="13" t="s">
        <v>452</v>
      </c>
      <c r="J75" s="12"/>
      <c r="K75" s="16" t="s">
        <v>2220</v>
      </c>
      <c r="L75" s="12"/>
      <c r="M75" s="17" t="s">
        <v>451</v>
      </c>
      <c r="N75" s="6" t="s">
        <v>445</v>
      </c>
      <c r="O75" s="6" t="s">
        <v>444</v>
      </c>
      <c r="P75" s="6" t="s">
        <v>443</v>
      </c>
      <c r="AA75" s="17"/>
    </row>
    <row r="76" spans="1:27" s="6" customFormat="1" ht="27.6" x14ac:dyDescent="0.3">
      <c r="A76" s="746"/>
      <c r="D76" s="747"/>
      <c r="E76" s="24"/>
      <c r="F76" s="16" t="s">
        <v>474</v>
      </c>
      <c r="G76" s="10" t="s">
        <v>461</v>
      </c>
      <c r="H76" s="12" t="s">
        <v>2198</v>
      </c>
      <c r="I76" s="14" t="s">
        <v>2219</v>
      </c>
      <c r="J76" s="137" t="s">
        <v>2154</v>
      </c>
      <c r="K76" s="12"/>
      <c r="L76" s="12"/>
      <c r="M76" s="17" t="s">
        <v>460</v>
      </c>
      <c r="N76" s="6" t="s">
        <v>445</v>
      </c>
      <c r="O76" s="6" t="s">
        <v>444</v>
      </c>
      <c r="Q76" s="6" t="s">
        <v>458</v>
      </c>
      <c r="R76" s="7" t="s">
        <v>459</v>
      </c>
      <c r="T76" s="6" t="s">
        <v>457</v>
      </c>
      <c r="U76" s="6" t="s">
        <v>456</v>
      </c>
      <c r="V76" s="6" t="s">
        <v>455</v>
      </c>
      <c r="W76" s="6" t="s">
        <v>454</v>
      </c>
      <c r="X76" s="6" t="s">
        <v>453</v>
      </c>
      <c r="AA76" s="17"/>
    </row>
    <row r="77" spans="1:27" s="6" customFormat="1" ht="110.4" x14ac:dyDescent="0.3">
      <c r="A77" s="746"/>
      <c r="D77" s="747"/>
      <c r="E77" s="17"/>
      <c r="F77" s="16" t="s">
        <v>462</v>
      </c>
      <c r="G77" s="6" t="s">
        <v>2493</v>
      </c>
      <c r="H77" s="12" t="s">
        <v>2216</v>
      </c>
      <c r="I77" s="14" t="s">
        <v>2204</v>
      </c>
      <c r="J77" s="137" t="s">
        <v>2154</v>
      </c>
      <c r="K77" s="16" t="s">
        <v>2214</v>
      </c>
      <c r="L77" s="12"/>
      <c r="M77" s="17" t="s">
        <v>2817</v>
      </c>
      <c r="N77" s="6" t="s">
        <v>445</v>
      </c>
      <c r="O77" s="6" t="s">
        <v>444</v>
      </c>
      <c r="Q77" s="6" t="s">
        <v>458</v>
      </c>
      <c r="R77" s="7" t="s">
        <v>459</v>
      </c>
      <c r="T77" s="6" t="s">
        <v>457</v>
      </c>
      <c r="U77" s="6" t="s">
        <v>456</v>
      </c>
      <c r="V77" s="6" t="s">
        <v>455</v>
      </c>
      <c r="W77" s="6" t="s">
        <v>454</v>
      </c>
      <c r="X77" s="6" t="s">
        <v>453</v>
      </c>
      <c r="AA77" s="17"/>
    </row>
    <row r="78" spans="1:27" s="6" customFormat="1" ht="14.4" x14ac:dyDescent="0.25">
      <c r="A78" s="746"/>
      <c r="D78" s="747"/>
      <c r="E78" s="24"/>
      <c r="F78" s="16" t="s">
        <v>451</v>
      </c>
      <c r="G78" s="10"/>
      <c r="H78" s="12" t="s">
        <v>2213</v>
      </c>
      <c r="I78" s="13" t="s">
        <v>452</v>
      </c>
      <c r="J78" s="12"/>
      <c r="K78" s="16" t="s">
        <v>2212</v>
      </c>
      <c r="L78" s="12"/>
      <c r="M78" s="17" t="s">
        <v>451</v>
      </c>
      <c r="N78" s="6" t="s">
        <v>445</v>
      </c>
      <c r="O78" s="6" t="s">
        <v>444</v>
      </c>
      <c r="P78" s="6" t="s">
        <v>443</v>
      </c>
      <c r="AA78" s="17"/>
    </row>
    <row r="79" spans="1:27" s="6" customFormat="1" ht="27.6" x14ac:dyDescent="0.3">
      <c r="A79" s="746"/>
      <c r="D79" s="747"/>
      <c r="E79" s="7"/>
      <c r="F79" s="16" t="s">
        <v>474</v>
      </c>
      <c r="G79" s="6" t="s">
        <v>461</v>
      </c>
      <c r="H79" s="12" t="s">
        <v>2211</v>
      </c>
      <c r="I79" s="14" t="s">
        <v>2210</v>
      </c>
      <c r="J79" s="137" t="s">
        <v>2154</v>
      </c>
      <c r="K79" s="16" t="s">
        <v>2207</v>
      </c>
      <c r="L79" s="12"/>
      <c r="M79" s="17" t="s">
        <v>460</v>
      </c>
      <c r="N79" s="6" t="s">
        <v>445</v>
      </c>
      <c r="O79" s="6" t="s">
        <v>444</v>
      </c>
      <c r="Q79" s="6" t="s">
        <v>458</v>
      </c>
      <c r="R79" s="7" t="s">
        <v>459</v>
      </c>
      <c r="T79" s="6" t="s">
        <v>457</v>
      </c>
      <c r="U79" s="6" t="s">
        <v>456</v>
      </c>
      <c r="V79" s="6" t="s">
        <v>455</v>
      </c>
      <c r="W79" s="6" t="s">
        <v>454</v>
      </c>
      <c r="X79" s="6" t="s">
        <v>453</v>
      </c>
      <c r="AA79" s="17"/>
    </row>
    <row r="80" spans="1:27" s="6" customFormat="1" ht="110.4" x14ac:dyDescent="0.25">
      <c r="A80" s="746"/>
      <c r="D80" s="747"/>
      <c r="E80" s="24"/>
      <c r="F80" s="16" t="s">
        <v>462</v>
      </c>
      <c r="G80" s="6" t="s">
        <v>2493</v>
      </c>
      <c r="H80" s="12" t="s">
        <v>2205</v>
      </c>
      <c r="I80" s="13" t="s">
        <v>2204</v>
      </c>
      <c r="J80" s="137" t="s">
        <v>2154</v>
      </c>
      <c r="K80" s="16" t="s">
        <v>2201</v>
      </c>
      <c r="L80" s="12"/>
      <c r="M80" s="17" t="s">
        <v>2817</v>
      </c>
      <c r="N80" s="6" t="s">
        <v>445</v>
      </c>
      <c r="O80" s="6" t="s">
        <v>444</v>
      </c>
      <c r="Q80" s="6" t="s">
        <v>458</v>
      </c>
      <c r="R80" s="7" t="s">
        <v>459</v>
      </c>
      <c r="T80" s="6" t="s">
        <v>457</v>
      </c>
      <c r="U80" s="6" t="s">
        <v>456</v>
      </c>
      <c r="V80" s="6" t="s">
        <v>455</v>
      </c>
      <c r="W80" s="6" t="s">
        <v>454</v>
      </c>
      <c r="X80" s="6" t="s">
        <v>453</v>
      </c>
      <c r="AA80" s="17"/>
    </row>
    <row r="81" spans="1:27" s="6" customFormat="1" ht="14.4" x14ac:dyDescent="0.25">
      <c r="A81" s="746"/>
      <c r="D81" s="747"/>
      <c r="E81" s="24"/>
      <c r="F81" s="16" t="s">
        <v>451</v>
      </c>
      <c r="G81" s="10"/>
      <c r="H81" s="12" t="s">
        <v>2200</v>
      </c>
      <c r="I81" s="13" t="s">
        <v>452</v>
      </c>
      <c r="J81" s="12"/>
      <c r="K81" s="16" t="s">
        <v>2199</v>
      </c>
      <c r="L81" s="12"/>
      <c r="M81" s="17" t="s">
        <v>451</v>
      </c>
      <c r="N81" s="6" t="s">
        <v>445</v>
      </c>
      <c r="O81" s="6" t="s">
        <v>444</v>
      </c>
      <c r="P81" s="6" t="s">
        <v>443</v>
      </c>
      <c r="AA81" s="17"/>
    </row>
    <row r="82" spans="1:27" s="206" customFormat="1" x14ac:dyDescent="0.25">
      <c r="A82" s="746"/>
      <c r="D82" s="747"/>
      <c r="E82" s="213"/>
      <c r="F82" s="64" t="s">
        <v>450</v>
      </c>
      <c r="G82" s="209"/>
      <c r="H82" s="64" t="s">
        <v>2198</v>
      </c>
      <c r="I82" s="150"/>
      <c r="J82" s="64"/>
      <c r="K82" s="64"/>
      <c r="L82" s="64"/>
      <c r="M82" s="208"/>
      <c r="AA82" s="208"/>
    </row>
    <row r="83" spans="1:27" s="206" customFormat="1" x14ac:dyDescent="0.25">
      <c r="A83" s="746"/>
      <c r="D83" s="747"/>
      <c r="E83" s="213"/>
      <c r="F83" s="64" t="s">
        <v>464</v>
      </c>
      <c r="G83" s="209"/>
      <c r="H83" s="64" t="s">
        <v>2164</v>
      </c>
      <c r="I83" s="150" t="s">
        <v>2197</v>
      </c>
      <c r="J83" s="154"/>
      <c r="K83" s="157"/>
      <c r="L83" s="64"/>
      <c r="AA83" s="208"/>
    </row>
    <row r="84" spans="1:27" s="6" customFormat="1" ht="46.8" x14ac:dyDescent="0.25">
      <c r="A84" s="746"/>
      <c r="D84" s="747"/>
      <c r="E84" s="24"/>
      <c r="F84" s="16" t="s">
        <v>426</v>
      </c>
      <c r="G84" s="10"/>
      <c r="H84" s="12" t="s">
        <v>2195</v>
      </c>
      <c r="I84" s="9" t="s">
        <v>2194</v>
      </c>
      <c r="J84" s="137" t="s">
        <v>2154</v>
      </c>
      <c r="K84" s="12"/>
      <c r="L84" s="12"/>
      <c r="M84" s="17" t="s">
        <v>446</v>
      </c>
      <c r="P84" s="6" t="s">
        <v>443</v>
      </c>
      <c r="AA84" s="17"/>
    </row>
    <row r="85" spans="1:27" s="6" customFormat="1" ht="50.7" customHeight="1" x14ac:dyDescent="0.3">
      <c r="A85" s="746"/>
      <c r="D85" s="747"/>
      <c r="E85" s="24"/>
      <c r="F85" s="67" t="s">
        <v>474</v>
      </c>
      <c r="G85" s="10" t="s">
        <v>461</v>
      </c>
      <c r="H85" s="26" t="s">
        <v>2191</v>
      </c>
      <c r="I85" s="25" t="s">
        <v>2190</v>
      </c>
      <c r="J85" s="13" t="s">
        <v>2187</v>
      </c>
      <c r="K85" s="12"/>
      <c r="L85" s="12"/>
      <c r="M85" s="17" t="s">
        <v>460</v>
      </c>
      <c r="N85" s="6" t="s">
        <v>445</v>
      </c>
      <c r="O85" s="6" t="s">
        <v>444</v>
      </c>
      <c r="Q85" s="6" t="s">
        <v>458</v>
      </c>
      <c r="R85" s="7" t="s">
        <v>459</v>
      </c>
      <c r="T85" s="6" t="s">
        <v>457</v>
      </c>
      <c r="U85" s="6" t="s">
        <v>456</v>
      </c>
      <c r="V85" s="6" t="s">
        <v>455</v>
      </c>
      <c r="W85" s="6" t="s">
        <v>454</v>
      </c>
      <c r="X85" s="6" t="s">
        <v>453</v>
      </c>
      <c r="AA85" s="17"/>
    </row>
    <row r="86" spans="1:27" s="206" customFormat="1" x14ac:dyDescent="0.25">
      <c r="A86" s="746"/>
      <c r="D86" s="747"/>
      <c r="E86" s="213"/>
      <c r="F86" s="64" t="s">
        <v>464</v>
      </c>
      <c r="G86" s="209"/>
      <c r="H86" s="64" t="s">
        <v>313</v>
      </c>
      <c r="I86" s="150" t="s">
        <v>2184</v>
      </c>
      <c r="J86" s="154"/>
      <c r="K86" s="156" t="s">
        <v>2181</v>
      </c>
      <c r="L86" s="64"/>
      <c r="M86" s="208"/>
      <c r="AA86" s="208"/>
    </row>
    <row r="87" spans="1:27" s="6" customFormat="1" ht="97.2" x14ac:dyDescent="0.3">
      <c r="A87" s="746"/>
      <c r="D87" s="747"/>
      <c r="E87" s="24"/>
      <c r="F87" s="16" t="s">
        <v>462</v>
      </c>
      <c r="G87" s="10" t="s">
        <v>2179</v>
      </c>
      <c r="H87" s="12" t="s">
        <v>2179</v>
      </c>
      <c r="I87" s="14" t="s">
        <v>2178</v>
      </c>
      <c r="J87" s="137" t="s">
        <v>2154</v>
      </c>
      <c r="K87" s="12"/>
      <c r="L87" s="12"/>
      <c r="M87" s="29" t="s">
        <v>2816</v>
      </c>
      <c r="N87" s="6" t="s">
        <v>445</v>
      </c>
      <c r="O87" s="6" t="s">
        <v>444</v>
      </c>
      <c r="Q87" s="6" t="s">
        <v>458</v>
      </c>
      <c r="R87" s="7" t="s">
        <v>459</v>
      </c>
      <c r="T87" s="6" t="s">
        <v>457</v>
      </c>
      <c r="U87" s="6" t="s">
        <v>456</v>
      </c>
      <c r="V87" s="6" t="s">
        <v>455</v>
      </c>
      <c r="W87" s="6" t="s">
        <v>454</v>
      </c>
      <c r="X87" s="6" t="s">
        <v>453</v>
      </c>
      <c r="AA87" s="17"/>
    </row>
    <row r="88" spans="1:27" s="6" customFormat="1" ht="14.4" x14ac:dyDescent="0.25">
      <c r="A88" s="746"/>
      <c r="D88" s="747"/>
      <c r="E88" s="17"/>
      <c r="F88" s="16" t="s">
        <v>451</v>
      </c>
      <c r="H88" s="12" t="s">
        <v>2175</v>
      </c>
      <c r="I88" s="13" t="s">
        <v>452</v>
      </c>
      <c r="J88" s="12"/>
      <c r="K88" s="16" t="s">
        <v>2174</v>
      </c>
      <c r="L88" s="12"/>
      <c r="M88" s="6" t="s">
        <v>451</v>
      </c>
      <c r="N88" s="6" t="s">
        <v>445</v>
      </c>
      <c r="O88" s="6" t="s">
        <v>444</v>
      </c>
      <c r="P88" s="6" t="s">
        <v>443</v>
      </c>
      <c r="AA88" s="17"/>
    </row>
    <row r="89" spans="1:27" s="6" customFormat="1" ht="82.8" x14ac:dyDescent="0.3">
      <c r="A89" s="746"/>
      <c r="D89" s="747"/>
      <c r="E89" s="24"/>
      <c r="F89" s="16" t="s">
        <v>462</v>
      </c>
      <c r="G89" s="10" t="s">
        <v>2172</v>
      </c>
      <c r="H89" s="12" t="s">
        <v>2172</v>
      </c>
      <c r="I89" s="14" t="s">
        <v>2171</v>
      </c>
      <c r="J89" s="137" t="s">
        <v>2154</v>
      </c>
      <c r="K89" s="12"/>
      <c r="L89" s="12"/>
      <c r="M89" s="17" t="s">
        <v>2815</v>
      </c>
      <c r="N89" s="6" t="s">
        <v>445</v>
      </c>
      <c r="O89" s="6" t="s">
        <v>444</v>
      </c>
      <c r="Q89" s="6" t="s">
        <v>458</v>
      </c>
      <c r="R89" s="7" t="s">
        <v>459</v>
      </c>
      <c r="T89" s="6" t="s">
        <v>457</v>
      </c>
      <c r="U89" s="6" t="s">
        <v>456</v>
      </c>
      <c r="V89" s="6" t="s">
        <v>455</v>
      </c>
      <c r="W89" s="6" t="s">
        <v>454</v>
      </c>
      <c r="X89" s="6" t="s">
        <v>453</v>
      </c>
      <c r="AA89" s="17"/>
    </row>
    <row r="90" spans="1:27" s="6" customFormat="1" ht="14.4" x14ac:dyDescent="0.25">
      <c r="A90" s="746"/>
      <c r="D90" s="747"/>
      <c r="E90" s="24"/>
      <c r="F90" s="16" t="s">
        <v>451</v>
      </c>
      <c r="G90" s="10"/>
      <c r="H90" s="12" t="s">
        <v>2168</v>
      </c>
      <c r="I90" s="13" t="s">
        <v>452</v>
      </c>
      <c r="J90" s="12"/>
      <c r="K90" s="16" t="s">
        <v>2165</v>
      </c>
      <c r="L90" s="12"/>
      <c r="M90" s="6" t="s">
        <v>451</v>
      </c>
      <c r="N90" s="6" t="s">
        <v>445</v>
      </c>
      <c r="O90" s="6" t="s">
        <v>444</v>
      </c>
      <c r="P90" s="6" t="s">
        <v>443</v>
      </c>
      <c r="AA90" s="17"/>
    </row>
    <row r="91" spans="1:27" s="206" customFormat="1" x14ac:dyDescent="0.25">
      <c r="A91" s="746"/>
      <c r="D91" s="747"/>
      <c r="E91" s="208"/>
      <c r="F91" s="64" t="s">
        <v>450</v>
      </c>
      <c r="G91" s="209"/>
      <c r="H91" s="64" t="s">
        <v>313</v>
      </c>
      <c r="I91" s="150"/>
      <c r="J91" s="64"/>
      <c r="K91" s="64"/>
      <c r="L91" s="64"/>
      <c r="AA91" s="208"/>
    </row>
    <row r="92" spans="1:27" s="206" customFormat="1" x14ac:dyDescent="0.25">
      <c r="A92" s="746"/>
      <c r="D92" s="747"/>
      <c r="E92" s="208"/>
      <c r="F92" s="64" t="s">
        <v>450</v>
      </c>
      <c r="G92" s="209"/>
      <c r="H92" s="64" t="s">
        <v>2164</v>
      </c>
      <c r="I92" s="150"/>
      <c r="J92" s="64"/>
      <c r="K92" s="64"/>
      <c r="L92" s="64"/>
      <c r="AA92" s="208"/>
    </row>
    <row r="93" spans="1:27" s="206" customFormat="1" ht="14.4" x14ac:dyDescent="0.3">
      <c r="A93" s="746"/>
      <c r="D93" s="747"/>
      <c r="E93" s="208"/>
      <c r="F93" s="65" t="s">
        <v>450</v>
      </c>
      <c r="G93" s="209"/>
      <c r="H93" s="211" t="s">
        <v>465</v>
      </c>
      <c r="I93" s="212" t="s">
        <v>2163</v>
      </c>
      <c r="J93" s="212"/>
      <c r="K93" s="211"/>
      <c r="L93" s="211"/>
      <c r="M93" s="208"/>
      <c r="AA93" s="208"/>
    </row>
    <row r="94" spans="1:27" s="206" customFormat="1" ht="14.4" x14ac:dyDescent="0.25">
      <c r="A94" s="746"/>
      <c r="D94" s="747"/>
      <c r="E94" s="208"/>
      <c r="F94" s="211" t="s">
        <v>464</v>
      </c>
      <c r="G94" s="209"/>
      <c r="H94" s="211" t="s">
        <v>2151</v>
      </c>
      <c r="I94" s="212" t="s">
        <v>2162</v>
      </c>
      <c r="J94" s="212"/>
      <c r="K94" s="64" t="s">
        <v>2159</v>
      </c>
      <c r="L94" s="211"/>
      <c r="AA94" s="208"/>
    </row>
    <row r="95" spans="1:27" s="6" customFormat="1" ht="79.5" customHeight="1" x14ac:dyDescent="0.3">
      <c r="A95" s="746"/>
      <c r="D95" s="747"/>
      <c r="E95" s="17"/>
      <c r="F95" s="8" t="s">
        <v>426</v>
      </c>
      <c r="G95" s="10"/>
      <c r="H95" s="16" t="s">
        <v>2158</v>
      </c>
      <c r="I95" s="18" t="s">
        <v>2157</v>
      </c>
      <c r="J95" s="137" t="s">
        <v>2154</v>
      </c>
      <c r="K95" s="16"/>
      <c r="L95" s="16"/>
      <c r="M95" s="17" t="s">
        <v>446</v>
      </c>
      <c r="P95" s="6" t="s">
        <v>443</v>
      </c>
      <c r="AA95" s="17"/>
    </row>
    <row r="96" spans="1:27" s="206" customFormat="1" ht="90.75" customHeight="1" x14ac:dyDescent="0.3">
      <c r="A96" s="746"/>
      <c r="D96" s="747"/>
      <c r="E96" s="208"/>
      <c r="F96" s="65" t="s">
        <v>450</v>
      </c>
      <c r="H96" s="211" t="s">
        <v>2151</v>
      </c>
      <c r="I96" s="211"/>
      <c r="J96" s="212"/>
      <c r="K96" s="211"/>
      <c r="L96" s="211"/>
      <c r="AA96" s="208"/>
    </row>
    <row r="97" spans="1:27" s="206" customFormat="1" ht="90.75" customHeight="1" x14ac:dyDescent="0.25">
      <c r="A97" s="746"/>
      <c r="D97" s="747"/>
      <c r="E97" s="208"/>
      <c r="F97" s="64" t="s">
        <v>450</v>
      </c>
      <c r="G97" s="209"/>
      <c r="H97" s="64" t="s">
        <v>449</v>
      </c>
      <c r="I97" s="150"/>
      <c r="J97" s="150"/>
      <c r="K97" s="64"/>
      <c r="L97" s="64"/>
      <c r="M97" s="208"/>
      <c r="Z97" s="207"/>
      <c r="AA97" s="208"/>
    </row>
    <row r="98" spans="1:27" s="6" customFormat="1" ht="15.6" x14ac:dyDescent="0.3">
      <c r="A98" s="746"/>
      <c r="B98" s="10"/>
      <c r="D98" s="747"/>
      <c r="E98" s="11"/>
      <c r="F98" s="8" t="s">
        <v>448</v>
      </c>
      <c r="G98" s="10"/>
      <c r="H98" s="8" t="s">
        <v>421</v>
      </c>
      <c r="I98" s="14" t="s">
        <v>447</v>
      </c>
      <c r="J98" s="12"/>
      <c r="K98" s="12"/>
      <c r="L98" s="12"/>
      <c r="M98" s="7" t="s">
        <v>448</v>
      </c>
      <c r="N98" s="6" t="s">
        <v>445</v>
      </c>
      <c r="O98" s="6" t="s">
        <v>444</v>
      </c>
      <c r="P98" s="6" t="s">
        <v>443</v>
      </c>
      <c r="R98" s="7"/>
      <c r="S98" s="7"/>
      <c r="Y98" s="7"/>
      <c r="AA98" s="17"/>
    </row>
    <row r="99" spans="1:27" s="6" customFormat="1" ht="31.2" x14ac:dyDescent="0.3">
      <c r="A99" s="746"/>
      <c r="B99" s="10"/>
      <c r="D99" s="747"/>
      <c r="E99" s="7"/>
      <c r="F99" s="8" t="s">
        <v>426</v>
      </c>
      <c r="H99" s="8" t="s">
        <v>420</v>
      </c>
      <c r="I99" s="9" t="s">
        <v>2147</v>
      </c>
      <c r="J99" s="8"/>
      <c r="K99" s="8"/>
      <c r="L99" s="8"/>
      <c r="M99" s="17" t="s">
        <v>446</v>
      </c>
      <c r="P99" s="6" t="s">
        <v>443</v>
      </c>
      <c r="R99" s="7"/>
      <c r="S99" s="7"/>
      <c r="Y99" s="7"/>
      <c r="Z99" s="7"/>
      <c r="AA99" s="17"/>
    </row>
    <row r="100" spans="1:27" s="206" customFormat="1" ht="163.80000000000001" customHeight="1" x14ac:dyDescent="0.3">
      <c r="A100" s="746"/>
      <c r="B100" s="209"/>
      <c r="D100" s="747"/>
      <c r="E100" s="210"/>
      <c r="F100" s="65" t="s">
        <v>441</v>
      </c>
      <c r="G100" s="209"/>
      <c r="H100" s="65" t="s">
        <v>438</v>
      </c>
      <c r="I100" s="163"/>
      <c r="J100" s="163"/>
      <c r="K100" s="65"/>
      <c r="L100" s="65"/>
      <c r="M100" s="208"/>
      <c r="P100" s="207"/>
      <c r="R100" s="207"/>
      <c r="S100" s="207"/>
      <c r="Y100" s="207"/>
      <c r="Z100" s="207"/>
      <c r="AA100" s="207"/>
    </row>
    <row r="101" spans="1:27" s="6" customFormat="1" x14ac:dyDescent="0.25">
      <c r="A101" s="10"/>
      <c r="B101" s="10"/>
      <c r="C101" s="10"/>
      <c r="D101" s="10"/>
      <c r="E101" s="7"/>
      <c r="F101" s="10"/>
      <c r="G101" s="10"/>
      <c r="H101" s="10"/>
      <c r="I101" s="7"/>
      <c r="J101" s="7"/>
      <c r="K101" s="7"/>
      <c r="L101" s="12"/>
      <c r="M101" s="7"/>
      <c r="N101" s="7"/>
      <c r="O101" s="10"/>
      <c r="P101" s="7"/>
      <c r="Q101" s="7"/>
      <c r="R101" s="7"/>
      <c r="S101" s="7"/>
      <c r="T101" s="7"/>
      <c r="U101" s="7"/>
      <c r="V101" s="7"/>
      <c r="W101" s="7"/>
      <c r="X101" s="7"/>
      <c r="Y101" s="7"/>
      <c r="Z101" s="7"/>
      <c r="AA101" s="7"/>
    </row>
    <row r="102" spans="1:27" s="6" customFormat="1" x14ac:dyDescent="0.25">
      <c r="A102" s="10"/>
      <c r="B102" s="10"/>
      <c r="C102" s="10"/>
      <c r="D102" s="10"/>
      <c r="E102" s="7"/>
      <c r="F102" s="10"/>
      <c r="G102" s="10"/>
      <c r="H102" s="10"/>
      <c r="I102" s="7"/>
      <c r="J102" s="7"/>
      <c r="K102" s="7"/>
      <c r="L102" s="12"/>
      <c r="M102" s="7"/>
      <c r="N102" s="7"/>
      <c r="O102" s="10"/>
      <c r="P102" s="7"/>
      <c r="Q102" s="7"/>
      <c r="R102" s="7"/>
      <c r="S102" s="7"/>
      <c r="T102" s="7"/>
      <c r="U102" s="7"/>
      <c r="V102" s="7"/>
      <c r="W102" s="7"/>
      <c r="X102" s="7"/>
      <c r="Y102" s="7"/>
      <c r="Z102" s="7"/>
      <c r="AA102" s="7"/>
    </row>
    <row r="103" spans="1:27" s="6" customFormat="1" x14ac:dyDescent="0.25">
      <c r="A103" s="10"/>
      <c r="B103" s="10"/>
      <c r="C103" s="10"/>
      <c r="D103" s="10"/>
      <c r="E103" s="7"/>
      <c r="F103" s="10"/>
      <c r="G103" s="10"/>
      <c r="H103" s="10"/>
      <c r="I103" s="7"/>
      <c r="J103" s="7"/>
      <c r="K103" s="7"/>
      <c r="L103" s="12"/>
      <c r="M103" s="7"/>
      <c r="N103" s="7"/>
      <c r="O103" s="10"/>
      <c r="P103" s="7"/>
      <c r="Q103" s="7"/>
      <c r="R103" s="7"/>
      <c r="S103" s="7"/>
      <c r="T103" s="7"/>
      <c r="U103" s="7"/>
      <c r="V103" s="7"/>
      <c r="W103" s="7"/>
      <c r="X103" s="7"/>
      <c r="Y103" s="7"/>
      <c r="Z103" s="7"/>
      <c r="AA103" s="7"/>
    </row>
    <row r="104" spans="1:27" s="6" customFormat="1" x14ac:dyDescent="0.25">
      <c r="A104" s="10"/>
      <c r="B104" s="10"/>
      <c r="C104" s="10"/>
      <c r="D104" s="10"/>
      <c r="E104" s="7"/>
      <c r="F104" s="10"/>
      <c r="G104" s="10"/>
      <c r="H104" s="10"/>
      <c r="I104" s="7"/>
      <c r="J104" s="7"/>
      <c r="K104" s="7"/>
      <c r="L104" s="12"/>
      <c r="M104" s="7"/>
      <c r="N104" s="7"/>
      <c r="O104" s="10"/>
      <c r="P104" s="7"/>
      <c r="Q104" s="7"/>
      <c r="R104" s="7"/>
      <c r="S104" s="7"/>
      <c r="T104" s="7"/>
      <c r="U104" s="7"/>
      <c r="V104" s="7"/>
      <c r="W104" s="7"/>
      <c r="X104" s="7"/>
      <c r="Y104" s="7"/>
      <c r="Z104" s="7"/>
      <c r="AA104" s="7"/>
    </row>
    <row r="105" spans="1:27" s="6" customFormat="1" x14ac:dyDescent="0.25">
      <c r="A105" s="10"/>
      <c r="B105" s="10"/>
      <c r="C105" s="10"/>
      <c r="D105" s="10"/>
      <c r="E105" s="7"/>
      <c r="F105" s="10"/>
      <c r="G105" s="10"/>
      <c r="H105" s="10"/>
      <c r="I105" s="7"/>
      <c r="J105" s="7"/>
      <c r="K105" s="7"/>
      <c r="L105" s="12"/>
      <c r="M105" s="7"/>
      <c r="N105" s="7"/>
      <c r="O105" s="10"/>
      <c r="P105" s="7"/>
      <c r="Q105" s="7"/>
      <c r="R105" s="7"/>
      <c r="S105" s="7"/>
      <c r="T105" s="7"/>
      <c r="U105" s="7"/>
      <c r="V105" s="7"/>
      <c r="W105" s="7"/>
      <c r="X105" s="7"/>
      <c r="Y105" s="7"/>
      <c r="Z105" s="7"/>
      <c r="AA105" s="7"/>
    </row>
    <row r="106" spans="1:27" s="6" customFormat="1" x14ac:dyDescent="0.25">
      <c r="A106" s="10"/>
      <c r="B106" s="10"/>
      <c r="C106" s="10"/>
      <c r="D106" s="10"/>
      <c r="E106" s="7"/>
      <c r="F106" s="10"/>
      <c r="G106" s="10"/>
      <c r="H106" s="10"/>
      <c r="I106" s="7"/>
      <c r="J106" s="7"/>
      <c r="K106" s="7"/>
      <c r="L106" s="12"/>
      <c r="M106" s="7"/>
      <c r="N106" s="7"/>
      <c r="O106" s="10"/>
      <c r="P106" s="7"/>
      <c r="Q106" s="7"/>
      <c r="R106" s="7"/>
      <c r="S106" s="7"/>
      <c r="T106" s="7"/>
      <c r="U106" s="7"/>
      <c r="V106" s="7"/>
      <c r="W106" s="7"/>
      <c r="X106" s="7"/>
      <c r="Y106" s="7"/>
      <c r="Z106" s="7"/>
      <c r="AA106" s="7"/>
    </row>
    <row r="107" spans="1:27" s="6" customFormat="1" x14ac:dyDescent="0.25">
      <c r="A107" s="10"/>
      <c r="B107" s="10"/>
      <c r="C107" s="10"/>
      <c r="D107" s="10"/>
      <c r="E107" s="7"/>
      <c r="F107" s="10"/>
      <c r="G107" s="10"/>
      <c r="H107" s="10"/>
      <c r="I107" s="7"/>
      <c r="J107" s="7"/>
      <c r="K107" s="7"/>
      <c r="L107" s="12"/>
      <c r="M107" s="7"/>
      <c r="N107" s="7"/>
      <c r="O107" s="10"/>
      <c r="P107" s="7"/>
      <c r="Q107" s="7"/>
      <c r="R107" s="7"/>
      <c r="S107" s="7"/>
      <c r="T107" s="7"/>
      <c r="U107" s="7"/>
      <c r="V107" s="7"/>
      <c r="W107" s="7"/>
      <c r="X107" s="7"/>
      <c r="Y107" s="7"/>
      <c r="Z107" s="7"/>
      <c r="AA107" s="7"/>
    </row>
    <row r="108" spans="1:27" s="6" customFormat="1" x14ac:dyDescent="0.25">
      <c r="A108" s="10"/>
      <c r="B108" s="10"/>
      <c r="C108" s="10"/>
      <c r="D108" s="10"/>
      <c r="E108" s="7"/>
      <c r="F108" s="10"/>
      <c r="G108" s="10"/>
      <c r="H108" s="10"/>
      <c r="I108" s="7"/>
      <c r="J108" s="7"/>
      <c r="K108" s="7"/>
      <c r="L108" s="12"/>
      <c r="M108" s="7"/>
      <c r="N108" s="7"/>
      <c r="O108" s="10"/>
      <c r="P108" s="7"/>
      <c r="Q108" s="7"/>
      <c r="R108" s="7"/>
      <c r="S108" s="7"/>
      <c r="T108" s="7"/>
      <c r="U108" s="7"/>
      <c r="V108" s="7"/>
      <c r="W108" s="7"/>
      <c r="X108" s="7"/>
      <c r="Y108" s="7"/>
      <c r="Z108" s="7"/>
      <c r="AA108" s="7"/>
    </row>
    <row r="109" spans="1:27" s="6" customFormat="1" x14ac:dyDescent="0.25">
      <c r="A109" s="10"/>
      <c r="B109" s="10"/>
      <c r="C109" s="10"/>
      <c r="D109" s="10"/>
      <c r="E109" s="7"/>
      <c r="F109" s="10"/>
      <c r="G109" s="10"/>
      <c r="H109" s="10"/>
      <c r="I109" s="7"/>
      <c r="J109" s="7"/>
      <c r="K109" s="7"/>
      <c r="L109" s="12"/>
      <c r="M109" s="7"/>
      <c r="N109" s="7"/>
      <c r="O109" s="10"/>
      <c r="P109" s="7"/>
      <c r="Q109" s="7"/>
      <c r="R109" s="7"/>
      <c r="S109" s="7"/>
      <c r="T109" s="7"/>
      <c r="U109" s="7"/>
      <c r="V109" s="7"/>
      <c r="W109" s="7"/>
      <c r="X109" s="7"/>
      <c r="Y109" s="7"/>
      <c r="Z109" s="7"/>
      <c r="AA109" s="7"/>
    </row>
    <row r="110" spans="1:27" s="6" customFormat="1" x14ac:dyDescent="0.25">
      <c r="A110" s="10"/>
      <c r="B110" s="10"/>
      <c r="C110" s="10"/>
      <c r="D110" s="10"/>
      <c r="E110" s="7"/>
      <c r="F110" s="10"/>
      <c r="G110" s="10"/>
      <c r="H110" s="10"/>
      <c r="I110" s="7"/>
      <c r="J110" s="7"/>
      <c r="K110" s="7"/>
      <c r="L110" s="12"/>
      <c r="M110" s="7"/>
      <c r="N110" s="7"/>
      <c r="O110" s="10"/>
      <c r="P110" s="7"/>
      <c r="Q110" s="7"/>
      <c r="R110" s="7"/>
      <c r="S110" s="7"/>
      <c r="T110" s="7"/>
      <c r="U110" s="7"/>
      <c r="V110" s="7"/>
      <c r="W110" s="7"/>
      <c r="X110" s="7"/>
      <c r="Y110" s="7"/>
      <c r="Z110" s="7"/>
      <c r="AA110" s="7"/>
    </row>
    <row r="111" spans="1:27" s="6" customFormat="1" x14ac:dyDescent="0.25">
      <c r="A111" s="10"/>
      <c r="B111" s="10"/>
      <c r="C111" s="10"/>
      <c r="D111" s="10"/>
      <c r="E111" s="7"/>
      <c r="F111" s="10"/>
      <c r="G111" s="10"/>
      <c r="H111" s="10"/>
      <c r="I111" s="7"/>
      <c r="J111" s="7"/>
      <c r="K111" s="7"/>
      <c r="L111" s="12"/>
      <c r="M111" s="7"/>
      <c r="N111" s="7"/>
      <c r="O111" s="10"/>
      <c r="P111" s="7"/>
      <c r="Q111" s="7"/>
      <c r="R111" s="7"/>
      <c r="S111" s="7"/>
      <c r="T111" s="7"/>
      <c r="U111" s="7"/>
      <c r="V111" s="7"/>
      <c r="W111" s="7"/>
      <c r="X111" s="7"/>
      <c r="Y111" s="7"/>
      <c r="Z111" s="7"/>
      <c r="AA111" s="7"/>
    </row>
    <row r="112" spans="1:27" s="6" customFormat="1" x14ac:dyDescent="0.25">
      <c r="A112" s="10"/>
      <c r="B112" s="10"/>
      <c r="C112" s="10"/>
      <c r="D112" s="10"/>
      <c r="E112" s="7"/>
      <c r="F112" s="10"/>
      <c r="G112" s="10"/>
      <c r="H112" s="10"/>
      <c r="I112" s="7"/>
      <c r="J112" s="7"/>
      <c r="K112" s="7"/>
      <c r="L112" s="12"/>
      <c r="M112" s="7"/>
      <c r="N112" s="7"/>
      <c r="O112" s="10"/>
      <c r="P112" s="7"/>
      <c r="Q112" s="7"/>
      <c r="R112" s="7"/>
      <c r="S112" s="7"/>
      <c r="T112" s="7"/>
      <c r="U112" s="7"/>
      <c r="V112" s="7"/>
      <c r="W112" s="7"/>
      <c r="X112" s="7"/>
      <c r="Y112" s="7"/>
      <c r="Z112" s="7"/>
      <c r="AA112" s="7"/>
    </row>
    <row r="113" spans="1:27" s="6" customFormat="1" x14ac:dyDescent="0.25">
      <c r="A113" s="10"/>
      <c r="B113" s="10"/>
      <c r="C113" s="10"/>
      <c r="D113" s="10"/>
      <c r="E113" s="7"/>
      <c r="F113" s="10"/>
      <c r="G113" s="10"/>
      <c r="H113" s="10"/>
      <c r="I113" s="7"/>
      <c r="J113" s="7"/>
      <c r="K113" s="7"/>
      <c r="L113" s="12"/>
      <c r="M113" s="7"/>
      <c r="N113" s="7"/>
      <c r="O113" s="10"/>
      <c r="P113" s="7"/>
      <c r="Q113" s="7"/>
      <c r="R113" s="7"/>
      <c r="S113" s="7"/>
      <c r="T113" s="7"/>
      <c r="U113" s="7"/>
      <c r="V113" s="7"/>
      <c r="W113" s="7"/>
      <c r="X113" s="7"/>
      <c r="Y113" s="7"/>
      <c r="Z113" s="7"/>
      <c r="AA113" s="7"/>
    </row>
    <row r="114" spans="1:27" s="6" customFormat="1" x14ac:dyDescent="0.25">
      <c r="A114" s="10"/>
      <c r="B114" s="10"/>
      <c r="C114" s="10"/>
      <c r="D114" s="10"/>
      <c r="E114" s="7"/>
      <c r="F114" s="10"/>
      <c r="G114" s="10"/>
      <c r="H114" s="10"/>
      <c r="I114" s="7"/>
      <c r="J114" s="7"/>
      <c r="K114" s="7"/>
      <c r="L114" s="12"/>
      <c r="M114" s="7"/>
      <c r="N114" s="7"/>
      <c r="O114" s="10"/>
      <c r="P114" s="7"/>
      <c r="Q114" s="7"/>
      <c r="R114" s="7"/>
      <c r="S114" s="7"/>
      <c r="T114" s="7"/>
      <c r="U114" s="7"/>
      <c r="V114" s="7"/>
      <c r="W114" s="7"/>
      <c r="X114" s="7"/>
      <c r="Y114" s="7"/>
      <c r="Z114" s="7"/>
      <c r="AA114" s="7"/>
    </row>
    <row r="115" spans="1:27" s="6" customFormat="1" x14ac:dyDescent="0.25">
      <c r="A115" s="10"/>
      <c r="B115" s="10"/>
      <c r="C115" s="10"/>
      <c r="D115" s="10"/>
      <c r="E115" s="7"/>
      <c r="F115" s="10"/>
      <c r="G115" s="10"/>
      <c r="H115" s="10"/>
      <c r="I115" s="7"/>
      <c r="J115" s="7"/>
      <c r="K115" s="7"/>
      <c r="L115" s="12"/>
      <c r="M115" s="7"/>
      <c r="N115" s="7"/>
      <c r="O115" s="10"/>
      <c r="P115" s="7"/>
      <c r="Q115" s="7"/>
      <c r="R115" s="7"/>
      <c r="S115" s="7"/>
      <c r="T115" s="7"/>
      <c r="U115" s="7"/>
      <c r="V115" s="7"/>
      <c r="W115" s="7"/>
      <c r="X115" s="7"/>
      <c r="Y115" s="7"/>
      <c r="Z115" s="7"/>
      <c r="AA115" s="7"/>
    </row>
    <row r="116" spans="1:27" s="6" customFormat="1" x14ac:dyDescent="0.25">
      <c r="A116" s="10"/>
      <c r="B116" s="10"/>
      <c r="C116" s="10"/>
      <c r="D116" s="10"/>
      <c r="E116" s="7"/>
      <c r="F116" s="10"/>
      <c r="G116" s="10"/>
      <c r="H116" s="10"/>
      <c r="I116" s="7"/>
      <c r="J116" s="7"/>
      <c r="K116" s="7"/>
      <c r="L116" s="12"/>
      <c r="M116" s="7"/>
      <c r="N116" s="7"/>
      <c r="O116" s="10"/>
      <c r="P116" s="7"/>
      <c r="Q116" s="7"/>
      <c r="R116" s="7"/>
      <c r="S116" s="7"/>
      <c r="T116" s="7"/>
      <c r="U116" s="7"/>
      <c r="V116" s="7"/>
      <c r="W116" s="7"/>
      <c r="X116" s="7"/>
      <c r="Y116" s="7"/>
      <c r="Z116" s="7"/>
      <c r="AA116" s="7"/>
    </row>
    <row r="117" spans="1:27" s="6" customFormat="1" x14ac:dyDescent="0.25">
      <c r="A117" s="10"/>
      <c r="B117" s="10"/>
      <c r="C117" s="10"/>
      <c r="D117" s="10"/>
      <c r="E117" s="7"/>
      <c r="F117" s="10"/>
      <c r="G117" s="10"/>
      <c r="H117" s="10"/>
      <c r="I117" s="7"/>
      <c r="J117" s="7"/>
      <c r="K117" s="7"/>
      <c r="L117" s="12"/>
      <c r="M117" s="7"/>
      <c r="N117" s="7"/>
      <c r="O117" s="10"/>
      <c r="P117" s="7"/>
      <c r="Q117" s="7"/>
      <c r="R117" s="7"/>
      <c r="S117" s="7"/>
      <c r="T117" s="7"/>
      <c r="U117" s="7"/>
      <c r="V117" s="7"/>
      <c r="W117" s="7"/>
      <c r="X117" s="7"/>
      <c r="Y117" s="7"/>
      <c r="Z117" s="7"/>
      <c r="AA117" s="7"/>
    </row>
    <row r="118" spans="1:27" s="6" customFormat="1" x14ac:dyDescent="0.25">
      <c r="A118" s="10"/>
      <c r="B118" s="10"/>
      <c r="C118" s="10"/>
      <c r="D118" s="10"/>
      <c r="E118" s="7"/>
      <c r="F118" s="10"/>
      <c r="G118" s="10"/>
      <c r="H118" s="10"/>
      <c r="I118" s="7"/>
      <c r="J118" s="7"/>
      <c r="K118" s="7"/>
      <c r="L118" s="12"/>
      <c r="M118" s="7"/>
      <c r="N118" s="7"/>
      <c r="O118" s="10"/>
      <c r="P118" s="7"/>
      <c r="Q118" s="7"/>
      <c r="R118" s="7"/>
      <c r="S118" s="7"/>
      <c r="T118" s="7"/>
      <c r="U118" s="7"/>
      <c r="V118" s="7"/>
      <c r="W118" s="7"/>
      <c r="X118" s="7"/>
      <c r="Y118" s="7"/>
      <c r="Z118" s="7"/>
      <c r="AA118" s="7"/>
    </row>
    <row r="119" spans="1:27" s="6" customFormat="1" x14ac:dyDescent="0.25">
      <c r="A119" s="10"/>
      <c r="B119" s="10"/>
      <c r="C119" s="10"/>
      <c r="D119" s="10"/>
      <c r="E119" s="7"/>
      <c r="F119" s="10"/>
      <c r="G119" s="10"/>
      <c r="H119" s="10"/>
      <c r="I119" s="7"/>
      <c r="J119" s="7"/>
      <c r="K119" s="7"/>
      <c r="L119" s="12"/>
      <c r="M119" s="7"/>
      <c r="N119" s="7"/>
      <c r="O119" s="10"/>
      <c r="P119" s="7"/>
      <c r="Q119" s="7"/>
      <c r="R119" s="7"/>
      <c r="S119" s="7"/>
      <c r="T119" s="7"/>
      <c r="U119" s="7"/>
      <c r="V119" s="7"/>
      <c r="W119" s="7"/>
      <c r="X119" s="7"/>
      <c r="Y119" s="7"/>
      <c r="Z119" s="7"/>
      <c r="AA119" s="7"/>
    </row>
    <row r="120" spans="1:27" s="6" customFormat="1" x14ac:dyDescent="0.25">
      <c r="A120" s="10"/>
      <c r="B120" s="10"/>
      <c r="C120" s="10"/>
      <c r="D120" s="10"/>
      <c r="E120" s="7"/>
      <c r="F120" s="10"/>
      <c r="G120" s="10"/>
      <c r="H120" s="10"/>
      <c r="I120" s="7"/>
      <c r="J120" s="7"/>
      <c r="K120" s="7"/>
      <c r="L120" s="12"/>
      <c r="M120" s="7"/>
      <c r="N120" s="7"/>
      <c r="O120" s="10"/>
      <c r="P120" s="7"/>
      <c r="Q120" s="7"/>
      <c r="R120" s="7"/>
      <c r="S120" s="7"/>
      <c r="T120" s="7"/>
      <c r="U120" s="7"/>
      <c r="V120" s="7"/>
      <c r="W120" s="7"/>
      <c r="X120" s="7"/>
      <c r="Y120" s="7"/>
      <c r="Z120" s="7"/>
      <c r="AA120" s="7"/>
    </row>
    <row r="121" spans="1:27" s="6" customFormat="1" x14ac:dyDescent="0.25">
      <c r="A121" s="10"/>
      <c r="B121" s="10"/>
      <c r="C121" s="10"/>
      <c r="D121" s="10"/>
      <c r="E121" s="7"/>
      <c r="F121" s="10"/>
      <c r="G121" s="10"/>
      <c r="H121" s="10"/>
      <c r="I121" s="7"/>
      <c r="J121" s="7"/>
      <c r="K121" s="7"/>
      <c r="L121" s="12"/>
      <c r="M121" s="7"/>
      <c r="N121" s="7"/>
      <c r="O121" s="10"/>
      <c r="P121" s="7"/>
      <c r="Q121" s="7"/>
      <c r="R121" s="7"/>
      <c r="S121" s="7"/>
      <c r="T121" s="7"/>
      <c r="U121" s="7"/>
      <c r="V121" s="7"/>
      <c r="W121" s="7"/>
      <c r="X121" s="7"/>
      <c r="Y121" s="7"/>
      <c r="Z121" s="7"/>
      <c r="AA121" s="7"/>
    </row>
    <row r="122" spans="1:27" s="6" customFormat="1" x14ac:dyDescent="0.25">
      <c r="A122" s="10"/>
      <c r="B122" s="10"/>
      <c r="C122" s="10"/>
      <c r="D122" s="10"/>
      <c r="E122" s="7"/>
      <c r="F122" s="10"/>
      <c r="G122" s="10"/>
      <c r="H122" s="10"/>
      <c r="I122" s="7"/>
      <c r="J122" s="7"/>
      <c r="K122" s="7"/>
      <c r="L122" s="12"/>
      <c r="M122" s="7"/>
      <c r="N122" s="7"/>
      <c r="O122" s="10"/>
      <c r="P122" s="7"/>
      <c r="Q122" s="7"/>
      <c r="R122" s="7"/>
      <c r="S122" s="7"/>
      <c r="T122" s="7"/>
      <c r="U122" s="7"/>
      <c r="V122" s="7"/>
      <c r="W122" s="7"/>
      <c r="X122" s="7"/>
      <c r="Y122" s="7"/>
      <c r="Z122" s="7"/>
      <c r="AA122" s="7"/>
    </row>
    <row r="123" spans="1:27" s="6" customFormat="1" x14ac:dyDescent="0.25">
      <c r="A123" s="10"/>
      <c r="B123" s="10"/>
      <c r="C123" s="10"/>
      <c r="D123" s="10"/>
      <c r="E123" s="7"/>
      <c r="F123" s="10"/>
      <c r="G123" s="10"/>
      <c r="H123" s="10"/>
      <c r="I123" s="7"/>
      <c r="J123" s="7"/>
      <c r="K123" s="7"/>
      <c r="L123" s="12"/>
      <c r="M123" s="7"/>
      <c r="N123" s="7"/>
      <c r="O123" s="10"/>
      <c r="P123" s="7"/>
      <c r="Q123" s="7"/>
      <c r="R123" s="7"/>
      <c r="S123" s="7"/>
      <c r="T123" s="7"/>
      <c r="U123" s="7"/>
      <c r="V123" s="7"/>
      <c r="W123" s="7"/>
      <c r="X123" s="7"/>
      <c r="Y123" s="7"/>
      <c r="Z123" s="7"/>
      <c r="AA123" s="7"/>
    </row>
    <row r="124" spans="1:27" s="6" customFormat="1" x14ac:dyDescent="0.25">
      <c r="A124" s="10"/>
      <c r="B124" s="10"/>
      <c r="C124" s="10"/>
      <c r="D124" s="10"/>
      <c r="E124" s="7"/>
      <c r="F124" s="10"/>
      <c r="G124" s="10"/>
      <c r="H124" s="10"/>
      <c r="I124" s="7"/>
      <c r="J124" s="7"/>
      <c r="K124" s="7"/>
      <c r="L124" s="12"/>
      <c r="M124" s="7"/>
      <c r="N124" s="7"/>
      <c r="O124" s="10"/>
      <c r="P124" s="7"/>
      <c r="Q124" s="7"/>
      <c r="R124" s="7"/>
      <c r="S124" s="7"/>
      <c r="T124" s="7"/>
      <c r="U124" s="7"/>
      <c r="V124" s="7"/>
      <c r="W124" s="7"/>
      <c r="X124" s="7"/>
      <c r="Y124" s="7"/>
      <c r="Z124" s="7"/>
      <c r="AA124" s="7"/>
    </row>
    <row r="125" spans="1:27" s="6" customFormat="1" x14ac:dyDescent="0.25">
      <c r="A125" s="10"/>
      <c r="B125" s="10"/>
      <c r="C125" s="10"/>
      <c r="D125" s="10"/>
      <c r="E125" s="7"/>
      <c r="F125" s="10"/>
      <c r="G125" s="10"/>
      <c r="H125" s="10"/>
      <c r="I125" s="7"/>
      <c r="J125" s="7"/>
      <c r="K125" s="7"/>
      <c r="L125" s="12"/>
      <c r="M125" s="7"/>
      <c r="N125" s="7"/>
      <c r="O125" s="10"/>
      <c r="P125" s="7"/>
      <c r="Q125" s="7"/>
      <c r="R125" s="7"/>
      <c r="S125" s="7"/>
      <c r="T125" s="7"/>
      <c r="U125" s="7"/>
      <c r="V125" s="7"/>
      <c r="W125" s="7"/>
      <c r="X125" s="7"/>
      <c r="Y125" s="7"/>
      <c r="Z125" s="7"/>
      <c r="AA125" s="7"/>
    </row>
    <row r="126" spans="1:27" s="6" customFormat="1" x14ac:dyDescent="0.25">
      <c r="A126" s="10"/>
      <c r="B126" s="10"/>
      <c r="C126" s="10"/>
      <c r="D126" s="10"/>
      <c r="E126" s="7"/>
      <c r="F126" s="10"/>
      <c r="G126" s="10"/>
      <c r="H126" s="10"/>
      <c r="I126" s="7"/>
      <c r="J126" s="7"/>
      <c r="K126" s="7"/>
      <c r="L126" s="12"/>
      <c r="M126" s="7"/>
      <c r="N126" s="7"/>
      <c r="O126" s="10"/>
      <c r="P126" s="7"/>
      <c r="Q126" s="7"/>
      <c r="R126" s="7"/>
      <c r="S126" s="7"/>
      <c r="T126" s="7"/>
      <c r="U126" s="7"/>
      <c r="V126" s="7"/>
      <c r="W126" s="7"/>
      <c r="X126" s="7"/>
      <c r="Y126" s="7"/>
      <c r="Z126" s="7"/>
      <c r="AA126" s="7"/>
    </row>
    <row r="127" spans="1:27" s="6" customFormat="1" x14ac:dyDescent="0.25">
      <c r="A127" s="10"/>
      <c r="B127" s="10"/>
      <c r="C127" s="10"/>
      <c r="D127" s="10"/>
      <c r="E127" s="7"/>
      <c r="F127" s="10"/>
      <c r="G127" s="10"/>
      <c r="H127" s="10"/>
      <c r="I127" s="7"/>
      <c r="J127" s="7"/>
      <c r="K127" s="7"/>
      <c r="L127" s="12"/>
      <c r="M127" s="7"/>
      <c r="N127" s="7"/>
      <c r="O127" s="10"/>
      <c r="P127" s="7"/>
      <c r="Q127" s="7"/>
      <c r="R127" s="7"/>
      <c r="S127" s="7"/>
      <c r="T127" s="7"/>
      <c r="U127" s="7"/>
      <c r="V127" s="7"/>
      <c r="W127" s="7"/>
      <c r="X127" s="7"/>
      <c r="Y127" s="7"/>
      <c r="Z127" s="7"/>
      <c r="AA127" s="7"/>
    </row>
    <row r="128" spans="1:27" s="6" customFormat="1" x14ac:dyDescent="0.25">
      <c r="A128" s="10"/>
      <c r="B128" s="10"/>
      <c r="C128" s="10"/>
      <c r="D128" s="10"/>
      <c r="E128" s="7"/>
      <c r="F128" s="10"/>
      <c r="G128" s="10"/>
      <c r="H128" s="10"/>
      <c r="I128" s="7"/>
      <c r="J128" s="7"/>
      <c r="K128" s="7"/>
      <c r="L128" s="12"/>
      <c r="M128" s="7"/>
      <c r="N128" s="7"/>
      <c r="O128" s="10"/>
      <c r="P128" s="7"/>
      <c r="Q128" s="7"/>
      <c r="R128" s="7"/>
      <c r="S128" s="7"/>
      <c r="T128" s="7"/>
      <c r="U128" s="7"/>
      <c r="V128" s="7"/>
      <c r="W128" s="7"/>
      <c r="X128" s="7"/>
      <c r="Y128" s="7"/>
      <c r="Z128" s="7"/>
      <c r="AA128" s="7"/>
    </row>
    <row r="129" spans="1:27" s="6" customFormat="1" x14ac:dyDescent="0.25">
      <c r="A129" s="10"/>
      <c r="B129" s="10"/>
      <c r="C129" s="10"/>
      <c r="D129" s="10"/>
      <c r="E129" s="7"/>
      <c r="F129" s="10"/>
      <c r="G129" s="10"/>
      <c r="H129" s="10"/>
      <c r="I129" s="7"/>
      <c r="J129" s="7"/>
      <c r="K129" s="7"/>
      <c r="L129" s="12"/>
      <c r="M129" s="7"/>
      <c r="N129" s="7"/>
      <c r="O129" s="10"/>
      <c r="P129" s="7"/>
      <c r="Q129" s="7"/>
      <c r="R129" s="7"/>
      <c r="S129" s="7"/>
      <c r="T129" s="7"/>
      <c r="U129" s="7"/>
      <c r="V129" s="7"/>
      <c r="W129" s="7"/>
      <c r="X129" s="7"/>
      <c r="Y129" s="7"/>
      <c r="Z129" s="7"/>
      <c r="AA129" s="7"/>
    </row>
    <row r="130" spans="1:27" s="6" customFormat="1" x14ac:dyDescent="0.25">
      <c r="A130" s="10"/>
      <c r="B130" s="10"/>
      <c r="C130" s="10"/>
      <c r="D130" s="10"/>
      <c r="E130" s="7"/>
      <c r="F130" s="10"/>
      <c r="G130" s="10"/>
      <c r="H130" s="10"/>
      <c r="I130" s="7"/>
      <c r="J130" s="7"/>
      <c r="K130" s="7"/>
      <c r="L130" s="12"/>
      <c r="M130" s="7"/>
      <c r="N130" s="7"/>
      <c r="O130" s="10"/>
      <c r="P130" s="7"/>
      <c r="Q130" s="7"/>
      <c r="R130" s="7"/>
      <c r="S130" s="7"/>
      <c r="T130" s="7"/>
      <c r="U130" s="7"/>
      <c r="V130" s="7"/>
      <c r="W130" s="7"/>
      <c r="X130" s="7"/>
      <c r="Y130" s="7"/>
      <c r="Z130" s="7"/>
      <c r="AA130" s="7"/>
    </row>
    <row r="131" spans="1:27" s="6" customFormat="1" x14ac:dyDescent="0.25">
      <c r="A131" s="10"/>
      <c r="B131" s="10"/>
      <c r="C131" s="10"/>
      <c r="D131" s="10"/>
      <c r="E131" s="7"/>
      <c r="F131" s="10"/>
      <c r="G131" s="10"/>
      <c r="H131" s="10"/>
      <c r="I131" s="7"/>
      <c r="J131" s="7"/>
      <c r="K131" s="7"/>
      <c r="L131" s="12"/>
      <c r="M131" s="7"/>
      <c r="N131" s="7"/>
      <c r="O131" s="10"/>
      <c r="P131" s="7"/>
      <c r="Q131" s="7"/>
      <c r="R131" s="7"/>
      <c r="S131" s="7"/>
      <c r="T131" s="7"/>
      <c r="U131" s="7"/>
      <c r="V131" s="7"/>
      <c r="W131" s="7"/>
      <c r="X131" s="7"/>
      <c r="Y131" s="7"/>
      <c r="Z131" s="7"/>
      <c r="AA131" s="7"/>
    </row>
    <row r="132" spans="1:27" s="6" customFormat="1" x14ac:dyDescent="0.25">
      <c r="A132" s="10"/>
      <c r="B132" s="10"/>
      <c r="C132" s="10"/>
      <c r="D132" s="10"/>
      <c r="E132" s="7"/>
      <c r="F132" s="10"/>
      <c r="G132" s="10"/>
      <c r="H132" s="10"/>
      <c r="I132" s="7"/>
      <c r="J132" s="7"/>
      <c r="K132" s="7"/>
      <c r="L132" s="12"/>
      <c r="M132" s="7"/>
      <c r="N132" s="7"/>
      <c r="O132" s="10"/>
      <c r="P132" s="7"/>
      <c r="Q132" s="7"/>
      <c r="R132" s="7"/>
      <c r="S132" s="7"/>
      <c r="T132" s="7"/>
      <c r="U132" s="7"/>
      <c r="V132" s="7"/>
      <c r="W132" s="7"/>
      <c r="X132" s="7"/>
      <c r="Y132" s="7"/>
      <c r="Z132" s="7"/>
      <c r="AA132" s="7"/>
    </row>
    <row r="133" spans="1:27" s="6" customFormat="1" x14ac:dyDescent="0.25">
      <c r="A133" s="10"/>
      <c r="B133" s="10"/>
      <c r="C133" s="10"/>
      <c r="D133" s="10"/>
      <c r="E133" s="7"/>
      <c r="F133" s="10"/>
      <c r="G133" s="10"/>
      <c r="H133" s="10"/>
      <c r="I133" s="7"/>
      <c r="J133" s="7"/>
      <c r="K133" s="7"/>
      <c r="L133" s="12"/>
      <c r="M133" s="7"/>
      <c r="N133" s="7"/>
      <c r="O133" s="10"/>
      <c r="P133" s="7"/>
      <c r="Q133" s="7"/>
      <c r="R133" s="7"/>
      <c r="S133" s="7"/>
      <c r="T133" s="7"/>
      <c r="U133" s="7"/>
      <c r="V133" s="7"/>
      <c r="W133" s="7"/>
      <c r="X133" s="7"/>
      <c r="Y133" s="7"/>
      <c r="Z133" s="7"/>
      <c r="AA133" s="7"/>
    </row>
    <row r="134" spans="1:27" s="6" customFormat="1" x14ac:dyDescent="0.25">
      <c r="A134" s="10"/>
      <c r="B134" s="10"/>
      <c r="C134" s="10"/>
      <c r="D134" s="10"/>
      <c r="E134" s="7"/>
      <c r="F134" s="10"/>
      <c r="G134" s="10"/>
      <c r="H134" s="10"/>
      <c r="I134" s="7"/>
      <c r="J134" s="7"/>
      <c r="K134" s="7"/>
      <c r="L134" s="12"/>
      <c r="M134" s="7"/>
      <c r="N134" s="7"/>
      <c r="O134" s="10"/>
      <c r="P134" s="7"/>
      <c r="Q134" s="7"/>
      <c r="R134" s="7"/>
      <c r="S134" s="7"/>
      <c r="T134" s="7"/>
      <c r="U134" s="7"/>
      <c r="V134" s="7"/>
      <c r="W134" s="7"/>
      <c r="X134" s="7"/>
      <c r="Y134" s="7"/>
      <c r="Z134" s="7"/>
      <c r="AA134" s="7"/>
    </row>
    <row r="135" spans="1:27" s="6" customFormat="1" x14ac:dyDescent="0.25">
      <c r="A135" s="10"/>
      <c r="B135" s="10"/>
      <c r="C135" s="10"/>
      <c r="D135" s="10"/>
      <c r="E135" s="7"/>
      <c r="F135" s="10"/>
      <c r="G135" s="10"/>
      <c r="H135" s="10"/>
      <c r="I135" s="7"/>
      <c r="J135" s="7"/>
      <c r="K135" s="7"/>
      <c r="L135" s="12"/>
      <c r="M135" s="7"/>
      <c r="N135" s="7"/>
      <c r="O135" s="10"/>
      <c r="P135" s="7"/>
      <c r="Q135" s="7"/>
      <c r="R135" s="7"/>
      <c r="S135" s="7"/>
      <c r="T135" s="7"/>
      <c r="U135" s="7"/>
      <c r="V135" s="7"/>
      <c r="W135" s="7"/>
      <c r="X135" s="7"/>
      <c r="Y135" s="7"/>
      <c r="Z135" s="7"/>
      <c r="AA135" s="7"/>
    </row>
    <row r="136" spans="1:27" s="6" customFormat="1" x14ac:dyDescent="0.25">
      <c r="A136" s="10"/>
      <c r="B136" s="10"/>
      <c r="C136" s="10"/>
      <c r="D136" s="10"/>
      <c r="E136" s="7"/>
      <c r="F136" s="10"/>
      <c r="G136" s="10"/>
      <c r="H136" s="10"/>
      <c r="I136" s="7"/>
      <c r="J136" s="7"/>
      <c r="K136" s="7"/>
      <c r="L136" s="12"/>
      <c r="M136" s="7"/>
      <c r="N136" s="7"/>
      <c r="O136" s="10"/>
      <c r="P136" s="7"/>
      <c r="Q136" s="7"/>
      <c r="R136" s="7"/>
      <c r="S136" s="7"/>
      <c r="T136" s="7"/>
      <c r="U136" s="7"/>
      <c r="V136" s="7"/>
      <c r="W136" s="7"/>
      <c r="X136" s="7"/>
      <c r="Y136" s="7"/>
      <c r="Z136" s="7"/>
      <c r="AA136" s="7"/>
    </row>
    <row r="137" spans="1:27" s="6" customFormat="1" x14ac:dyDescent="0.25">
      <c r="A137" s="10"/>
      <c r="B137" s="10"/>
      <c r="C137" s="10"/>
      <c r="D137" s="10"/>
      <c r="E137" s="7"/>
      <c r="F137" s="10"/>
      <c r="G137" s="10"/>
      <c r="H137" s="10"/>
      <c r="I137" s="7"/>
      <c r="J137" s="7"/>
      <c r="K137" s="7"/>
      <c r="L137" s="12"/>
      <c r="M137" s="7"/>
      <c r="N137" s="7"/>
      <c r="O137" s="10"/>
      <c r="P137" s="7"/>
      <c r="Q137" s="7"/>
      <c r="R137" s="7"/>
      <c r="S137" s="7"/>
      <c r="T137" s="7"/>
      <c r="U137" s="7"/>
      <c r="V137" s="7"/>
      <c r="W137" s="7"/>
      <c r="X137" s="7"/>
      <c r="Y137" s="7"/>
      <c r="Z137" s="7"/>
      <c r="AA137" s="7"/>
    </row>
    <row r="138" spans="1:27" s="6" customFormat="1" x14ac:dyDescent="0.25">
      <c r="A138" s="10"/>
      <c r="B138" s="10"/>
      <c r="C138" s="10"/>
      <c r="D138" s="10"/>
      <c r="E138" s="7"/>
      <c r="F138" s="10"/>
      <c r="G138" s="10"/>
      <c r="H138" s="10"/>
      <c r="I138" s="7"/>
      <c r="J138" s="7"/>
      <c r="K138" s="7"/>
      <c r="L138" s="12"/>
      <c r="M138" s="7"/>
      <c r="N138" s="7"/>
      <c r="O138" s="10"/>
      <c r="P138" s="7"/>
      <c r="Q138" s="7"/>
      <c r="R138" s="7"/>
      <c r="S138" s="7"/>
      <c r="T138" s="7"/>
      <c r="U138" s="7"/>
      <c r="V138" s="7"/>
      <c r="W138" s="7"/>
      <c r="X138" s="7"/>
      <c r="Y138" s="7"/>
      <c r="Z138" s="7"/>
      <c r="AA138" s="7"/>
    </row>
    <row r="139" spans="1:27" x14ac:dyDescent="0.25">
      <c r="L139" s="4"/>
    </row>
    <row r="140" spans="1:27" x14ac:dyDescent="0.25">
      <c r="L140" s="4"/>
    </row>
    <row r="141" spans="1:27" x14ac:dyDescent="0.25">
      <c r="L141" s="4"/>
    </row>
    <row r="142" spans="1:27" x14ac:dyDescent="0.25">
      <c r="L142" s="4"/>
    </row>
    <row r="143" spans="1:27" x14ac:dyDescent="0.25">
      <c r="L143" s="4"/>
    </row>
    <row r="144" spans="1:27" x14ac:dyDescent="0.25">
      <c r="L144" s="4"/>
    </row>
    <row r="145" spans="12:12" x14ac:dyDescent="0.25">
      <c r="L145" s="4"/>
    </row>
    <row r="146" spans="12:12" x14ac:dyDescent="0.25">
      <c r="L146" s="4"/>
    </row>
    <row r="147" spans="12:12" x14ac:dyDescent="0.25">
      <c r="L147" s="4"/>
    </row>
    <row r="148" spans="12:12" x14ac:dyDescent="0.25">
      <c r="L148" s="4"/>
    </row>
    <row r="149" spans="12:12" x14ac:dyDescent="0.25">
      <c r="L149" s="4"/>
    </row>
    <row r="150" spans="12:12" x14ac:dyDescent="0.25">
      <c r="L150" s="4"/>
    </row>
    <row r="151" spans="12:12" x14ac:dyDescent="0.25">
      <c r="L151" s="4"/>
    </row>
    <row r="152" spans="12:12" x14ac:dyDescent="0.25">
      <c r="L152" s="4"/>
    </row>
    <row r="153" spans="12:12" x14ac:dyDescent="0.25">
      <c r="L153" s="4"/>
    </row>
    <row r="154" spans="12:12" x14ac:dyDescent="0.25">
      <c r="L154" s="4"/>
    </row>
    <row r="155" spans="12:12" x14ac:dyDescent="0.25">
      <c r="L155" s="4"/>
    </row>
    <row r="156" spans="12:12" x14ac:dyDescent="0.25">
      <c r="L156" s="4"/>
    </row>
    <row r="157" spans="12:12" x14ac:dyDescent="0.25">
      <c r="L157" s="4"/>
    </row>
    <row r="158" spans="12:12" x14ac:dyDescent="0.25">
      <c r="L158" s="4"/>
    </row>
    <row r="159" spans="12:12" x14ac:dyDescent="0.25">
      <c r="L159" s="4"/>
    </row>
    <row r="160" spans="12:12" x14ac:dyDescent="0.25">
      <c r="L160" s="4"/>
    </row>
    <row r="161" spans="12:12" x14ac:dyDescent="0.25">
      <c r="L161" s="4"/>
    </row>
    <row r="162" spans="12:12" x14ac:dyDescent="0.25">
      <c r="L162" s="4"/>
    </row>
    <row r="163" spans="12:12" x14ac:dyDescent="0.25">
      <c r="L163" s="4"/>
    </row>
    <row r="164" spans="12:12" x14ac:dyDescent="0.25">
      <c r="L164" s="4"/>
    </row>
    <row r="165" spans="12:12" x14ac:dyDescent="0.25">
      <c r="L165" s="4"/>
    </row>
    <row r="166" spans="12:12" x14ac:dyDescent="0.25">
      <c r="L166" s="4"/>
    </row>
    <row r="167" spans="12:12" x14ac:dyDescent="0.25">
      <c r="L167" s="4"/>
    </row>
    <row r="168" spans="12:12" x14ac:dyDescent="0.25">
      <c r="L168" s="4"/>
    </row>
    <row r="169" spans="12:12" x14ac:dyDescent="0.25">
      <c r="L169" s="4"/>
    </row>
    <row r="170" spans="12:12" x14ac:dyDescent="0.25">
      <c r="L170" s="4"/>
    </row>
    <row r="171" spans="12:12" x14ac:dyDescent="0.25">
      <c r="L171" s="4"/>
    </row>
    <row r="172" spans="12:12" x14ac:dyDescent="0.25">
      <c r="L172" s="4"/>
    </row>
  </sheetData>
  <mergeCells count="9">
    <mergeCell ref="A75:A100"/>
    <mergeCell ref="D75:D100"/>
    <mergeCell ref="D2:D6"/>
    <mergeCell ref="D7:D10"/>
    <mergeCell ref="D11:D17"/>
    <mergeCell ref="A20:A43"/>
    <mergeCell ref="D20:D43"/>
    <mergeCell ref="A46:A72"/>
    <mergeCell ref="D46:D72"/>
  </mergeCells>
  <pageMargins left="0.7" right="0.7" top="0.75" bottom="0.75" header="0.3" footer="0.3"/>
  <legacy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zoomScaleNormal="100" workbookViewId="0">
      <selection activeCell="I27" sqref="I27"/>
    </sheetView>
  </sheetViews>
  <sheetFormatPr defaultRowHeight="13.8" x14ac:dyDescent="0.25"/>
  <cols>
    <col min="1" max="1" width="7.77734375" style="312" customWidth="1"/>
    <col min="2" max="2" width="12.5546875" style="312" customWidth="1"/>
    <col min="3" max="3" width="20.77734375" style="358" customWidth="1"/>
    <col min="4" max="4" width="6.77734375" style="312" customWidth="1"/>
    <col min="5" max="5" width="7.88671875" style="312" customWidth="1"/>
    <col min="6" max="6" width="6.77734375" style="312" customWidth="1"/>
    <col min="7" max="7" width="10.5546875" style="312" customWidth="1"/>
    <col min="8" max="8" width="7.77734375" style="312" customWidth="1"/>
    <col min="9" max="9" width="12.77734375" style="312" customWidth="1"/>
    <col min="10" max="10" width="12.77734375" style="371" customWidth="1"/>
    <col min="11" max="16384" width="8.88671875" style="312"/>
  </cols>
  <sheetData>
    <row r="1" spans="1:11" ht="54.6" customHeight="1" x14ac:dyDescent="0.25">
      <c r="A1" s="778" t="s">
        <v>3695</v>
      </c>
      <c r="B1" s="778"/>
      <c r="C1" s="778"/>
      <c r="D1" s="778"/>
      <c r="E1" s="778"/>
      <c r="F1" s="778"/>
      <c r="G1" s="778"/>
      <c r="H1" s="778"/>
      <c r="I1" s="778"/>
      <c r="J1" s="778"/>
      <c r="K1" s="4"/>
    </row>
    <row r="2" spans="1:11" x14ac:dyDescent="0.25">
      <c r="A2" s="767" t="s">
        <v>456</v>
      </c>
      <c r="B2" s="767"/>
      <c r="C2" s="1" t="s">
        <v>3790</v>
      </c>
      <c r="D2" s="1"/>
      <c r="E2" s="394"/>
      <c r="F2" s="394"/>
      <c r="G2" s="394"/>
      <c r="H2" s="394"/>
      <c r="I2" s="394"/>
      <c r="J2" s="394"/>
      <c r="K2" s="4"/>
    </row>
    <row r="3" spans="1:11" x14ac:dyDescent="0.25">
      <c r="A3" s="767" t="s">
        <v>3694</v>
      </c>
      <c r="B3" s="767"/>
      <c r="C3" s="1" t="s">
        <v>3791</v>
      </c>
      <c r="D3" s="1"/>
      <c r="E3" s="394"/>
      <c r="F3" s="394"/>
      <c r="G3" s="394"/>
      <c r="H3" s="394"/>
      <c r="I3" s="394"/>
      <c r="J3" s="394"/>
      <c r="K3" s="4"/>
    </row>
    <row r="4" spans="1:11" x14ac:dyDescent="0.25">
      <c r="A4" s="768" t="s">
        <v>3779</v>
      </c>
      <c r="B4" s="768"/>
      <c r="C4" s="1" t="s">
        <v>3792</v>
      </c>
      <c r="D4" s="1"/>
      <c r="E4" s="394"/>
      <c r="F4" s="394"/>
      <c r="G4" s="394"/>
      <c r="H4" s="394"/>
      <c r="I4" s="394"/>
      <c r="J4" s="394"/>
      <c r="K4" s="4"/>
    </row>
    <row r="5" spans="1:11" ht="13.8" customHeight="1" x14ac:dyDescent="0.25">
      <c r="A5" s="767" t="s">
        <v>454</v>
      </c>
      <c r="B5" s="767"/>
      <c r="C5" s="1" t="s">
        <v>3793</v>
      </c>
      <c r="D5" s="1"/>
      <c r="E5" s="394"/>
      <c r="F5" s="394"/>
      <c r="G5" s="394"/>
      <c r="H5" s="394"/>
      <c r="I5" s="394"/>
      <c r="J5" s="394"/>
      <c r="K5" s="4"/>
    </row>
    <row r="6" spans="1:11" ht="13.8" customHeight="1" x14ac:dyDescent="0.25">
      <c r="A6" s="767" t="s">
        <v>457</v>
      </c>
      <c r="B6" s="767"/>
      <c r="C6" s="1" t="s">
        <v>2048</v>
      </c>
      <c r="D6" s="1"/>
      <c r="E6" s="394"/>
      <c r="F6" s="394"/>
      <c r="G6" s="394"/>
      <c r="H6" s="394"/>
      <c r="I6" s="394"/>
      <c r="J6" s="394"/>
      <c r="K6" s="4"/>
    </row>
    <row r="7" spans="1:11" ht="36.6" customHeight="1" x14ac:dyDescent="0.25">
      <c r="A7" s="701" t="s">
        <v>413</v>
      </c>
      <c r="B7" s="406" t="s">
        <v>3712</v>
      </c>
      <c r="C7" s="353" t="s">
        <v>3692</v>
      </c>
      <c r="D7" s="351" t="s">
        <v>3691</v>
      </c>
      <c r="E7" s="309" t="s">
        <v>3690</v>
      </c>
      <c r="F7" s="309" t="s">
        <v>3689</v>
      </c>
      <c r="G7" s="352" t="s">
        <v>3688</v>
      </c>
      <c r="H7" s="351" t="s">
        <v>3687</v>
      </c>
      <c r="I7" s="351" t="s">
        <v>3883</v>
      </c>
      <c r="J7" s="351" t="s">
        <v>3884</v>
      </c>
      <c r="K7" s="360"/>
    </row>
    <row r="8" spans="1:11" ht="14.4" customHeight="1" x14ac:dyDescent="0.25">
      <c r="A8" s="99">
        <v>2</v>
      </c>
      <c r="B8" s="787" t="s">
        <v>479</v>
      </c>
      <c r="C8" s="400" t="s">
        <v>3901</v>
      </c>
      <c r="D8" s="271">
        <v>4.2</v>
      </c>
      <c r="E8" s="341">
        <v>0.15</v>
      </c>
      <c r="F8" s="341">
        <v>0.2</v>
      </c>
      <c r="G8" s="275" t="s">
        <v>3677</v>
      </c>
      <c r="H8" s="279">
        <v>6</v>
      </c>
      <c r="I8" s="279">
        <v>4000</v>
      </c>
      <c r="J8" s="279">
        <f>H8*I8</f>
        <v>24000</v>
      </c>
      <c r="K8" s="360"/>
    </row>
    <row r="9" spans="1:11" ht="14.4" customHeight="1" x14ac:dyDescent="0.25">
      <c r="A9" s="99">
        <v>3</v>
      </c>
      <c r="B9" s="787"/>
      <c r="C9" s="400" t="s">
        <v>3888</v>
      </c>
      <c r="D9" s="271">
        <v>2.5</v>
      </c>
      <c r="E9" s="341">
        <v>0.15</v>
      </c>
      <c r="F9" s="341">
        <v>0.15</v>
      </c>
      <c r="G9" s="275" t="s">
        <v>3677</v>
      </c>
      <c r="H9" s="279">
        <v>2</v>
      </c>
      <c r="I9" s="279">
        <v>600</v>
      </c>
      <c r="J9" s="279">
        <f t="shared" ref="J9:J20" si="0">H9*I9</f>
        <v>1200</v>
      </c>
      <c r="K9" s="360"/>
    </row>
    <row r="10" spans="1:11" ht="14.4" customHeight="1" x14ac:dyDescent="0.25">
      <c r="A10" s="99">
        <v>4</v>
      </c>
      <c r="B10" s="787"/>
      <c r="C10" s="400" t="s">
        <v>3888</v>
      </c>
      <c r="D10" s="271">
        <v>2.5</v>
      </c>
      <c r="E10" s="341">
        <v>0.15</v>
      </c>
      <c r="F10" s="341">
        <v>0.15</v>
      </c>
      <c r="G10" s="275" t="s">
        <v>3677</v>
      </c>
      <c r="H10" s="279">
        <v>2</v>
      </c>
      <c r="I10" s="279">
        <v>600</v>
      </c>
      <c r="J10" s="279">
        <f t="shared" si="0"/>
        <v>1200</v>
      </c>
      <c r="K10" s="360"/>
    </row>
    <row r="11" spans="1:11" ht="14.4" customHeight="1" x14ac:dyDescent="0.25">
      <c r="A11" s="99">
        <v>5</v>
      </c>
      <c r="B11" s="787"/>
      <c r="C11" s="400" t="s">
        <v>3889</v>
      </c>
      <c r="D11" s="271">
        <v>1.5</v>
      </c>
      <c r="E11" s="341">
        <v>0.15</v>
      </c>
      <c r="F11" s="341">
        <v>0.15</v>
      </c>
      <c r="G11" s="275" t="s">
        <v>3677</v>
      </c>
      <c r="H11" s="279">
        <v>2</v>
      </c>
      <c r="I11" s="279">
        <v>600</v>
      </c>
      <c r="J11" s="279">
        <f t="shared" si="0"/>
        <v>1200</v>
      </c>
      <c r="K11" s="360"/>
    </row>
    <row r="12" spans="1:11" ht="14.4" customHeight="1" x14ac:dyDescent="0.25">
      <c r="A12" s="99">
        <v>6</v>
      </c>
      <c r="B12" s="787"/>
      <c r="C12" s="400" t="s">
        <v>3773</v>
      </c>
      <c r="D12" s="271">
        <v>6</v>
      </c>
      <c r="E12" s="341">
        <v>0.2</v>
      </c>
      <c r="F12" s="341">
        <v>2.5000000000000001E-2</v>
      </c>
      <c r="G12" s="275" t="s">
        <v>3677</v>
      </c>
      <c r="H12" s="279">
        <v>26</v>
      </c>
      <c r="I12" s="279">
        <v>1250</v>
      </c>
      <c r="J12" s="279">
        <f t="shared" si="0"/>
        <v>32500</v>
      </c>
      <c r="K12" s="360"/>
    </row>
    <row r="13" spans="1:11" ht="14.4" customHeight="1" x14ac:dyDescent="0.25">
      <c r="A13" s="99">
        <v>7</v>
      </c>
      <c r="B13" s="282" t="s">
        <v>3714</v>
      </c>
      <c r="C13" s="400" t="s">
        <v>3723</v>
      </c>
      <c r="D13" s="271">
        <v>6.2</v>
      </c>
      <c r="E13" s="341">
        <v>42</v>
      </c>
      <c r="F13" s="341">
        <v>1.5E-3</v>
      </c>
      <c r="G13" s="275" t="s">
        <v>3683</v>
      </c>
      <c r="H13" s="279">
        <v>26.04</v>
      </c>
      <c r="I13" s="504">
        <v>50</v>
      </c>
      <c r="J13" s="279">
        <f t="shared" si="0"/>
        <v>1302</v>
      </c>
      <c r="K13" s="360"/>
    </row>
    <row r="14" spans="1:11" ht="14.4" customHeight="1" x14ac:dyDescent="0.25">
      <c r="A14" s="99">
        <v>1</v>
      </c>
      <c r="B14" s="812" t="s">
        <v>478</v>
      </c>
      <c r="C14" s="400" t="s">
        <v>3722</v>
      </c>
      <c r="D14" s="398"/>
      <c r="E14" s="286"/>
      <c r="F14" s="286"/>
      <c r="G14" s="403" t="s">
        <v>3679</v>
      </c>
      <c r="H14" s="279">
        <v>50</v>
      </c>
      <c r="I14" s="279">
        <v>450</v>
      </c>
      <c r="J14" s="279">
        <f>H14*I14</f>
        <v>22500</v>
      </c>
      <c r="K14" s="360"/>
    </row>
    <row r="15" spans="1:11" ht="14.4" customHeight="1" x14ac:dyDescent="0.25">
      <c r="A15" s="99">
        <v>8</v>
      </c>
      <c r="B15" s="814"/>
      <c r="C15" s="400" t="s">
        <v>3713</v>
      </c>
      <c r="D15" s="271"/>
      <c r="E15" s="341"/>
      <c r="F15" s="341"/>
      <c r="G15" s="275" t="s">
        <v>3679</v>
      </c>
      <c r="H15" s="279">
        <v>3.5</v>
      </c>
      <c r="I15" s="279">
        <v>360</v>
      </c>
      <c r="J15" s="279">
        <f t="shared" si="0"/>
        <v>1260</v>
      </c>
      <c r="K15" s="360"/>
    </row>
    <row r="16" spans="1:11" ht="14.4" customHeight="1" x14ac:dyDescent="0.25">
      <c r="A16" s="99">
        <v>9</v>
      </c>
      <c r="B16" s="282" t="s">
        <v>476</v>
      </c>
      <c r="C16" s="400" t="s">
        <v>2004</v>
      </c>
      <c r="D16" s="271"/>
      <c r="E16" s="341"/>
      <c r="F16" s="341"/>
      <c r="G16" s="275" t="s">
        <v>3701</v>
      </c>
      <c r="H16" s="279">
        <v>70</v>
      </c>
      <c r="I16" s="279">
        <v>10</v>
      </c>
      <c r="J16" s="279">
        <f t="shared" si="0"/>
        <v>700</v>
      </c>
      <c r="K16" s="360"/>
    </row>
    <row r="17" spans="1:11" ht="14.4" customHeight="1" x14ac:dyDescent="0.25">
      <c r="A17" s="99">
        <v>10</v>
      </c>
      <c r="B17" s="787" t="s">
        <v>473</v>
      </c>
      <c r="C17" s="400" t="s">
        <v>3821</v>
      </c>
      <c r="D17" s="271"/>
      <c r="E17" s="341">
        <v>1</v>
      </c>
      <c r="F17" s="341">
        <v>1.7</v>
      </c>
      <c r="G17" s="275" t="s">
        <v>3683</v>
      </c>
      <c r="H17" s="279">
        <v>1.7</v>
      </c>
      <c r="I17" s="279">
        <v>1176.47</v>
      </c>
      <c r="J17" s="279">
        <f t="shared" si="0"/>
        <v>1999.999</v>
      </c>
      <c r="K17" s="360"/>
    </row>
    <row r="18" spans="1:11" ht="14.4" customHeight="1" x14ac:dyDescent="0.25">
      <c r="A18" s="99">
        <v>11</v>
      </c>
      <c r="B18" s="787"/>
      <c r="C18" s="400" t="s">
        <v>3822</v>
      </c>
      <c r="D18" s="271"/>
      <c r="E18" s="341">
        <v>1.5</v>
      </c>
      <c r="F18" s="341">
        <v>1.5</v>
      </c>
      <c r="G18" s="275" t="s">
        <v>3683</v>
      </c>
      <c r="H18" s="279">
        <v>2.25</v>
      </c>
      <c r="I18" s="279">
        <v>888.88</v>
      </c>
      <c r="J18" s="279">
        <f t="shared" si="0"/>
        <v>1999.98</v>
      </c>
      <c r="K18" s="360"/>
    </row>
    <row r="19" spans="1:11" ht="14.4" customHeight="1" x14ac:dyDescent="0.25">
      <c r="A19" s="99">
        <v>12</v>
      </c>
      <c r="B19" s="787"/>
      <c r="C19" s="400" t="s">
        <v>3822</v>
      </c>
      <c r="D19" s="271"/>
      <c r="E19" s="341">
        <v>1.5</v>
      </c>
      <c r="F19" s="341">
        <v>1.5</v>
      </c>
      <c r="G19" s="275" t="s">
        <v>3683</v>
      </c>
      <c r="H19" s="279">
        <v>2.25</v>
      </c>
      <c r="I19" s="279">
        <v>888.88</v>
      </c>
      <c r="J19" s="279">
        <f t="shared" si="0"/>
        <v>1999.98</v>
      </c>
      <c r="K19" s="360"/>
    </row>
    <row r="20" spans="1:11" ht="14.4" customHeight="1" x14ac:dyDescent="0.25">
      <c r="A20" s="99">
        <v>13</v>
      </c>
      <c r="B20" s="787"/>
      <c r="C20" s="505" t="s">
        <v>3721</v>
      </c>
      <c r="D20" s="339"/>
      <c r="E20" s="381">
        <v>4.5</v>
      </c>
      <c r="F20" s="381">
        <v>1.2</v>
      </c>
      <c r="G20" s="374" t="s">
        <v>3683</v>
      </c>
      <c r="H20" s="372">
        <v>5.4</v>
      </c>
      <c r="I20" s="372">
        <v>430</v>
      </c>
      <c r="J20" s="279">
        <f t="shared" si="0"/>
        <v>2322</v>
      </c>
      <c r="K20" s="360"/>
    </row>
    <row r="21" spans="1:11" ht="14.4" customHeight="1" x14ac:dyDescent="0.25">
      <c r="A21" s="758" t="s">
        <v>3712</v>
      </c>
      <c r="B21" s="759"/>
      <c r="C21" s="759"/>
      <c r="D21" s="759"/>
      <c r="E21" s="759"/>
      <c r="F21" s="759"/>
      <c r="G21" s="759"/>
      <c r="H21" s="759"/>
      <c r="I21" s="760"/>
      <c r="J21" s="334">
        <f>SUM(J8:J20)</f>
        <v>94183.958999999988</v>
      </c>
      <c r="K21" s="360"/>
    </row>
    <row r="22" spans="1:11" ht="14.4" customHeight="1" x14ac:dyDescent="0.25">
      <c r="A22" s="99">
        <v>15</v>
      </c>
      <c r="B22" s="783" t="s">
        <v>3720</v>
      </c>
      <c r="C22" s="851" t="s">
        <v>3675</v>
      </c>
      <c r="D22" s="852"/>
      <c r="E22" s="852"/>
      <c r="F22" s="853"/>
      <c r="G22" s="553" t="s">
        <v>3660</v>
      </c>
      <c r="H22" s="498">
        <v>40</v>
      </c>
      <c r="I22" s="270" t="s">
        <v>3766</v>
      </c>
      <c r="J22" s="270">
        <v>12000</v>
      </c>
      <c r="K22" s="360"/>
    </row>
    <row r="23" spans="1:11" ht="14.4" customHeight="1" x14ac:dyDescent="0.25">
      <c r="A23" s="99">
        <v>16</v>
      </c>
      <c r="B23" s="784"/>
      <c r="C23" s="851" t="s">
        <v>3719</v>
      </c>
      <c r="D23" s="852"/>
      <c r="E23" s="852"/>
      <c r="F23" s="853"/>
      <c r="G23" s="553" t="s">
        <v>3660</v>
      </c>
      <c r="H23" s="498">
        <v>20</v>
      </c>
      <c r="I23" s="270" t="s">
        <v>3742</v>
      </c>
      <c r="J23" s="270">
        <v>14000</v>
      </c>
      <c r="K23" s="360"/>
    </row>
    <row r="24" spans="1:11" ht="14.4" customHeight="1" x14ac:dyDescent="0.25">
      <c r="A24" s="99">
        <v>17</v>
      </c>
      <c r="B24" s="785"/>
      <c r="C24" s="506" t="s">
        <v>3794</v>
      </c>
      <c r="D24" s="507"/>
      <c r="E24" s="507"/>
      <c r="F24" s="508"/>
      <c r="G24" s="553" t="s">
        <v>3660</v>
      </c>
      <c r="H24" s="498">
        <v>4</v>
      </c>
      <c r="I24" s="270" t="s">
        <v>3742</v>
      </c>
      <c r="J24" s="270">
        <f>4*700</f>
        <v>2800</v>
      </c>
      <c r="K24" s="360"/>
    </row>
    <row r="25" spans="1:11" ht="14.4" customHeight="1" x14ac:dyDescent="0.25">
      <c r="A25" s="761" t="s">
        <v>3704</v>
      </c>
      <c r="B25" s="762"/>
      <c r="C25" s="762"/>
      <c r="D25" s="762"/>
      <c r="E25" s="762"/>
      <c r="F25" s="762"/>
      <c r="G25" s="762"/>
      <c r="H25" s="762"/>
      <c r="I25" s="763"/>
      <c r="J25" s="628">
        <f>J22+J23+J24</f>
        <v>28800</v>
      </c>
      <c r="K25" s="360"/>
    </row>
    <row r="26" spans="1:11" ht="14.4" customHeight="1" x14ac:dyDescent="0.25">
      <c r="A26" s="99">
        <v>20</v>
      </c>
      <c r="B26" s="781" t="s">
        <v>3674</v>
      </c>
      <c r="C26" s="802" t="s">
        <v>3718</v>
      </c>
      <c r="D26" s="803"/>
      <c r="E26" s="803"/>
      <c r="F26" s="804"/>
      <c r="G26" s="397" t="s">
        <v>3717</v>
      </c>
      <c r="H26" s="452"/>
      <c r="I26" s="452"/>
      <c r="J26" s="451"/>
      <c r="K26" s="360"/>
    </row>
    <row r="27" spans="1:11" ht="14.4" customHeight="1" x14ac:dyDescent="0.25">
      <c r="A27" s="99">
        <v>21</v>
      </c>
      <c r="B27" s="850"/>
      <c r="C27" s="805" t="s">
        <v>3674</v>
      </c>
      <c r="D27" s="806"/>
      <c r="E27" s="806"/>
      <c r="F27" s="807"/>
      <c r="G27" s="397" t="s">
        <v>3795</v>
      </c>
      <c r="H27" s="312">
        <v>1</v>
      </c>
      <c r="I27" s="738">
        <v>12000</v>
      </c>
      <c r="J27" s="504">
        <v>12000</v>
      </c>
      <c r="K27" s="360"/>
    </row>
    <row r="28" spans="1:11" ht="14.4" customHeight="1" x14ac:dyDescent="0.25">
      <c r="A28" s="758" t="s">
        <v>3711</v>
      </c>
      <c r="B28" s="759"/>
      <c r="C28" s="759"/>
      <c r="D28" s="759"/>
      <c r="E28" s="759"/>
      <c r="F28" s="759"/>
      <c r="G28" s="759"/>
      <c r="H28" s="759"/>
      <c r="I28" s="760"/>
      <c r="J28" s="659">
        <f>J27+J25+J21</f>
        <v>134983.95899999997</v>
      </c>
    </row>
  </sheetData>
  <mergeCells count="18">
    <mergeCell ref="A1:J1"/>
    <mergeCell ref="B8:B12"/>
    <mergeCell ref="B14:B15"/>
    <mergeCell ref="B17:B20"/>
    <mergeCell ref="B22:B24"/>
    <mergeCell ref="C22:F22"/>
    <mergeCell ref="C23:F23"/>
    <mergeCell ref="A21:I21"/>
    <mergeCell ref="A25:I25"/>
    <mergeCell ref="A28:I28"/>
    <mergeCell ref="B26:B27"/>
    <mergeCell ref="C26:F26"/>
    <mergeCell ref="C27:F27"/>
    <mergeCell ref="A2:B2"/>
    <mergeCell ref="A3:B3"/>
    <mergeCell ref="A4:B4"/>
    <mergeCell ref="A5:B5"/>
    <mergeCell ref="A6:B6"/>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2"/>
  <sheetViews>
    <sheetView zoomScaleNormal="100" zoomScaleSheetLayoutView="100" workbookViewId="0">
      <selection activeCell="C7" sqref="C7"/>
    </sheetView>
  </sheetViews>
  <sheetFormatPr defaultRowHeight="13.8" x14ac:dyDescent="0.25"/>
  <cols>
    <col min="1" max="1" width="4.33203125" style="371" customWidth="1"/>
    <col min="2" max="2" width="16.88671875" style="312" customWidth="1"/>
    <col min="3" max="3" width="30" style="358" customWidth="1"/>
    <col min="4" max="4" width="9.6640625" style="312" customWidth="1"/>
    <col min="5" max="5" width="14.77734375" style="312" customWidth="1"/>
    <col min="6" max="6" width="12.5546875" style="312" customWidth="1"/>
    <col min="7" max="7" width="9.109375" style="312" customWidth="1"/>
    <col min="8" max="8" width="6.44140625" style="312" bestFit="1" customWidth="1"/>
    <col min="9" max="9" width="10.44140625" style="312" bestFit="1" customWidth="1"/>
    <col min="10" max="10" width="9" style="371" bestFit="1" customWidth="1"/>
    <col min="11" max="16384" width="8.88671875" style="312"/>
  </cols>
  <sheetData>
    <row r="1" spans="1:11" ht="27.6" customHeight="1" x14ac:dyDescent="0.25">
      <c r="A1" s="854" t="s">
        <v>3695</v>
      </c>
      <c r="B1" s="854"/>
      <c r="C1" s="854"/>
      <c r="D1" s="854"/>
      <c r="E1" s="854"/>
      <c r="F1" s="854"/>
      <c r="G1" s="854"/>
      <c r="H1" s="854"/>
      <c r="I1" s="854"/>
      <c r="J1" s="854"/>
    </row>
    <row r="2" spans="1:11" x14ac:dyDescent="0.25">
      <c r="A2" s="791" t="s">
        <v>456</v>
      </c>
      <c r="B2" s="791"/>
      <c r="C2" s="469" t="s">
        <v>1904</v>
      </c>
      <c r="D2" s="469"/>
      <c r="E2" s="470"/>
      <c r="F2" s="470"/>
      <c r="G2" s="470"/>
      <c r="H2" s="470"/>
      <c r="I2" s="470"/>
      <c r="J2" s="470"/>
    </row>
    <row r="3" spans="1:11" x14ac:dyDescent="0.25">
      <c r="A3" s="791" t="s">
        <v>3694</v>
      </c>
      <c r="B3" s="791"/>
      <c r="C3" s="469" t="s">
        <v>1865</v>
      </c>
      <c r="D3" s="469"/>
      <c r="E3" s="470"/>
      <c r="F3" s="470"/>
      <c r="G3" s="470"/>
      <c r="H3" s="470"/>
      <c r="I3" s="470"/>
      <c r="J3" s="470"/>
    </row>
    <row r="4" spans="1:11" x14ac:dyDescent="0.25">
      <c r="A4" s="791" t="s">
        <v>3779</v>
      </c>
      <c r="B4" s="791"/>
      <c r="C4" s="469" t="s">
        <v>1139</v>
      </c>
      <c r="D4" s="469"/>
      <c r="E4" s="470"/>
      <c r="F4" s="470"/>
      <c r="G4" s="470"/>
      <c r="H4" s="470"/>
      <c r="I4" s="470"/>
      <c r="J4" s="470"/>
    </row>
    <row r="5" spans="1:11" x14ac:dyDescent="0.25">
      <c r="A5" s="791" t="s">
        <v>454</v>
      </c>
      <c r="B5" s="791"/>
      <c r="C5" s="469" t="s">
        <v>3732</v>
      </c>
      <c r="D5" s="469"/>
      <c r="E5" s="470"/>
      <c r="F5" s="470"/>
      <c r="G5" s="470"/>
      <c r="H5" s="470"/>
      <c r="I5" s="470"/>
      <c r="J5" s="470"/>
    </row>
    <row r="6" spans="1:11" x14ac:dyDescent="0.25">
      <c r="A6" s="855" t="s">
        <v>457</v>
      </c>
      <c r="B6" s="856"/>
      <c r="C6" s="469" t="s">
        <v>3763</v>
      </c>
      <c r="D6" s="469"/>
      <c r="E6" s="468"/>
      <c r="F6" s="468"/>
      <c r="G6" s="468"/>
      <c r="H6" s="468"/>
      <c r="I6" s="468"/>
      <c r="J6" s="468"/>
    </row>
    <row r="7" spans="1:11" ht="18" customHeight="1" x14ac:dyDescent="0.25">
      <c r="A7" s="701" t="s">
        <v>413</v>
      </c>
      <c r="B7" s="406" t="s">
        <v>3712</v>
      </c>
      <c r="C7" s="353" t="s">
        <v>3692</v>
      </c>
      <c r="D7" s="351" t="s">
        <v>3691</v>
      </c>
      <c r="E7" s="309" t="s">
        <v>3690</v>
      </c>
      <c r="F7" s="309" t="s">
        <v>3689</v>
      </c>
      <c r="G7" s="352" t="s">
        <v>3688</v>
      </c>
      <c r="H7" s="351" t="s">
        <v>3687</v>
      </c>
      <c r="I7" s="351" t="s">
        <v>3883</v>
      </c>
      <c r="J7" s="351" t="s">
        <v>3884</v>
      </c>
      <c r="K7" s="360"/>
    </row>
    <row r="8" spans="1:11" x14ac:dyDescent="0.25">
      <c r="A8" s="272">
        <v>1</v>
      </c>
      <c r="B8" s="467" t="s">
        <v>3714</v>
      </c>
      <c r="C8" s="306" t="s">
        <v>3902</v>
      </c>
      <c r="D8" s="296">
        <v>10.5</v>
      </c>
      <c r="E8" s="302">
        <v>8</v>
      </c>
      <c r="F8" s="302"/>
      <c r="G8" s="297" t="s">
        <v>3762</v>
      </c>
      <c r="H8" s="296">
        <v>156</v>
      </c>
      <c r="I8" s="713">
        <v>30</v>
      </c>
      <c r="J8" s="713">
        <f t="shared" ref="J8:J24" si="0">I8*H8</f>
        <v>4680</v>
      </c>
      <c r="K8" s="360"/>
    </row>
    <row r="9" spans="1:11" x14ac:dyDescent="0.25">
      <c r="A9" s="305">
        <v>2</v>
      </c>
      <c r="B9" s="779" t="s">
        <v>479</v>
      </c>
      <c r="C9" s="306" t="s">
        <v>3901</v>
      </c>
      <c r="D9" s="296">
        <v>4</v>
      </c>
      <c r="E9" s="302">
        <v>0.15</v>
      </c>
      <c r="F9" s="302">
        <v>0.25</v>
      </c>
      <c r="G9" s="297" t="s">
        <v>3677</v>
      </c>
      <c r="H9" s="296">
        <v>8</v>
      </c>
      <c r="I9" s="713">
        <v>4000</v>
      </c>
      <c r="J9" s="713">
        <f t="shared" si="0"/>
        <v>32000</v>
      </c>
      <c r="K9" s="360"/>
    </row>
    <row r="10" spans="1:11" x14ac:dyDescent="0.25">
      <c r="A10" s="305">
        <v>3</v>
      </c>
      <c r="B10" s="779"/>
      <c r="C10" s="306" t="s">
        <v>3824</v>
      </c>
      <c r="D10" s="296">
        <v>3.5</v>
      </c>
      <c r="E10" s="302">
        <v>0.08</v>
      </c>
      <c r="F10" s="302">
        <v>0.1</v>
      </c>
      <c r="G10" s="297" t="s">
        <v>3677</v>
      </c>
      <c r="H10" s="296">
        <v>51</v>
      </c>
      <c r="I10" s="713">
        <v>800</v>
      </c>
      <c r="J10" s="713">
        <f t="shared" si="0"/>
        <v>40800</v>
      </c>
      <c r="K10" s="360"/>
    </row>
    <row r="11" spans="1:11" x14ac:dyDescent="0.25">
      <c r="A11" s="305">
        <v>4</v>
      </c>
      <c r="B11" s="779"/>
      <c r="C11" s="306" t="s">
        <v>3888</v>
      </c>
      <c r="D11" s="296">
        <v>3.5</v>
      </c>
      <c r="E11" s="302">
        <v>0.15</v>
      </c>
      <c r="F11" s="302">
        <v>0.15</v>
      </c>
      <c r="G11" s="297" t="s">
        <v>3677</v>
      </c>
      <c r="H11" s="296">
        <v>2</v>
      </c>
      <c r="I11" s="713">
        <v>400</v>
      </c>
      <c r="J11" s="713">
        <f t="shared" si="0"/>
        <v>800</v>
      </c>
      <c r="K11" s="360"/>
    </row>
    <row r="12" spans="1:11" ht="13.8" customHeight="1" x14ac:dyDescent="0.25">
      <c r="A12" s="305">
        <v>5</v>
      </c>
      <c r="B12" s="779"/>
      <c r="C12" s="306" t="s">
        <v>3888</v>
      </c>
      <c r="D12" s="296">
        <v>2.5</v>
      </c>
      <c r="E12" s="302">
        <v>0.15</v>
      </c>
      <c r="F12" s="302">
        <v>0.15</v>
      </c>
      <c r="G12" s="297" t="s">
        <v>3677</v>
      </c>
      <c r="H12" s="296">
        <v>4</v>
      </c>
      <c r="I12" s="713">
        <v>300</v>
      </c>
      <c r="J12" s="713">
        <f t="shared" si="0"/>
        <v>1200</v>
      </c>
      <c r="K12" s="360"/>
    </row>
    <row r="13" spans="1:11" ht="13.8" customHeight="1" x14ac:dyDescent="0.25">
      <c r="A13" s="305">
        <v>6</v>
      </c>
      <c r="B13" s="779"/>
      <c r="C13" s="306" t="s">
        <v>3889</v>
      </c>
      <c r="D13" s="296">
        <v>1.5</v>
      </c>
      <c r="E13" s="302">
        <v>0.15</v>
      </c>
      <c r="F13" s="302">
        <v>0.15</v>
      </c>
      <c r="G13" s="297" t="s">
        <v>3677</v>
      </c>
      <c r="H13" s="296">
        <v>4</v>
      </c>
      <c r="I13" s="713">
        <v>250</v>
      </c>
      <c r="J13" s="713">
        <f t="shared" si="0"/>
        <v>1000</v>
      </c>
      <c r="K13" s="360"/>
    </row>
    <row r="14" spans="1:11" ht="12.6" customHeight="1" x14ac:dyDescent="0.25">
      <c r="A14" s="305">
        <v>7</v>
      </c>
      <c r="B14" s="779"/>
      <c r="C14" s="306" t="s">
        <v>3889</v>
      </c>
      <c r="D14" s="296"/>
      <c r="E14" s="302"/>
      <c r="F14" s="302"/>
      <c r="G14" s="297" t="s">
        <v>3677</v>
      </c>
      <c r="H14" s="296">
        <v>4</v>
      </c>
      <c r="I14" s="713">
        <v>250</v>
      </c>
      <c r="J14" s="713">
        <f t="shared" si="0"/>
        <v>1000</v>
      </c>
      <c r="K14" s="360"/>
    </row>
    <row r="15" spans="1:11" x14ac:dyDescent="0.25">
      <c r="A15" s="305">
        <v>8</v>
      </c>
      <c r="B15" s="779"/>
      <c r="C15" s="306" t="s">
        <v>3773</v>
      </c>
      <c r="D15" s="296">
        <v>6</v>
      </c>
      <c r="E15" s="302">
        <v>0.2</v>
      </c>
      <c r="F15" s="302">
        <v>2.5000000000000001E-2</v>
      </c>
      <c r="G15" s="297" t="s">
        <v>3677</v>
      </c>
      <c r="H15" s="296">
        <v>62</v>
      </c>
      <c r="I15" s="713">
        <v>1250</v>
      </c>
      <c r="J15" s="713">
        <f t="shared" si="0"/>
        <v>77500</v>
      </c>
      <c r="K15" s="360"/>
    </row>
    <row r="16" spans="1:11" x14ac:dyDescent="0.25">
      <c r="A16" s="305">
        <v>9</v>
      </c>
      <c r="B16" s="827" t="s">
        <v>3761</v>
      </c>
      <c r="C16" s="306" t="s">
        <v>3821</v>
      </c>
      <c r="D16" s="296"/>
      <c r="E16" s="302">
        <v>1</v>
      </c>
      <c r="F16" s="302">
        <v>2.4</v>
      </c>
      <c r="G16" s="297" t="s">
        <v>3677</v>
      </c>
      <c r="H16" s="296">
        <v>2</v>
      </c>
      <c r="I16" s="713">
        <v>1200</v>
      </c>
      <c r="J16" s="713">
        <f t="shared" si="0"/>
        <v>2400</v>
      </c>
      <c r="K16" s="360"/>
    </row>
    <row r="17" spans="1:21" x14ac:dyDescent="0.25">
      <c r="A17" s="305">
        <v>10</v>
      </c>
      <c r="B17" s="828"/>
      <c r="C17" s="306" t="s">
        <v>3821</v>
      </c>
      <c r="D17" s="296"/>
      <c r="E17" s="302">
        <v>1.6</v>
      </c>
      <c r="F17" s="302">
        <v>2</v>
      </c>
      <c r="G17" s="297" t="s">
        <v>3677</v>
      </c>
      <c r="H17" s="296">
        <v>2</v>
      </c>
      <c r="I17" s="713">
        <v>1400</v>
      </c>
      <c r="J17" s="713">
        <f t="shared" si="0"/>
        <v>2800</v>
      </c>
      <c r="K17" s="360"/>
    </row>
    <row r="18" spans="1:21" x14ac:dyDescent="0.25">
      <c r="A18" s="305">
        <v>11</v>
      </c>
      <c r="B18" s="828"/>
      <c r="C18" s="306" t="s">
        <v>3822</v>
      </c>
      <c r="D18" s="296"/>
      <c r="E18" s="302">
        <v>2.5</v>
      </c>
      <c r="F18" s="302">
        <v>2</v>
      </c>
      <c r="G18" s="297" t="s">
        <v>3677</v>
      </c>
      <c r="H18" s="296">
        <v>1</v>
      </c>
      <c r="I18" s="713">
        <v>2250</v>
      </c>
      <c r="J18" s="713">
        <f t="shared" si="0"/>
        <v>2250</v>
      </c>
      <c r="K18" s="360"/>
    </row>
    <row r="19" spans="1:21" x14ac:dyDescent="0.25">
      <c r="A19" s="305">
        <v>12</v>
      </c>
      <c r="B19" s="828"/>
      <c r="C19" s="306" t="s">
        <v>3822</v>
      </c>
      <c r="D19" s="296"/>
      <c r="E19" s="302">
        <v>1.5</v>
      </c>
      <c r="F19" s="302">
        <v>1.5</v>
      </c>
      <c r="G19" s="297" t="s">
        <v>3677</v>
      </c>
      <c r="H19" s="296">
        <v>2</v>
      </c>
      <c r="I19" s="713">
        <f>I18</f>
        <v>2250</v>
      </c>
      <c r="J19" s="713">
        <f t="shared" si="0"/>
        <v>4500</v>
      </c>
      <c r="K19" s="360"/>
    </row>
    <row r="20" spans="1:21" ht="16.2" x14ac:dyDescent="0.25">
      <c r="A20" s="305">
        <v>13</v>
      </c>
      <c r="B20" s="857"/>
      <c r="C20" s="306" t="s">
        <v>3698</v>
      </c>
      <c r="D20" s="296"/>
      <c r="E20" s="302">
        <v>3.5</v>
      </c>
      <c r="F20" s="302">
        <v>2</v>
      </c>
      <c r="G20" s="297" t="s">
        <v>3683</v>
      </c>
      <c r="H20" s="296">
        <v>8.8000000000000007</v>
      </c>
      <c r="I20" s="713">
        <v>430</v>
      </c>
      <c r="J20" s="713">
        <f t="shared" si="0"/>
        <v>3784.0000000000005</v>
      </c>
      <c r="K20" s="360"/>
    </row>
    <row r="21" spans="1:21" x14ac:dyDescent="0.25">
      <c r="A21" s="305">
        <v>14</v>
      </c>
      <c r="B21" s="308" t="s">
        <v>476</v>
      </c>
      <c r="C21" s="306" t="s">
        <v>2004</v>
      </c>
      <c r="D21" s="296"/>
      <c r="E21" s="302"/>
      <c r="F21" s="302"/>
      <c r="G21" s="297" t="s">
        <v>3706</v>
      </c>
      <c r="H21" s="296">
        <v>140</v>
      </c>
      <c r="I21" s="713">
        <v>10</v>
      </c>
      <c r="J21" s="713">
        <f t="shared" si="0"/>
        <v>1400</v>
      </c>
      <c r="K21" s="360"/>
    </row>
    <row r="22" spans="1:21" ht="27.6" x14ac:dyDescent="0.25">
      <c r="A22" s="305">
        <v>15</v>
      </c>
      <c r="B22" s="783" t="s">
        <v>478</v>
      </c>
      <c r="C22" s="306" t="s">
        <v>3760</v>
      </c>
      <c r="D22" s="296"/>
      <c r="E22" s="302"/>
      <c r="F22" s="302"/>
      <c r="G22" s="297" t="s">
        <v>3679</v>
      </c>
      <c r="H22" s="296">
        <v>17.16</v>
      </c>
      <c r="I22" s="713">
        <v>350</v>
      </c>
      <c r="J22" s="713">
        <f t="shared" si="0"/>
        <v>6006</v>
      </c>
      <c r="K22" s="360"/>
    </row>
    <row r="23" spans="1:21" ht="16.2" x14ac:dyDescent="0.25">
      <c r="A23" s="305">
        <v>16</v>
      </c>
      <c r="B23" s="785"/>
      <c r="C23" s="306" t="s">
        <v>3759</v>
      </c>
      <c r="D23" s="296"/>
      <c r="E23" s="302"/>
      <c r="F23" s="302"/>
      <c r="G23" s="466" t="s">
        <v>3679</v>
      </c>
      <c r="H23" s="296">
        <v>64.349999999999994</v>
      </c>
      <c r="I23" s="713">
        <v>450</v>
      </c>
      <c r="J23" s="713">
        <f t="shared" si="0"/>
        <v>28957.499999999996</v>
      </c>
      <c r="K23" s="360"/>
    </row>
    <row r="24" spans="1:21" x14ac:dyDescent="0.25">
      <c r="A24" s="305">
        <v>17</v>
      </c>
      <c r="B24" s="465" t="s">
        <v>3758</v>
      </c>
      <c r="C24" s="306" t="s">
        <v>3757</v>
      </c>
      <c r="D24" s="296"/>
      <c r="E24" s="302"/>
      <c r="F24" s="302"/>
      <c r="G24" s="297" t="s">
        <v>3677</v>
      </c>
      <c r="H24" s="296">
        <v>2</v>
      </c>
      <c r="I24" s="713">
        <v>80</v>
      </c>
      <c r="J24" s="713">
        <f t="shared" si="0"/>
        <v>160</v>
      </c>
      <c r="K24" s="360"/>
    </row>
    <row r="25" spans="1:21" x14ac:dyDescent="0.25">
      <c r="A25" s="758" t="s">
        <v>3712</v>
      </c>
      <c r="B25" s="759"/>
      <c r="C25" s="759"/>
      <c r="D25" s="759"/>
      <c r="E25" s="759"/>
      <c r="F25" s="759"/>
      <c r="G25" s="759"/>
      <c r="H25" s="759"/>
      <c r="I25" s="760"/>
      <c r="J25" s="609">
        <f>SUM(J8:J24)</f>
        <v>211237.5</v>
      </c>
      <c r="K25" s="360"/>
    </row>
    <row r="26" spans="1:21" x14ac:dyDescent="0.25">
      <c r="A26" s="305">
        <v>18</v>
      </c>
      <c r="B26" s="779" t="s">
        <v>3744</v>
      </c>
      <c r="C26" s="858" t="s">
        <v>3675</v>
      </c>
      <c r="D26" s="858"/>
      <c r="E26" s="858"/>
      <c r="F26" s="304" t="s">
        <v>3756</v>
      </c>
      <c r="G26" s="297" t="s">
        <v>3660</v>
      </c>
      <c r="H26" s="296">
        <v>80</v>
      </c>
      <c r="I26" s="304">
        <v>350</v>
      </c>
      <c r="J26" s="295">
        <f>I26*H26</f>
        <v>28000</v>
      </c>
      <c r="K26" s="360"/>
    </row>
    <row r="27" spans="1:21" x14ac:dyDescent="0.25">
      <c r="A27" s="305">
        <v>19</v>
      </c>
      <c r="B27" s="779"/>
      <c r="C27" s="859" t="s">
        <v>3719</v>
      </c>
      <c r="D27" s="859"/>
      <c r="E27" s="859"/>
      <c r="F27" s="304" t="s">
        <v>3755</v>
      </c>
      <c r="G27" s="297" t="s">
        <v>3660</v>
      </c>
      <c r="H27" s="296">
        <v>40</v>
      </c>
      <c r="I27" s="304">
        <v>700</v>
      </c>
      <c r="J27" s="295">
        <f>H27*I27</f>
        <v>28000</v>
      </c>
      <c r="K27" s="360"/>
    </row>
    <row r="28" spans="1:21" x14ac:dyDescent="0.25">
      <c r="A28" s="305">
        <v>20</v>
      </c>
      <c r="B28" s="779"/>
      <c r="C28" s="858" t="s">
        <v>3719</v>
      </c>
      <c r="D28" s="858"/>
      <c r="E28" s="858"/>
      <c r="F28" s="304" t="s">
        <v>3754</v>
      </c>
      <c r="G28" s="297" t="s">
        <v>3660</v>
      </c>
      <c r="H28" s="304">
        <v>12</v>
      </c>
      <c r="I28" s="304">
        <v>700</v>
      </c>
      <c r="J28" s="295">
        <f>I28*H28</f>
        <v>8400</v>
      </c>
      <c r="K28" s="360"/>
    </row>
    <row r="29" spans="1:21" ht="14.4" customHeight="1" x14ac:dyDescent="0.25">
      <c r="A29" s="761" t="s">
        <v>3704</v>
      </c>
      <c r="B29" s="762"/>
      <c r="C29" s="762"/>
      <c r="D29" s="762"/>
      <c r="E29" s="762"/>
      <c r="F29" s="762"/>
      <c r="G29" s="762"/>
      <c r="H29" s="762"/>
      <c r="I29" s="763"/>
      <c r="J29" s="361">
        <f>SUM(J26:J28)</f>
        <v>64400</v>
      </c>
    </row>
    <row r="30" spans="1:21" ht="18" customHeight="1" x14ac:dyDescent="0.25">
      <c r="A30" s="297">
        <v>21</v>
      </c>
      <c r="B30" s="811" t="s">
        <v>3674</v>
      </c>
      <c r="C30" s="802" t="s">
        <v>3718</v>
      </c>
      <c r="D30" s="803"/>
      <c r="E30" s="803"/>
      <c r="F30" s="804"/>
      <c r="G30" s="463" t="s">
        <v>3717</v>
      </c>
      <c r="H30" s="306"/>
      <c r="I30" s="306"/>
      <c r="J30" s="304"/>
    </row>
    <row r="31" spans="1:21" ht="19.2" customHeight="1" x14ac:dyDescent="0.25">
      <c r="A31" s="297">
        <v>22</v>
      </c>
      <c r="B31" s="811"/>
      <c r="C31" s="805" t="s">
        <v>3674</v>
      </c>
      <c r="D31" s="806"/>
      <c r="E31" s="806"/>
      <c r="F31" s="807"/>
      <c r="G31" s="297" t="s">
        <v>3795</v>
      </c>
      <c r="H31" s="274">
        <v>1</v>
      </c>
      <c r="I31" s="712">
        <v>2500</v>
      </c>
      <c r="J31" s="712">
        <f>I31</f>
        <v>2500</v>
      </c>
    </row>
    <row r="32" spans="1:21" ht="15.6" customHeight="1" x14ac:dyDescent="0.25">
      <c r="A32" s="758" t="s">
        <v>3711</v>
      </c>
      <c r="B32" s="759"/>
      <c r="C32" s="759"/>
      <c r="D32" s="759"/>
      <c r="E32" s="759"/>
      <c r="F32" s="759"/>
      <c r="G32" s="759"/>
      <c r="H32" s="759"/>
      <c r="I32" s="760"/>
      <c r="J32" s="608">
        <f>J25+J29+J31</f>
        <v>278137.5</v>
      </c>
      <c r="N32" s="360"/>
      <c r="P32" s="860"/>
      <c r="Q32" s="860"/>
      <c r="S32" s="274"/>
      <c r="U32" s="274"/>
    </row>
  </sheetData>
  <mergeCells count="20">
    <mergeCell ref="B22:B23"/>
    <mergeCell ref="A32:I32"/>
    <mergeCell ref="P32:Q32"/>
    <mergeCell ref="B9:B15"/>
    <mergeCell ref="C30:F30"/>
    <mergeCell ref="B26:B28"/>
    <mergeCell ref="C28:E28"/>
    <mergeCell ref="A29:I29"/>
    <mergeCell ref="B30:B31"/>
    <mergeCell ref="C31:F31"/>
    <mergeCell ref="C26:E26"/>
    <mergeCell ref="C27:E27"/>
    <mergeCell ref="A25:I25"/>
    <mergeCell ref="A1:J1"/>
    <mergeCell ref="A6:B6"/>
    <mergeCell ref="A2:B2"/>
    <mergeCell ref="A5:B5"/>
    <mergeCell ref="B16:B20"/>
    <mergeCell ref="A3:B3"/>
    <mergeCell ref="A4:B4"/>
  </mergeCells>
  <pageMargins left="0.7" right="0" top="0.75" bottom="0.75" header="0.3" footer="0.3"/>
  <pageSetup scale="79" orientation="portrait"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zoomScaleNormal="100" workbookViewId="0">
      <selection activeCell="C7" sqref="C7"/>
    </sheetView>
  </sheetViews>
  <sheetFormatPr defaultRowHeight="14.4" x14ac:dyDescent="0.3"/>
  <cols>
    <col min="1" max="1" width="15.109375" customWidth="1"/>
    <col min="2" max="2" width="16.33203125" customWidth="1"/>
    <col min="3" max="3" width="20.77734375" style="267" customWidth="1"/>
    <col min="4" max="4" width="8.6640625" customWidth="1"/>
    <col min="5" max="5" width="9.5546875" customWidth="1"/>
    <col min="6" max="6" width="9.77734375" customWidth="1"/>
    <col min="7" max="7" width="10.6640625" customWidth="1"/>
    <col min="8" max="8" width="7.77734375" customWidth="1"/>
    <col min="9" max="9" width="12.77734375" customWidth="1"/>
    <col min="10" max="10" width="12.77734375" style="383" customWidth="1"/>
  </cols>
  <sheetData>
    <row r="1" spans="1:11" ht="44.4" customHeight="1" x14ac:dyDescent="0.3">
      <c r="A1" s="778" t="s">
        <v>3695</v>
      </c>
      <c r="B1" s="778"/>
      <c r="C1" s="778"/>
      <c r="D1" s="778"/>
      <c r="E1" s="778"/>
      <c r="F1" s="778"/>
      <c r="G1" s="778"/>
      <c r="H1" s="778"/>
      <c r="I1" s="778"/>
      <c r="J1" s="778"/>
    </row>
    <row r="2" spans="1:11" x14ac:dyDescent="0.3">
      <c r="A2" s="791" t="s">
        <v>456</v>
      </c>
      <c r="B2" s="791"/>
      <c r="C2" s="1" t="s">
        <v>1904</v>
      </c>
      <c r="D2" s="1"/>
      <c r="G2" s="394"/>
      <c r="H2" s="394"/>
      <c r="I2" s="394"/>
      <c r="J2" s="394"/>
    </row>
    <row r="3" spans="1:11" x14ac:dyDescent="0.3">
      <c r="A3" s="791" t="s">
        <v>3694</v>
      </c>
      <c r="B3" s="791"/>
      <c r="C3" s="1" t="s">
        <v>1865</v>
      </c>
      <c r="D3" s="1"/>
      <c r="G3" s="394"/>
      <c r="H3" s="394"/>
      <c r="I3" s="394"/>
      <c r="J3" s="394"/>
    </row>
    <row r="4" spans="1:11" x14ac:dyDescent="0.3">
      <c r="A4" s="791" t="s">
        <v>3779</v>
      </c>
      <c r="B4" s="791"/>
      <c r="C4" s="1" t="s">
        <v>1139</v>
      </c>
      <c r="D4" s="1"/>
      <c r="G4" s="394"/>
      <c r="H4" s="394"/>
      <c r="I4" s="394"/>
      <c r="J4" s="394"/>
    </row>
    <row r="5" spans="1:11" ht="19.2" customHeight="1" x14ac:dyDescent="0.3">
      <c r="A5" s="791" t="s">
        <v>454</v>
      </c>
      <c r="B5" s="791"/>
      <c r="C5" s="503" t="s">
        <v>3778</v>
      </c>
      <c r="D5" s="503"/>
      <c r="G5" s="394"/>
      <c r="H5" s="394"/>
      <c r="I5" s="394"/>
      <c r="J5" s="394"/>
    </row>
    <row r="6" spans="1:11" ht="19.2" customHeight="1" x14ac:dyDescent="0.3">
      <c r="A6" s="855" t="s">
        <v>457</v>
      </c>
      <c r="B6" s="856"/>
      <c r="C6" s="1" t="s">
        <v>3974</v>
      </c>
      <c r="D6" s="503"/>
      <c r="G6" s="394"/>
      <c r="H6" s="394"/>
      <c r="I6" s="394"/>
      <c r="J6" s="394"/>
    </row>
    <row r="7" spans="1:11" ht="36.6" customHeight="1" x14ac:dyDescent="0.3">
      <c r="A7" s="701" t="s">
        <v>413</v>
      </c>
      <c r="B7" s="406" t="s">
        <v>3712</v>
      </c>
      <c r="C7" s="353" t="s">
        <v>3692</v>
      </c>
      <c r="D7" s="351" t="s">
        <v>3691</v>
      </c>
      <c r="E7" s="309" t="s">
        <v>3690</v>
      </c>
      <c r="F7" s="309" t="s">
        <v>3689</v>
      </c>
      <c r="G7" s="352" t="s">
        <v>3688</v>
      </c>
      <c r="H7" s="351" t="s">
        <v>3687</v>
      </c>
      <c r="I7" s="351" t="s">
        <v>3883</v>
      </c>
      <c r="J7" s="351" t="s">
        <v>3884</v>
      </c>
      <c r="K7" s="269"/>
    </row>
    <row r="8" spans="1:11" ht="14.4" customHeight="1" x14ac:dyDescent="0.3">
      <c r="A8" s="307">
        <v>1</v>
      </c>
      <c r="B8" s="783" t="s">
        <v>479</v>
      </c>
      <c r="C8" s="367" t="s">
        <v>3901</v>
      </c>
      <c r="D8" s="365">
        <v>450</v>
      </c>
      <c r="E8" s="369">
        <v>0.15</v>
      </c>
      <c r="F8" s="302">
        <v>0.15</v>
      </c>
      <c r="G8" s="305" t="s">
        <v>3677</v>
      </c>
      <c r="H8" s="499">
        <v>60</v>
      </c>
      <c r="I8" s="399">
        <v>1000</v>
      </c>
      <c r="J8" s="399">
        <f t="shared" ref="J8:J21" si="0">H8*I8</f>
        <v>60000</v>
      </c>
      <c r="K8" s="269"/>
    </row>
    <row r="9" spans="1:11" ht="14.4" customHeight="1" x14ac:dyDescent="0.3">
      <c r="A9" s="307">
        <v>2</v>
      </c>
      <c r="B9" s="784"/>
      <c r="C9" s="367" t="s">
        <v>3901</v>
      </c>
      <c r="D9" s="365">
        <v>4</v>
      </c>
      <c r="E9" s="369">
        <v>0.15</v>
      </c>
      <c r="F9" s="302">
        <v>0.25</v>
      </c>
      <c r="G9" s="305" t="s">
        <v>3677</v>
      </c>
      <c r="H9" s="499">
        <v>8</v>
      </c>
      <c r="I9" s="399">
        <v>2500</v>
      </c>
      <c r="J9" s="399">
        <f t="shared" si="0"/>
        <v>20000</v>
      </c>
      <c r="K9" s="269"/>
    </row>
    <row r="10" spans="1:11" ht="14.4" customHeight="1" x14ac:dyDescent="0.3">
      <c r="A10" s="307">
        <v>3</v>
      </c>
      <c r="B10" s="784"/>
      <c r="C10" s="367" t="s">
        <v>3888</v>
      </c>
      <c r="D10" s="365">
        <v>2.5</v>
      </c>
      <c r="E10" s="369">
        <v>0.15</v>
      </c>
      <c r="F10" s="302">
        <v>0.15</v>
      </c>
      <c r="G10" s="305" t="s">
        <v>3677</v>
      </c>
      <c r="H10" s="499">
        <v>4</v>
      </c>
      <c r="I10" s="399">
        <v>300</v>
      </c>
      <c r="J10" s="399">
        <f t="shared" si="0"/>
        <v>1200</v>
      </c>
      <c r="K10" s="269"/>
    </row>
    <row r="11" spans="1:11" ht="14.4" customHeight="1" x14ac:dyDescent="0.3">
      <c r="A11" s="307">
        <v>4</v>
      </c>
      <c r="B11" s="784"/>
      <c r="C11" s="367" t="s">
        <v>3888</v>
      </c>
      <c r="D11" s="365">
        <v>2.5</v>
      </c>
      <c r="E11" s="369">
        <v>0.15</v>
      </c>
      <c r="F11" s="302">
        <v>0.15</v>
      </c>
      <c r="G11" s="305" t="s">
        <v>3677</v>
      </c>
      <c r="H11" s="499">
        <v>8</v>
      </c>
      <c r="I11" s="399">
        <v>300</v>
      </c>
      <c r="J11" s="399">
        <f t="shared" si="0"/>
        <v>2400</v>
      </c>
      <c r="K11" s="269"/>
    </row>
    <row r="12" spans="1:11" ht="14.4" customHeight="1" x14ac:dyDescent="0.3">
      <c r="A12" s="307">
        <v>5</v>
      </c>
      <c r="B12" s="784"/>
      <c r="C12" s="367" t="s">
        <v>3889</v>
      </c>
      <c r="D12" s="365">
        <v>1.5</v>
      </c>
      <c r="E12" s="369">
        <v>0.15</v>
      </c>
      <c r="F12" s="302">
        <v>0.15</v>
      </c>
      <c r="G12" s="305" t="s">
        <v>3677</v>
      </c>
      <c r="H12" s="499">
        <v>12</v>
      </c>
      <c r="I12" s="399">
        <v>300</v>
      </c>
      <c r="J12" s="399">
        <f t="shared" si="0"/>
        <v>3600</v>
      </c>
      <c r="K12" s="269"/>
    </row>
    <row r="13" spans="1:11" ht="14.4" customHeight="1" x14ac:dyDescent="0.3">
      <c r="A13" s="307">
        <v>6</v>
      </c>
      <c r="B13" s="785"/>
      <c r="C13" s="367" t="s">
        <v>3773</v>
      </c>
      <c r="D13" s="365">
        <v>6</v>
      </c>
      <c r="E13" s="369">
        <v>0.2</v>
      </c>
      <c r="F13" s="341">
        <v>0.25</v>
      </c>
      <c r="G13" s="305" t="s">
        <v>3677</v>
      </c>
      <c r="H13" s="499">
        <v>184</v>
      </c>
      <c r="I13" s="399">
        <v>1250</v>
      </c>
      <c r="J13" s="399">
        <f t="shared" si="0"/>
        <v>230000</v>
      </c>
      <c r="K13" s="269"/>
    </row>
    <row r="14" spans="1:11" ht="14.4" customHeight="1" x14ac:dyDescent="0.3">
      <c r="A14" s="307">
        <v>7</v>
      </c>
      <c r="B14" s="783" t="s">
        <v>478</v>
      </c>
      <c r="C14" s="367" t="s">
        <v>3777</v>
      </c>
      <c r="D14" s="502"/>
      <c r="E14" s="501"/>
      <c r="F14" s="501"/>
      <c r="G14" s="500" t="s">
        <v>3963</v>
      </c>
      <c r="H14" s="499">
        <v>15000</v>
      </c>
      <c r="I14" s="399">
        <v>0.5</v>
      </c>
      <c r="J14" s="399">
        <f t="shared" si="0"/>
        <v>7500</v>
      </c>
      <c r="K14" s="269"/>
    </row>
    <row r="15" spans="1:11" ht="14.4" customHeight="1" x14ac:dyDescent="0.3">
      <c r="A15" s="307">
        <v>9</v>
      </c>
      <c r="B15" s="785"/>
      <c r="C15" s="367" t="s">
        <v>3713</v>
      </c>
      <c r="D15" s="271"/>
      <c r="E15" s="341"/>
      <c r="F15" s="341"/>
      <c r="G15" s="305" t="s">
        <v>3679</v>
      </c>
      <c r="H15" s="499">
        <v>220</v>
      </c>
      <c r="I15" s="399">
        <v>360</v>
      </c>
      <c r="J15" s="399">
        <f t="shared" si="0"/>
        <v>79200</v>
      </c>
      <c r="K15" s="269"/>
    </row>
    <row r="16" spans="1:11" ht="14.4" customHeight="1" x14ac:dyDescent="0.3">
      <c r="A16" s="307">
        <v>8</v>
      </c>
      <c r="B16" s="308" t="s">
        <v>3776</v>
      </c>
      <c r="C16" s="367" t="s">
        <v>3723</v>
      </c>
      <c r="D16" s="365">
        <v>7.3</v>
      </c>
      <c r="E16" s="369">
        <v>1.5</v>
      </c>
      <c r="F16" s="341"/>
      <c r="G16" s="305" t="s">
        <v>3683</v>
      </c>
      <c r="H16" s="499">
        <v>219</v>
      </c>
      <c r="I16" s="399">
        <v>50</v>
      </c>
      <c r="J16" s="399">
        <f t="shared" si="0"/>
        <v>10950</v>
      </c>
      <c r="K16" s="269"/>
    </row>
    <row r="17" spans="1:11" ht="14.4" customHeight="1" x14ac:dyDescent="0.3">
      <c r="A17" s="307">
        <v>10</v>
      </c>
      <c r="B17" s="308" t="s">
        <v>476</v>
      </c>
      <c r="C17" s="367" t="s">
        <v>2004</v>
      </c>
      <c r="D17" s="271"/>
      <c r="E17" s="341"/>
      <c r="F17" s="341"/>
      <c r="G17" s="305" t="s">
        <v>3701</v>
      </c>
      <c r="H17" s="499">
        <v>280</v>
      </c>
      <c r="I17" s="399">
        <v>10</v>
      </c>
      <c r="J17" s="399">
        <f t="shared" si="0"/>
        <v>2800</v>
      </c>
      <c r="K17" s="269"/>
    </row>
    <row r="18" spans="1:11" ht="14.4" customHeight="1" x14ac:dyDescent="0.3">
      <c r="A18" s="307">
        <v>11</v>
      </c>
      <c r="B18" s="783" t="s">
        <v>473</v>
      </c>
      <c r="C18" s="367" t="s">
        <v>3721</v>
      </c>
      <c r="D18" s="271"/>
      <c r="E18" s="341">
        <v>3.5</v>
      </c>
      <c r="F18" s="341">
        <v>2</v>
      </c>
      <c r="G18" s="305" t="s">
        <v>3683</v>
      </c>
      <c r="H18" s="499">
        <v>16</v>
      </c>
      <c r="I18" s="399">
        <v>430</v>
      </c>
      <c r="J18" s="399">
        <f t="shared" si="0"/>
        <v>6880</v>
      </c>
      <c r="K18" s="269"/>
    </row>
    <row r="19" spans="1:11" ht="14.4" customHeight="1" x14ac:dyDescent="0.3">
      <c r="A19" s="307">
        <v>12</v>
      </c>
      <c r="B19" s="784"/>
      <c r="C19" s="367" t="s">
        <v>3821</v>
      </c>
      <c r="D19" s="271">
        <v>1</v>
      </c>
      <c r="E19" s="341">
        <v>1</v>
      </c>
      <c r="F19" s="341">
        <v>1.9</v>
      </c>
      <c r="G19" s="305" t="s">
        <v>3683</v>
      </c>
      <c r="H19" s="499">
        <v>1.9</v>
      </c>
      <c r="I19" s="399">
        <v>1176.47</v>
      </c>
      <c r="J19" s="399">
        <f t="shared" si="0"/>
        <v>2235.2930000000001</v>
      </c>
      <c r="K19" s="269"/>
    </row>
    <row r="20" spans="1:11" ht="14.4" customHeight="1" x14ac:dyDescent="0.3">
      <c r="A20" s="307">
        <v>13</v>
      </c>
      <c r="B20" s="784"/>
      <c r="C20" s="367" t="s">
        <v>3822</v>
      </c>
      <c r="D20" s="271">
        <v>2</v>
      </c>
      <c r="E20" s="341">
        <v>2</v>
      </c>
      <c r="F20" s="341">
        <v>1.5</v>
      </c>
      <c r="G20" s="305" t="s">
        <v>3683</v>
      </c>
      <c r="H20" s="499">
        <v>6</v>
      </c>
      <c r="I20" s="399">
        <v>888.88</v>
      </c>
      <c r="J20" s="399">
        <f t="shared" si="0"/>
        <v>5333.28</v>
      </c>
      <c r="K20" s="269"/>
    </row>
    <row r="21" spans="1:11" ht="14.4" customHeight="1" x14ac:dyDescent="0.3">
      <c r="A21" s="307">
        <v>14</v>
      </c>
      <c r="B21" s="785"/>
      <c r="C21" s="367" t="s">
        <v>3822</v>
      </c>
      <c r="D21" s="271">
        <v>4</v>
      </c>
      <c r="E21" s="341">
        <v>1.5</v>
      </c>
      <c r="F21" s="341">
        <v>1.5</v>
      </c>
      <c r="G21" s="305" t="s">
        <v>3683</v>
      </c>
      <c r="H21" s="499">
        <v>9</v>
      </c>
      <c r="I21" s="399">
        <v>888.88</v>
      </c>
      <c r="J21" s="399">
        <f t="shared" si="0"/>
        <v>7999.92</v>
      </c>
      <c r="K21" s="269"/>
    </row>
    <row r="22" spans="1:11" ht="14.4" customHeight="1" x14ac:dyDescent="0.3">
      <c r="A22" s="758" t="s">
        <v>3712</v>
      </c>
      <c r="B22" s="759"/>
      <c r="C22" s="759"/>
      <c r="D22" s="759"/>
      <c r="E22" s="759"/>
      <c r="F22" s="759"/>
      <c r="G22" s="759"/>
      <c r="H22" s="759"/>
      <c r="I22" s="760"/>
      <c r="J22" s="334">
        <f>SUM(J8:J21)</f>
        <v>440098.49300000002</v>
      </c>
      <c r="K22" s="269"/>
    </row>
    <row r="23" spans="1:11" ht="14.4" customHeight="1" x14ac:dyDescent="0.3">
      <c r="A23" s="307">
        <v>15</v>
      </c>
      <c r="B23" s="783" t="s">
        <v>3744</v>
      </c>
      <c r="C23" s="816" t="s">
        <v>3675</v>
      </c>
      <c r="D23" s="817"/>
      <c r="E23" s="817"/>
      <c r="F23" s="818"/>
      <c r="G23" s="275" t="s">
        <v>3660</v>
      </c>
      <c r="H23" s="271">
        <v>60</v>
      </c>
      <c r="I23" s="271">
        <v>300</v>
      </c>
      <c r="J23" s="279">
        <f>I23*H23</f>
        <v>18000</v>
      </c>
      <c r="K23" s="269"/>
    </row>
    <row r="24" spans="1:11" ht="14.4" customHeight="1" x14ac:dyDescent="0.3">
      <c r="A24" s="307">
        <v>16</v>
      </c>
      <c r="B24" s="784"/>
      <c r="C24" s="816" t="s">
        <v>3719</v>
      </c>
      <c r="D24" s="817"/>
      <c r="E24" s="817"/>
      <c r="F24" s="818"/>
      <c r="G24" s="275" t="s">
        <v>3660</v>
      </c>
      <c r="H24" s="271">
        <v>38</v>
      </c>
      <c r="I24" s="271">
        <v>700</v>
      </c>
      <c r="J24" s="279">
        <f>I24*H24</f>
        <v>26600</v>
      </c>
      <c r="K24" s="269"/>
    </row>
    <row r="25" spans="1:11" ht="14.4" customHeight="1" x14ac:dyDescent="0.3">
      <c r="A25" s="761" t="s">
        <v>3704</v>
      </c>
      <c r="B25" s="762"/>
      <c r="C25" s="762"/>
      <c r="D25" s="762"/>
      <c r="E25" s="762"/>
      <c r="F25" s="762"/>
      <c r="G25" s="762"/>
      <c r="H25" s="762"/>
      <c r="I25" s="763"/>
      <c r="J25" s="334">
        <f>SUM(J23:J24)</f>
        <v>44600</v>
      </c>
      <c r="K25" s="269"/>
    </row>
    <row r="26" spans="1:11" ht="14.4" customHeight="1" x14ac:dyDescent="0.3">
      <c r="A26" s="336">
        <v>18</v>
      </c>
      <c r="B26" s="861" t="s">
        <v>3674</v>
      </c>
      <c r="C26" s="802" t="s">
        <v>3718</v>
      </c>
      <c r="D26" s="803"/>
      <c r="E26" s="803"/>
      <c r="F26" s="804"/>
      <c r="G26" s="397" t="s">
        <v>3717</v>
      </c>
      <c r="H26" s="452"/>
      <c r="I26" s="452"/>
      <c r="J26" s="396"/>
      <c r="K26" s="269"/>
    </row>
    <row r="27" spans="1:11" ht="14.4" customHeight="1" x14ac:dyDescent="0.3">
      <c r="A27" s="365">
        <v>19</v>
      </c>
      <c r="B27" s="862"/>
      <c r="C27" s="805" t="s">
        <v>3674</v>
      </c>
      <c r="D27" s="806"/>
      <c r="E27" s="806"/>
      <c r="F27" s="807"/>
      <c r="G27" s="727" t="s">
        <v>3795</v>
      </c>
      <c r="H27" s="398">
        <v>1</v>
      </c>
      <c r="I27" s="398">
        <v>12000</v>
      </c>
      <c r="J27" s="498">
        <v>12000</v>
      </c>
    </row>
    <row r="28" spans="1:11" ht="14.4" customHeight="1" x14ac:dyDescent="0.3">
      <c r="A28" s="758" t="s">
        <v>3711</v>
      </c>
      <c r="B28" s="759"/>
      <c r="C28" s="759"/>
      <c r="D28" s="759"/>
      <c r="E28" s="759"/>
      <c r="F28" s="759"/>
      <c r="G28" s="759"/>
      <c r="H28" s="759"/>
      <c r="I28" s="760"/>
      <c r="J28" s="696">
        <f>J27+J25+J22</f>
        <v>496698.49300000002</v>
      </c>
    </row>
  </sheetData>
  <mergeCells count="18">
    <mergeCell ref="A28:I28"/>
    <mergeCell ref="B18:B21"/>
    <mergeCell ref="A1:J1"/>
    <mergeCell ref="C23:F23"/>
    <mergeCell ref="C24:F24"/>
    <mergeCell ref="B14:B15"/>
    <mergeCell ref="A25:I25"/>
    <mergeCell ref="B8:B13"/>
    <mergeCell ref="B23:B24"/>
    <mergeCell ref="B26:B27"/>
    <mergeCell ref="C26:F26"/>
    <mergeCell ref="C27:F27"/>
    <mergeCell ref="A22:I22"/>
    <mergeCell ref="A2:B2"/>
    <mergeCell ref="A3:B3"/>
    <mergeCell ref="A4:B4"/>
    <mergeCell ref="A5:B5"/>
    <mergeCell ref="A6:B6"/>
  </mergeCells>
  <pageMargins left="0.7" right="0.7" top="0.75" bottom="0.75" header="0.3" footer="0.3"/>
  <pageSetup orientation="portrait"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4"/>
  <sheetViews>
    <sheetView zoomScaleNormal="100" workbookViewId="0">
      <selection activeCell="C7" sqref="C7"/>
    </sheetView>
  </sheetViews>
  <sheetFormatPr defaultRowHeight="14.4" x14ac:dyDescent="0.3"/>
  <cols>
    <col min="1" max="1" width="3.6640625" style="383" customWidth="1"/>
    <col min="2" max="2" width="18.109375" style="471" customWidth="1"/>
    <col min="3" max="3" width="28" style="267" customWidth="1"/>
    <col min="4" max="4" width="8.77734375" bestFit="1" customWidth="1"/>
    <col min="5" max="5" width="10.44140625" customWidth="1"/>
    <col min="6" max="6" width="8.44140625" customWidth="1"/>
    <col min="7" max="7" width="9.88671875" style="383" customWidth="1"/>
    <col min="8" max="8" width="7.77734375" customWidth="1"/>
    <col min="9" max="9" width="12.109375" bestFit="1" customWidth="1"/>
    <col min="10" max="10" width="8.6640625" style="383" bestFit="1" customWidth="1"/>
  </cols>
  <sheetData>
    <row r="1" spans="1:11" ht="42" customHeight="1" x14ac:dyDescent="0.3">
      <c r="A1" s="797" t="s">
        <v>3695</v>
      </c>
      <c r="B1" s="797"/>
      <c r="C1" s="797"/>
      <c r="D1" s="797"/>
      <c r="E1" s="797"/>
      <c r="F1" s="797"/>
      <c r="G1" s="797"/>
      <c r="H1" s="797"/>
      <c r="I1" s="797"/>
      <c r="J1" s="797"/>
    </row>
    <row r="2" spans="1:11" x14ac:dyDescent="0.3">
      <c r="A2" s="791" t="s">
        <v>456</v>
      </c>
      <c r="B2" s="791"/>
      <c r="C2" s="497" t="s">
        <v>1904</v>
      </c>
      <c r="D2" s="497"/>
      <c r="E2" s="487"/>
      <c r="F2" s="487"/>
      <c r="G2" s="487"/>
      <c r="H2" s="487"/>
      <c r="I2" s="487"/>
      <c r="J2" s="487"/>
    </row>
    <row r="3" spans="1:11" x14ac:dyDescent="0.3">
      <c r="A3" s="791" t="s">
        <v>3694</v>
      </c>
      <c r="B3" s="791"/>
      <c r="C3" s="497" t="s">
        <v>1857</v>
      </c>
      <c r="D3" s="497"/>
      <c r="E3" s="487"/>
      <c r="F3" s="487"/>
      <c r="G3" s="487"/>
      <c r="H3" s="487"/>
      <c r="I3" s="487"/>
      <c r="J3" s="487"/>
    </row>
    <row r="4" spans="1:11" x14ac:dyDescent="0.3">
      <c r="A4" s="791" t="s">
        <v>3779</v>
      </c>
      <c r="B4" s="791"/>
      <c r="C4" s="497" t="s">
        <v>990</v>
      </c>
      <c r="D4" s="497"/>
      <c r="E4" s="487"/>
      <c r="F4" s="487"/>
      <c r="G4" s="487"/>
      <c r="H4" s="487"/>
      <c r="I4" s="487"/>
      <c r="J4" s="487"/>
    </row>
    <row r="5" spans="1:11" ht="14.4" customHeight="1" x14ac:dyDescent="0.3">
      <c r="A5" s="791" t="s">
        <v>454</v>
      </c>
      <c r="B5" s="791"/>
      <c r="C5" s="438" t="s">
        <v>3709</v>
      </c>
      <c r="D5" s="438"/>
      <c r="E5" s="487"/>
      <c r="F5" s="487"/>
      <c r="G5" s="487"/>
      <c r="H5" s="487"/>
      <c r="I5" s="487"/>
      <c r="J5" s="487"/>
    </row>
    <row r="6" spans="1:11" ht="14.4" customHeight="1" x14ac:dyDescent="0.3">
      <c r="A6" s="855" t="s">
        <v>457</v>
      </c>
      <c r="B6" s="856"/>
      <c r="C6" s="59" t="s">
        <v>2034</v>
      </c>
      <c r="D6" s="59"/>
      <c r="E6" s="487"/>
      <c r="F6" s="487"/>
      <c r="G6" s="487"/>
      <c r="H6" s="487"/>
      <c r="I6" s="487"/>
      <c r="J6" s="487"/>
    </row>
    <row r="7" spans="1:11" ht="36.6" customHeight="1" x14ac:dyDescent="0.3">
      <c r="A7" s="701" t="s">
        <v>413</v>
      </c>
      <c r="B7" s="406" t="s">
        <v>3712</v>
      </c>
      <c r="C7" s="353" t="s">
        <v>3692</v>
      </c>
      <c r="D7" s="351" t="s">
        <v>3691</v>
      </c>
      <c r="E7" s="309" t="s">
        <v>3690</v>
      </c>
      <c r="F7" s="309" t="s">
        <v>3689</v>
      </c>
      <c r="G7" s="352" t="s">
        <v>3688</v>
      </c>
      <c r="H7" s="351" t="s">
        <v>3687</v>
      </c>
      <c r="I7" s="351" t="s">
        <v>3883</v>
      </c>
      <c r="J7" s="351" t="s">
        <v>3884</v>
      </c>
      <c r="K7" s="269"/>
    </row>
    <row r="8" spans="1:11" ht="15.6" x14ac:dyDescent="0.3">
      <c r="A8" s="414">
        <v>1</v>
      </c>
      <c r="B8" s="496" t="s">
        <v>3714</v>
      </c>
      <c r="C8" s="100" t="s">
        <v>3775</v>
      </c>
      <c r="D8" s="495">
        <v>5.5</v>
      </c>
      <c r="E8" s="103">
        <v>3.9</v>
      </c>
      <c r="F8" s="103"/>
      <c r="G8" s="494" t="s">
        <v>3774</v>
      </c>
      <c r="H8" s="493">
        <f>42</f>
        <v>42</v>
      </c>
      <c r="I8" s="493">
        <v>25</v>
      </c>
      <c r="J8" s="492">
        <f>H8*I8</f>
        <v>1050</v>
      </c>
      <c r="K8" s="269"/>
    </row>
    <row r="9" spans="1:11" x14ac:dyDescent="0.3">
      <c r="A9" s="415">
        <v>2</v>
      </c>
      <c r="B9" s="871" t="s">
        <v>479</v>
      </c>
      <c r="C9" s="486" t="s">
        <v>3903</v>
      </c>
      <c r="D9" s="485">
        <v>2</v>
      </c>
      <c r="E9" s="430">
        <v>0.14000000000000001</v>
      </c>
      <c r="F9" s="430">
        <v>7.0000000000000007E-2</v>
      </c>
      <c r="G9" s="424" t="s">
        <v>3678</v>
      </c>
      <c r="H9" s="489">
        <v>4</v>
      </c>
      <c r="I9" s="725">
        <v>540</v>
      </c>
      <c r="J9" s="488">
        <f>H9*I9</f>
        <v>2160</v>
      </c>
      <c r="K9" s="269"/>
    </row>
    <row r="10" spans="1:11" x14ac:dyDescent="0.3">
      <c r="A10" s="415">
        <v>3</v>
      </c>
      <c r="B10" s="871"/>
      <c r="C10" s="486" t="s">
        <v>3904</v>
      </c>
      <c r="D10" s="485">
        <v>1.5</v>
      </c>
      <c r="E10" s="430">
        <v>0.14000000000000001</v>
      </c>
      <c r="F10" s="430">
        <v>0.14000000000000001</v>
      </c>
      <c r="G10" s="424" t="s">
        <v>3678</v>
      </c>
      <c r="H10" s="489">
        <v>3</v>
      </c>
      <c r="I10" s="725">
        <v>540</v>
      </c>
      <c r="J10" s="488">
        <f>H10*I10</f>
        <v>1620</v>
      </c>
      <c r="K10" s="269"/>
    </row>
    <row r="11" spans="1:11" x14ac:dyDescent="0.3">
      <c r="A11" s="415">
        <v>4</v>
      </c>
      <c r="B11" s="871"/>
      <c r="C11" s="486" t="s">
        <v>3773</v>
      </c>
      <c r="D11" s="485">
        <v>6</v>
      </c>
      <c r="E11" s="430">
        <v>0.2</v>
      </c>
      <c r="F11" s="430">
        <v>2.5000000000000001E-2</v>
      </c>
      <c r="G11" s="424" t="s">
        <v>3677</v>
      </c>
      <c r="H11" s="489">
        <v>19</v>
      </c>
      <c r="I11" s="725">
        <v>1250</v>
      </c>
      <c r="J11" s="488">
        <f>H11*I11</f>
        <v>23750</v>
      </c>
      <c r="K11" s="269"/>
    </row>
    <row r="12" spans="1:11" ht="15.6" x14ac:dyDescent="0.3">
      <c r="A12" s="415">
        <v>8</v>
      </c>
      <c r="B12" s="491" t="s">
        <v>476</v>
      </c>
      <c r="C12" s="486" t="s">
        <v>3772</v>
      </c>
      <c r="D12" s="485">
        <v>5.4</v>
      </c>
      <c r="E12" s="430">
        <v>3.9</v>
      </c>
      <c r="F12" s="430"/>
      <c r="G12" s="424" t="s">
        <v>3733</v>
      </c>
      <c r="H12" s="489">
        <f>E12*D12</f>
        <v>21.060000000000002</v>
      </c>
      <c r="I12" s="725">
        <v>30</v>
      </c>
      <c r="J12" s="488">
        <f>I12*H12</f>
        <v>631.80000000000007</v>
      </c>
      <c r="K12" s="269"/>
    </row>
    <row r="13" spans="1:11" x14ac:dyDescent="0.3">
      <c r="A13" s="415">
        <v>6</v>
      </c>
      <c r="B13" s="865" t="s">
        <v>478</v>
      </c>
      <c r="C13" s="486" t="s">
        <v>2010</v>
      </c>
      <c r="D13" s="485"/>
      <c r="E13" s="430"/>
      <c r="F13" s="430"/>
      <c r="G13" s="424" t="s">
        <v>3700</v>
      </c>
      <c r="H13" s="489">
        <v>10</v>
      </c>
      <c r="I13" s="725">
        <v>350</v>
      </c>
      <c r="J13" s="488">
        <f>H13*I13</f>
        <v>3500</v>
      </c>
      <c r="K13" s="269"/>
    </row>
    <row r="14" spans="1:11" ht="15.6" x14ac:dyDescent="0.3">
      <c r="A14" s="415">
        <v>7</v>
      </c>
      <c r="B14" s="866"/>
      <c r="C14" s="486" t="s">
        <v>2008</v>
      </c>
      <c r="D14" s="485"/>
      <c r="E14" s="430"/>
      <c r="F14" s="430"/>
      <c r="G14" s="424" t="s">
        <v>3735</v>
      </c>
      <c r="H14" s="489">
        <v>1.5</v>
      </c>
      <c r="I14" s="489">
        <v>700</v>
      </c>
      <c r="J14" s="488">
        <f>H14*I14</f>
        <v>1050</v>
      </c>
      <c r="K14" s="269"/>
    </row>
    <row r="15" spans="1:11" x14ac:dyDescent="0.3">
      <c r="A15" s="415">
        <v>9</v>
      </c>
      <c r="B15" s="866"/>
      <c r="C15" s="486" t="s">
        <v>3771</v>
      </c>
      <c r="D15" s="485"/>
      <c r="E15" s="430"/>
      <c r="F15" s="430"/>
      <c r="G15" s="424" t="s">
        <v>3770</v>
      </c>
      <c r="H15" s="489">
        <v>2.2400000000000002</v>
      </c>
      <c r="I15" s="489">
        <v>350</v>
      </c>
      <c r="J15" s="488">
        <f>H15*I15</f>
        <v>784.00000000000011</v>
      </c>
      <c r="K15" s="269"/>
    </row>
    <row r="16" spans="1:11" ht="15.6" x14ac:dyDescent="0.3">
      <c r="A16" s="415">
        <v>10</v>
      </c>
      <c r="B16" s="867"/>
      <c r="C16" s="486" t="s">
        <v>3769</v>
      </c>
      <c r="D16" s="485"/>
      <c r="E16" s="430"/>
      <c r="F16" s="430"/>
      <c r="G16" s="424" t="s">
        <v>3735</v>
      </c>
      <c r="H16" s="489">
        <f>1.92+0.7</f>
        <v>2.62</v>
      </c>
      <c r="I16" s="725">
        <v>350</v>
      </c>
      <c r="J16" s="488">
        <f>H16*I16</f>
        <v>917</v>
      </c>
      <c r="K16" s="269"/>
    </row>
    <row r="17" spans="1:11" x14ac:dyDescent="0.3">
      <c r="A17" s="415">
        <v>11</v>
      </c>
      <c r="B17" s="490" t="s">
        <v>2004</v>
      </c>
      <c r="C17" s="486" t="s">
        <v>2004</v>
      </c>
      <c r="D17" s="485"/>
      <c r="E17" s="430"/>
      <c r="F17" s="430"/>
      <c r="G17" s="424" t="s">
        <v>3701</v>
      </c>
      <c r="H17" s="489">
        <v>70</v>
      </c>
      <c r="I17" s="725">
        <v>10</v>
      </c>
      <c r="J17" s="488">
        <f>H17*I17</f>
        <v>700</v>
      </c>
      <c r="K17" s="269"/>
    </row>
    <row r="18" spans="1:11" ht="15.6" x14ac:dyDescent="0.3">
      <c r="A18" s="415">
        <v>12</v>
      </c>
      <c r="B18" s="868" t="s">
        <v>473</v>
      </c>
      <c r="C18" s="486" t="s">
        <v>3698</v>
      </c>
      <c r="D18" s="485">
        <v>1.5</v>
      </c>
      <c r="E18" s="430">
        <v>1.5</v>
      </c>
      <c r="F18" s="430"/>
      <c r="G18" s="424" t="s">
        <v>3733</v>
      </c>
      <c r="H18" s="489">
        <v>1.7</v>
      </c>
      <c r="I18" s="725">
        <v>450</v>
      </c>
      <c r="J18" s="488">
        <f>I18*H18</f>
        <v>765</v>
      </c>
      <c r="K18" s="269"/>
    </row>
    <row r="19" spans="1:11" x14ac:dyDescent="0.3">
      <c r="A19" s="415">
        <v>13</v>
      </c>
      <c r="B19" s="869"/>
      <c r="C19" s="486" t="s">
        <v>3821</v>
      </c>
      <c r="D19" s="485"/>
      <c r="E19" s="430">
        <v>1</v>
      </c>
      <c r="F19" s="430">
        <v>2</v>
      </c>
      <c r="G19" s="424" t="s">
        <v>3677</v>
      </c>
      <c r="H19" s="489">
        <v>2</v>
      </c>
      <c r="I19" s="725">
        <v>2000</v>
      </c>
      <c r="J19" s="488">
        <v>4000</v>
      </c>
      <c r="K19" s="269"/>
    </row>
    <row r="20" spans="1:11" x14ac:dyDescent="0.3">
      <c r="A20" s="415">
        <v>14</v>
      </c>
      <c r="B20" s="869"/>
      <c r="C20" s="486" t="s">
        <v>3822</v>
      </c>
      <c r="D20" s="485">
        <v>1.5</v>
      </c>
      <c r="E20" s="430">
        <v>1.5</v>
      </c>
      <c r="F20" s="430"/>
      <c r="G20" s="424" t="s">
        <v>3677</v>
      </c>
      <c r="H20" s="489">
        <v>2.25</v>
      </c>
      <c r="I20" s="725">
        <v>1777.77</v>
      </c>
      <c r="J20" s="488">
        <f>H20*I20</f>
        <v>3999.9825000000001</v>
      </c>
      <c r="K20" s="269"/>
    </row>
    <row r="21" spans="1:11" x14ac:dyDescent="0.3">
      <c r="A21" s="415">
        <v>5</v>
      </c>
      <c r="B21" s="869"/>
      <c r="C21" s="486" t="s">
        <v>3768</v>
      </c>
      <c r="D21" s="485">
        <v>4</v>
      </c>
      <c r="E21" s="430">
        <v>7.0000000000000007E-2</v>
      </c>
      <c r="F21" s="430">
        <v>0.14000000000000001</v>
      </c>
      <c r="G21" s="424" t="s">
        <v>3678</v>
      </c>
      <c r="H21" s="489">
        <v>16</v>
      </c>
      <c r="I21" s="725">
        <v>540</v>
      </c>
      <c r="J21" s="488">
        <f>H21*I21</f>
        <v>8640</v>
      </c>
      <c r="K21" s="269"/>
    </row>
    <row r="22" spans="1:11" x14ac:dyDescent="0.3">
      <c r="A22" s="415">
        <v>15</v>
      </c>
      <c r="B22" s="870"/>
      <c r="C22" s="486" t="s">
        <v>3767</v>
      </c>
      <c r="D22" s="485">
        <v>0.3</v>
      </c>
      <c r="E22" s="430">
        <v>0.2</v>
      </c>
      <c r="F22" s="430">
        <v>0.15</v>
      </c>
      <c r="G22" s="424" t="s">
        <v>3677</v>
      </c>
      <c r="H22" s="489">
        <v>580</v>
      </c>
      <c r="I22" s="489">
        <v>18</v>
      </c>
      <c r="J22" s="488">
        <f>H22*I22</f>
        <v>10440</v>
      </c>
      <c r="K22" s="269"/>
    </row>
    <row r="23" spans="1:11" x14ac:dyDescent="0.3">
      <c r="A23" s="758" t="s">
        <v>3712</v>
      </c>
      <c r="B23" s="759"/>
      <c r="C23" s="759"/>
      <c r="D23" s="759"/>
      <c r="E23" s="759"/>
      <c r="F23" s="759"/>
      <c r="G23" s="759"/>
      <c r="H23" s="759"/>
      <c r="I23" s="760"/>
      <c r="J23" s="695">
        <f>SUM(J8:J22)</f>
        <v>64007.782500000001</v>
      </c>
      <c r="K23" s="331"/>
    </row>
    <row r="24" spans="1:11" x14ac:dyDescent="0.3">
      <c r="A24" s="415">
        <v>16</v>
      </c>
      <c r="B24" s="864" t="s">
        <v>3744</v>
      </c>
      <c r="C24" s="486" t="s">
        <v>3675</v>
      </c>
      <c r="D24" s="485" t="s">
        <v>3744</v>
      </c>
      <c r="E24" s="485"/>
      <c r="F24" s="485"/>
      <c r="G24" s="424" t="s">
        <v>3660</v>
      </c>
      <c r="H24" s="485">
        <v>30</v>
      </c>
      <c r="I24" s="485" t="s">
        <v>3766</v>
      </c>
      <c r="J24" s="484">
        <v>9000</v>
      </c>
      <c r="K24" s="269"/>
    </row>
    <row r="25" spans="1:11" x14ac:dyDescent="0.3">
      <c r="A25" s="415">
        <v>17</v>
      </c>
      <c r="B25" s="864"/>
      <c r="C25" s="486" t="s">
        <v>3719</v>
      </c>
      <c r="D25" s="485" t="s">
        <v>3755</v>
      </c>
      <c r="E25" s="485"/>
      <c r="F25" s="485"/>
      <c r="G25" s="424" t="s">
        <v>3660</v>
      </c>
      <c r="H25" s="485">
        <v>15</v>
      </c>
      <c r="I25" s="485" t="s">
        <v>3742</v>
      </c>
      <c r="J25" s="484">
        <v>10500</v>
      </c>
      <c r="K25" s="269"/>
    </row>
    <row r="26" spans="1:11" x14ac:dyDescent="0.3">
      <c r="A26" s="415">
        <v>18</v>
      </c>
      <c r="B26" s="864"/>
      <c r="C26" s="486" t="s">
        <v>3719</v>
      </c>
      <c r="D26" s="485" t="s">
        <v>3754</v>
      </c>
      <c r="E26" s="485"/>
      <c r="F26" s="485"/>
      <c r="G26" s="424" t="s">
        <v>3660</v>
      </c>
      <c r="H26" s="485">
        <v>2</v>
      </c>
      <c r="I26" s="485" t="s">
        <v>3742</v>
      </c>
      <c r="J26" s="484">
        <v>1400</v>
      </c>
      <c r="K26" s="269"/>
    </row>
    <row r="27" spans="1:11" x14ac:dyDescent="0.3">
      <c r="A27" s="761" t="s">
        <v>3704</v>
      </c>
      <c r="B27" s="762"/>
      <c r="C27" s="762"/>
      <c r="D27" s="762"/>
      <c r="E27" s="762"/>
      <c r="F27" s="762"/>
      <c r="G27" s="762"/>
      <c r="H27" s="762"/>
      <c r="I27" s="763"/>
      <c r="J27" s="483">
        <f>J8+J9+J10+J11+J21+J13+J14+J12+J16+J15+J17+J18+J19+J20+J22+J24+J25+J26</f>
        <v>84907.782500000001</v>
      </c>
      <c r="K27" s="269"/>
    </row>
    <row r="28" spans="1:11" x14ac:dyDescent="0.3">
      <c r="A28" s="415">
        <v>18</v>
      </c>
      <c r="B28" s="863" t="s">
        <v>3674</v>
      </c>
      <c r="C28" s="802" t="s">
        <v>3718</v>
      </c>
      <c r="D28" s="803"/>
      <c r="E28" s="803"/>
      <c r="F28" s="804"/>
      <c r="G28" s="481" t="s">
        <v>3717</v>
      </c>
      <c r="H28" s="482">
        <v>1</v>
      </c>
      <c r="I28" s="482"/>
      <c r="J28" s="482"/>
      <c r="K28" s="269"/>
    </row>
    <row r="29" spans="1:11" x14ac:dyDescent="0.3">
      <c r="A29" s="415">
        <v>19</v>
      </c>
      <c r="B29" s="863"/>
      <c r="C29" s="805" t="s">
        <v>3674</v>
      </c>
      <c r="D29" s="806"/>
      <c r="E29" s="806"/>
      <c r="F29" s="807"/>
      <c r="G29" s="481" t="s">
        <v>3795</v>
      </c>
      <c r="H29" s="312">
        <v>1</v>
      </c>
      <c r="I29" s="726">
        <v>9000</v>
      </c>
      <c r="J29" s="726">
        <v>9000</v>
      </c>
      <c r="K29" s="269"/>
    </row>
    <row r="30" spans="1:11" x14ac:dyDescent="0.3">
      <c r="A30" s="758" t="s">
        <v>3711</v>
      </c>
      <c r="B30" s="759"/>
      <c r="C30" s="759"/>
      <c r="D30" s="759"/>
      <c r="E30" s="759"/>
      <c r="F30" s="759"/>
      <c r="G30" s="759"/>
      <c r="H30" s="759"/>
      <c r="I30" s="760"/>
      <c r="J30" s="480">
        <f>J27+J29</f>
        <v>93907.782500000001</v>
      </c>
    </row>
    <row r="31" spans="1:11" x14ac:dyDescent="0.3">
      <c r="A31" s="473"/>
      <c r="B31" s="479"/>
      <c r="C31" s="56"/>
      <c r="D31" s="104"/>
      <c r="E31" s="104"/>
      <c r="F31" s="104"/>
      <c r="G31" s="477"/>
      <c r="H31" s="104"/>
      <c r="I31" s="104"/>
      <c r="J31" s="477"/>
    </row>
    <row r="32" spans="1:11" x14ac:dyDescent="0.3">
      <c r="A32" s="473"/>
      <c r="B32" s="479"/>
      <c r="C32" s="56"/>
      <c r="D32" s="104"/>
      <c r="E32" s="104"/>
      <c r="F32" s="104"/>
      <c r="G32" s="477"/>
      <c r="H32" s="104"/>
      <c r="I32" s="104"/>
      <c r="J32" s="477"/>
    </row>
    <row r="33" spans="1:21" x14ac:dyDescent="0.3">
      <c r="A33" s="473"/>
      <c r="B33" s="478" t="s">
        <v>3764</v>
      </c>
      <c r="C33" s="56"/>
      <c r="D33" s="104"/>
      <c r="E33" s="104"/>
      <c r="F33" s="104"/>
      <c r="G33" s="477"/>
      <c r="H33" s="104"/>
      <c r="I33" s="104"/>
      <c r="J33" s="477"/>
    </row>
    <row r="34" spans="1:21" ht="28.05" customHeight="1" x14ac:dyDescent="0.3">
      <c r="A34" s="473"/>
      <c r="B34" s="476"/>
      <c r="C34" s="475"/>
      <c r="D34" s="474"/>
      <c r="E34" s="474"/>
      <c r="F34" s="474"/>
      <c r="G34" s="473"/>
      <c r="H34" s="474"/>
      <c r="I34" s="474"/>
      <c r="J34" s="473"/>
      <c r="N34" s="326"/>
      <c r="P34" s="815"/>
      <c r="Q34" s="815"/>
      <c r="S34" s="325"/>
      <c r="U34" s="325"/>
    </row>
    <row r="35" spans="1:21" ht="21.15" customHeight="1" x14ac:dyDescent="0.3"/>
    <row r="36" spans="1:21" ht="21.45" customHeight="1" x14ac:dyDescent="0.3"/>
    <row r="37" spans="1:21" ht="21.45" customHeight="1" x14ac:dyDescent="0.3"/>
    <row r="38" spans="1:21" ht="21.45" customHeight="1" x14ac:dyDescent="0.3"/>
    <row r="39" spans="1:21" ht="60" customHeight="1" x14ac:dyDescent="0.3">
      <c r="B39" s="386" t="s">
        <v>3716</v>
      </c>
      <c r="C39" s="330"/>
      <c r="D39" s="74"/>
      <c r="E39" s="74"/>
      <c r="F39" s="74"/>
      <c r="G39" s="384"/>
      <c r="H39" s="74"/>
      <c r="I39" s="74"/>
      <c r="J39" s="384"/>
    </row>
    <row r="40" spans="1:21" ht="28.05" customHeight="1" x14ac:dyDescent="0.3"/>
    <row r="41" spans="1:21" ht="77.400000000000006" customHeight="1" x14ac:dyDescent="0.3"/>
    <row r="42" spans="1:21" ht="31.8" customHeight="1" x14ac:dyDescent="0.3"/>
    <row r="43" spans="1:21" x14ac:dyDescent="0.3">
      <c r="B43" s="310"/>
      <c r="E43" s="74"/>
      <c r="F43" s="74"/>
      <c r="G43" s="384"/>
      <c r="H43" s="74"/>
      <c r="I43" s="385"/>
      <c r="J43" s="384"/>
    </row>
    <row r="44" spans="1:21" x14ac:dyDescent="0.3">
      <c r="B44" s="472"/>
    </row>
  </sheetData>
  <mergeCells count="17">
    <mergeCell ref="A1:J1"/>
    <mergeCell ref="P34:Q34"/>
    <mergeCell ref="A6:B6"/>
    <mergeCell ref="A30:I30"/>
    <mergeCell ref="B9:B11"/>
    <mergeCell ref="A27:I27"/>
    <mergeCell ref="A2:B2"/>
    <mergeCell ref="C29:F29"/>
    <mergeCell ref="B28:B29"/>
    <mergeCell ref="B24:B26"/>
    <mergeCell ref="B13:B16"/>
    <mergeCell ref="B18:B22"/>
    <mergeCell ref="A23:I23"/>
    <mergeCell ref="A5:B5"/>
    <mergeCell ref="A3:B3"/>
    <mergeCell ref="A4:B4"/>
    <mergeCell ref="C28:F28"/>
  </mergeCells>
  <pageMargins left="0.7" right="0.7" top="0.75" bottom="0.75" header="0.3" footer="0.3"/>
  <pageSetup orientation="portrait"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zoomScaleNormal="100" workbookViewId="0">
      <selection activeCell="G21" sqref="G21"/>
    </sheetView>
  </sheetViews>
  <sheetFormatPr defaultRowHeight="13.8" x14ac:dyDescent="0.25"/>
  <cols>
    <col min="1" max="1" width="5.109375" style="312" customWidth="1"/>
    <col min="2" max="2" width="17.33203125" style="312" customWidth="1"/>
    <col min="3" max="3" width="24.77734375" style="358" customWidth="1"/>
    <col min="4" max="4" width="9" style="312" customWidth="1"/>
    <col min="5" max="5" width="12.44140625" style="312" customWidth="1"/>
    <col min="6" max="6" width="8" style="312" customWidth="1"/>
    <col min="7" max="7" width="10.109375" style="312" customWidth="1"/>
    <col min="8" max="8" width="9.77734375" style="312" customWidth="1"/>
    <col min="9" max="9" width="10.6640625" style="312" bestFit="1" customWidth="1"/>
    <col min="10" max="10" width="8" style="371" bestFit="1" customWidth="1"/>
    <col min="11" max="16384" width="8.88671875" style="312"/>
  </cols>
  <sheetData>
    <row r="1" spans="1:11" ht="54.6" customHeight="1" x14ac:dyDescent="0.25">
      <c r="A1" s="778" t="s">
        <v>3695</v>
      </c>
      <c r="B1" s="778"/>
      <c r="C1" s="778"/>
      <c r="D1" s="778"/>
      <c r="E1" s="778"/>
      <c r="F1" s="778"/>
      <c r="G1" s="778"/>
      <c r="H1" s="778"/>
      <c r="I1" s="778"/>
      <c r="J1" s="778"/>
    </row>
    <row r="2" spans="1:11" x14ac:dyDescent="0.25">
      <c r="A2" s="791" t="s">
        <v>456</v>
      </c>
      <c r="B2" s="791"/>
      <c r="C2" s="1" t="s">
        <v>1904</v>
      </c>
      <c r="D2" s="1"/>
      <c r="E2" s="394"/>
      <c r="F2" s="394"/>
      <c r="G2" s="394"/>
      <c r="H2" s="394"/>
      <c r="I2" s="394"/>
      <c r="J2" s="394"/>
    </row>
    <row r="3" spans="1:11" x14ac:dyDescent="0.25">
      <c r="A3" s="791" t="s">
        <v>3694</v>
      </c>
      <c r="B3" s="791"/>
      <c r="C3" s="1" t="s">
        <v>1857</v>
      </c>
      <c r="D3" s="1"/>
      <c r="E3" s="394"/>
      <c r="F3" s="394"/>
      <c r="G3" s="394"/>
      <c r="H3" s="394"/>
      <c r="I3" s="394"/>
      <c r="J3" s="394"/>
    </row>
    <row r="4" spans="1:11" x14ac:dyDescent="0.25">
      <c r="A4" s="791" t="s">
        <v>3779</v>
      </c>
      <c r="B4" s="791"/>
      <c r="C4" s="1" t="s">
        <v>990</v>
      </c>
      <c r="D4" s="1"/>
      <c r="E4" s="394"/>
      <c r="F4" s="394"/>
      <c r="G4" s="394"/>
      <c r="H4" s="394"/>
      <c r="I4" s="394"/>
      <c r="J4" s="394"/>
    </row>
    <row r="5" spans="1:11" ht="14.4" customHeight="1" x14ac:dyDescent="0.25">
      <c r="A5" s="791" t="s">
        <v>454</v>
      </c>
      <c r="B5" s="791"/>
      <c r="C5" s="1" t="s">
        <v>3732</v>
      </c>
      <c r="D5" s="1"/>
      <c r="E5" s="394"/>
      <c r="F5" s="394"/>
      <c r="G5" s="394"/>
      <c r="H5" s="394"/>
      <c r="I5" s="394"/>
      <c r="J5" s="394"/>
    </row>
    <row r="6" spans="1:11" ht="14.4" customHeight="1" x14ac:dyDescent="0.25">
      <c r="A6" s="855" t="s">
        <v>457</v>
      </c>
      <c r="B6" s="856"/>
      <c r="C6" s="1" t="s">
        <v>3752</v>
      </c>
      <c r="D6" s="1"/>
      <c r="E6" s="354"/>
      <c r="F6" s="354"/>
      <c r="G6" s="354"/>
      <c r="H6" s="354"/>
      <c r="I6" s="354"/>
      <c r="J6" s="354"/>
    </row>
    <row r="7" spans="1:11" ht="25.2" customHeight="1" x14ac:dyDescent="0.25">
      <c r="A7" s="701" t="s">
        <v>413</v>
      </c>
      <c r="B7" s="406" t="s">
        <v>3712</v>
      </c>
      <c r="C7" s="353" t="s">
        <v>3692</v>
      </c>
      <c r="D7" s="351" t="s">
        <v>3691</v>
      </c>
      <c r="E7" s="309" t="s">
        <v>3690</v>
      </c>
      <c r="F7" s="309" t="s">
        <v>3689</v>
      </c>
      <c r="G7" s="352" t="s">
        <v>3688</v>
      </c>
      <c r="H7" s="351" t="s">
        <v>3687</v>
      </c>
      <c r="I7" s="351" t="s">
        <v>3883</v>
      </c>
      <c r="J7" s="351" t="s">
        <v>3884</v>
      </c>
      <c r="K7" s="360"/>
    </row>
    <row r="8" spans="1:11" ht="15" customHeight="1" x14ac:dyDescent="0.25">
      <c r="A8" s="461">
        <v>1</v>
      </c>
      <c r="B8" s="462" t="s">
        <v>3714</v>
      </c>
      <c r="C8" s="400" t="s">
        <v>3747</v>
      </c>
      <c r="D8" s="271">
        <v>15.5</v>
      </c>
      <c r="E8" s="341"/>
      <c r="F8" s="341">
        <v>25</v>
      </c>
      <c r="G8" s="275" t="s">
        <v>3683</v>
      </c>
      <c r="H8" s="271">
        <v>36</v>
      </c>
      <c r="I8" s="271">
        <v>250</v>
      </c>
      <c r="J8" s="456">
        <f t="shared" ref="J8:J15" si="0">H8*I8</f>
        <v>9000</v>
      </c>
      <c r="K8" s="360"/>
    </row>
    <row r="9" spans="1:11" ht="15" customHeight="1" x14ac:dyDescent="0.25">
      <c r="A9" s="461">
        <v>2</v>
      </c>
      <c r="B9" s="293" t="s">
        <v>479</v>
      </c>
      <c r="C9" s="400" t="s">
        <v>3905</v>
      </c>
      <c r="D9" s="271">
        <v>5.5</v>
      </c>
      <c r="E9" s="341">
        <v>0.08</v>
      </c>
      <c r="F9" s="341"/>
      <c r="G9" s="275" t="s">
        <v>3677</v>
      </c>
      <c r="H9" s="271">
        <v>7</v>
      </c>
      <c r="I9" s="271">
        <v>360</v>
      </c>
      <c r="J9" s="456">
        <f t="shared" si="0"/>
        <v>2520</v>
      </c>
      <c r="K9" s="360"/>
    </row>
    <row r="10" spans="1:11" ht="15" customHeight="1" x14ac:dyDescent="0.25">
      <c r="A10" s="99">
        <v>3</v>
      </c>
      <c r="B10" s="872" t="s">
        <v>473</v>
      </c>
      <c r="C10" s="460" t="s">
        <v>3906</v>
      </c>
      <c r="D10" s="458">
        <v>2.5</v>
      </c>
      <c r="E10" s="457">
        <v>0.05</v>
      </c>
      <c r="F10" s="457"/>
      <c r="G10" s="459" t="s">
        <v>3677</v>
      </c>
      <c r="H10" s="458">
        <v>15</v>
      </c>
      <c r="I10" s="458">
        <v>290</v>
      </c>
      <c r="J10" s="456">
        <f t="shared" si="0"/>
        <v>4350</v>
      </c>
      <c r="K10" s="360"/>
    </row>
    <row r="11" spans="1:11" ht="15" customHeight="1" x14ac:dyDescent="0.25">
      <c r="A11" s="99">
        <v>4</v>
      </c>
      <c r="B11" s="872"/>
      <c r="C11" s="460" t="s">
        <v>3906</v>
      </c>
      <c r="D11" s="271">
        <v>2.4</v>
      </c>
      <c r="E11" s="457">
        <v>0.05</v>
      </c>
      <c r="F11" s="341"/>
      <c r="G11" s="275" t="s">
        <v>3677</v>
      </c>
      <c r="H11" s="271">
        <v>6</v>
      </c>
      <c r="I11" s="271">
        <v>290</v>
      </c>
      <c r="J11" s="456">
        <f t="shared" si="0"/>
        <v>1740</v>
      </c>
      <c r="K11" s="360"/>
    </row>
    <row r="12" spans="1:11" ht="15" customHeight="1" x14ac:dyDescent="0.25">
      <c r="A12" s="99">
        <v>5</v>
      </c>
      <c r="B12" s="872"/>
      <c r="C12" s="460" t="s">
        <v>3906</v>
      </c>
      <c r="D12" s="271">
        <v>5.4</v>
      </c>
      <c r="E12" s="457">
        <v>0.05</v>
      </c>
      <c r="F12" s="341"/>
      <c r="G12" s="275" t="s">
        <v>3677</v>
      </c>
      <c r="H12" s="271">
        <v>16</v>
      </c>
      <c r="I12" s="271">
        <v>290</v>
      </c>
      <c r="J12" s="456">
        <f t="shared" si="0"/>
        <v>4640</v>
      </c>
      <c r="K12" s="360"/>
    </row>
    <row r="13" spans="1:11" ht="15" customHeight="1" x14ac:dyDescent="0.25">
      <c r="A13" s="99">
        <v>6</v>
      </c>
      <c r="B13" s="872"/>
      <c r="C13" s="400" t="s">
        <v>3751</v>
      </c>
      <c r="D13" s="271"/>
      <c r="E13" s="341">
        <v>0.1</v>
      </c>
      <c r="F13" s="341"/>
      <c r="G13" s="275" t="s">
        <v>3677</v>
      </c>
      <c r="H13" s="271">
        <v>50</v>
      </c>
      <c r="I13" s="271">
        <v>30</v>
      </c>
      <c r="J13" s="456">
        <f t="shared" si="0"/>
        <v>1500</v>
      </c>
      <c r="K13" s="360"/>
    </row>
    <row r="14" spans="1:11" ht="15" customHeight="1" x14ac:dyDescent="0.25">
      <c r="A14" s="99">
        <v>7</v>
      </c>
      <c r="B14" s="872"/>
      <c r="C14" s="398" t="s">
        <v>3907</v>
      </c>
      <c r="D14" s="271">
        <v>5.5</v>
      </c>
      <c r="E14" s="341">
        <v>5.7</v>
      </c>
      <c r="F14" s="341">
        <v>4.0000000000000001E-3</v>
      </c>
      <c r="G14" s="275" t="s">
        <v>3683</v>
      </c>
      <c r="H14" s="271">
        <f>E14*D14</f>
        <v>31.35</v>
      </c>
      <c r="I14" s="271">
        <v>310</v>
      </c>
      <c r="J14" s="456">
        <f t="shared" si="0"/>
        <v>9718.5</v>
      </c>
      <c r="K14" s="360"/>
    </row>
    <row r="15" spans="1:11" ht="14.4" customHeight="1" x14ac:dyDescent="0.25">
      <c r="A15" s="99">
        <v>8</v>
      </c>
      <c r="B15" s="872"/>
      <c r="C15" s="400" t="s">
        <v>3750</v>
      </c>
      <c r="D15" s="271"/>
      <c r="E15" s="341"/>
      <c r="F15" s="341"/>
      <c r="G15" s="275" t="s">
        <v>3749</v>
      </c>
      <c r="H15" s="271">
        <v>2</v>
      </c>
      <c r="I15" s="336">
        <v>500</v>
      </c>
      <c r="J15" s="456">
        <f t="shared" si="0"/>
        <v>1000</v>
      </c>
      <c r="K15" s="360"/>
    </row>
    <row r="16" spans="1:11" ht="14.4" customHeight="1" x14ac:dyDescent="0.25">
      <c r="A16" s="758" t="s">
        <v>3712</v>
      </c>
      <c r="B16" s="759"/>
      <c r="C16" s="759"/>
      <c r="D16" s="759"/>
      <c r="E16" s="759"/>
      <c r="F16" s="759"/>
      <c r="G16" s="759"/>
      <c r="H16" s="759"/>
      <c r="I16" s="760"/>
      <c r="J16" s="677">
        <f>SUM(J8:J15)</f>
        <v>34468.5</v>
      </c>
      <c r="K16" s="360"/>
    </row>
    <row r="17" spans="1:11" ht="14.4" customHeight="1" x14ac:dyDescent="0.25">
      <c r="A17" s="99">
        <v>9</v>
      </c>
      <c r="B17" s="835" t="s">
        <v>3744</v>
      </c>
      <c r="C17" s="455" t="s">
        <v>3675</v>
      </c>
      <c r="D17" s="875">
        <v>30</v>
      </c>
      <c r="E17" s="875"/>
      <c r="F17" s="875"/>
      <c r="G17" s="273" t="s">
        <v>3660</v>
      </c>
      <c r="H17" s="448">
        <v>30</v>
      </c>
      <c r="I17" s="448">
        <v>300</v>
      </c>
      <c r="J17" s="454">
        <f>I17*H17</f>
        <v>9000</v>
      </c>
      <c r="K17" s="360"/>
    </row>
    <row r="18" spans="1:11" ht="14.4" customHeight="1" x14ac:dyDescent="0.25">
      <c r="A18" s="99">
        <v>10</v>
      </c>
      <c r="B18" s="836"/>
      <c r="C18" s="395" t="s">
        <v>3719</v>
      </c>
      <c r="D18" s="875">
        <v>17</v>
      </c>
      <c r="E18" s="875"/>
      <c r="F18" s="875"/>
      <c r="G18" s="273" t="s">
        <v>3660</v>
      </c>
      <c r="H18" s="448">
        <v>17</v>
      </c>
      <c r="I18" s="448">
        <v>700</v>
      </c>
      <c r="J18" s="454">
        <f>I18*H18</f>
        <v>11900</v>
      </c>
      <c r="K18" s="360"/>
    </row>
    <row r="19" spans="1:11" ht="14.4" customHeight="1" x14ac:dyDescent="0.25">
      <c r="A19" s="761" t="s">
        <v>3704</v>
      </c>
      <c r="B19" s="762"/>
      <c r="C19" s="762"/>
      <c r="D19" s="762"/>
      <c r="E19" s="762"/>
      <c r="F19" s="762"/>
      <c r="G19" s="762"/>
      <c r="H19" s="762"/>
      <c r="I19" s="763"/>
      <c r="J19" s="694">
        <f>J17+J18</f>
        <v>20900</v>
      </c>
      <c r="K19" s="360"/>
    </row>
    <row r="20" spans="1:11" ht="14.4" customHeight="1" x14ac:dyDescent="0.25">
      <c r="A20" s="337">
        <v>11</v>
      </c>
      <c r="B20" s="873" t="s">
        <v>3674</v>
      </c>
      <c r="C20" s="802" t="s">
        <v>3718</v>
      </c>
      <c r="D20" s="803"/>
      <c r="E20" s="803"/>
      <c r="F20" s="804"/>
      <c r="G20" s="453" t="s">
        <v>3717</v>
      </c>
      <c r="H20" s="452"/>
      <c r="I20" s="451"/>
      <c r="J20" s="451"/>
      <c r="K20" s="360"/>
    </row>
    <row r="21" spans="1:11" ht="14.4" customHeight="1" x14ac:dyDescent="0.25">
      <c r="A21" s="337">
        <v>12</v>
      </c>
      <c r="B21" s="874"/>
      <c r="C21" s="805" t="s">
        <v>3674</v>
      </c>
      <c r="D21" s="806"/>
      <c r="E21" s="806"/>
      <c r="F21" s="807"/>
      <c r="G21" s="450" t="s">
        <v>3795</v>
      </c>
      <c r="H21" s="449">
        <v>1</v>
      </c>
      <c r="I21" s="724">
        <v>3000</v>
      </c>
      <c r="J21" s="724">
        <f>I21</f>
        <v>3000</v>
      </c>
      <c r="K21" s="360"/>
    </row>
    <row r="22" spans="1:11" ht="14.4" customHeight="1" x14ac:dyDescent="0.25">
      <c r="A22" s="758" t="s">
        <v>3711</v>
      </c>
      <c r="B22" s="759"/>
      <c r="C22" s="759"/>
      <c r="D22" s="759"/>
      <c r="E22" s="759"/>
      <c r="F22" s="759"/>
      <c r="G22" s="759"/>
      <c r="H22" s="759"/>
      <c r="I22" s="760"/>
      <c r="J22" s="693">
        <f>J16+J19+J21</f>
        <v>58368.5</v>
      </c>
      <c r="K22" s="360"/>
    </row>
  </sheetData>
  <mergeCells count="16">
    <mergeCell ref="A22:I22"/>
    <mergeCell ref="B20:B21"/>
    <mergeCell ref="C20:F20"/>
    <mergeCell ref="C21:F21"/>
    <mergeCell ref="D17:F17"/>
    <mergeCell ref="D18:F18"/>
    <mergeCell ref="A6:B6"/>
    <mergeCell ref="A16:I16"/>
    <mergeCell ref="B10:B15"/>
    <mergeCell ref="A19:I19"/>
    <mergeCell ref="B17:B18"/>
    <mergeCell ref="A1:J1"/>
    <mergeCell ref="A2:B2"/>
    <mergeCell ref="A3:B3"/>
    <mergeCell ref="A5:B5"/>
    <mergeCell ref="A4:B4"/>
  </mergeCells>
  <pageMargins left="0.95" right="0" top="0.75" bottom="0.75" header="0.3" footer="0.3"/>
  <pageSetup scale="85" orientation="portrait"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3"/>
  <sheetViews>
    <sheetView zoomScaleNormal="100" workbookViewId="0">
      <selection activeCell="I8" sqref="I8:J15"/>
    </sheetView>
  </sheetViews>
  <sheetFormatPr defaultRowHeight="14.4" x14ac:dyDescent="0.3"/>
  <cols>
    <col min="1" max="1" width="3.44140625" bestFit="1" customWidth="1"/>
    <col min="2" max="2" width="17.21875" bestFit="1" customWidth="1"/>
    <col min="3" max="3" width="37.109375" style="518" bestFit="1" customWidth="1"/>
    <col min="4" max="4" width="6.77734375" style="265" customWidth="1"/>
    <col min="5" max="5" width="9.5546875" style="265" customWidth="1"/>
    <col min="6" max="6" width="8" style="265" customWidth="1"/>
    <col min="7" max="7" width="8.77734375" style="265" bestFit="1" customWidth="1"/>
    <col min="8" max="8" width="8.44140625" bestFit="1" customWidth="1"/>
    <col min="9" max="9" width="14.5546875" style="265" bestFit="1" customWidth="1"/>
    <col min="10" max="10" width="11" style="517" bestFit="1" customWidth="1"/>
  </cols>
  <sheetData>
    <row r="1" spans="1:21" ht="35.4" customHeight="1" x14ac:dyDescent="0.3">
      <c r="A1" s="876" t="s">
        <v>3695</v>
      </c>
      <c r="B1" s="876"/>
      <c r="C1" s="876"/>
      <c r="D1" s="876"/>
      <c r="E1" s="876"/>
      <c r="F1" s="876"/>
      <c r="G1" s="876"/>
      <c r="H1" s="876"/>
      <c r="I1" s="876"/>
      <c r="J1" s="876"/>
      <c r="K1" s="74"/>
    </row>
    <row r="2" spans="1:21" ht="14.4" customHeight="1" x14ac:dyDescent="0.3">
      <c r="A2" s="791" t="s">
        <v>456</v>
      </c>
      <c r="B2" s="791"/>
      <c r="C2" s="311" t="s">
        <v>3808</v>
      </c>
      <c r="D2" s="1"/>
      <c r="E2" s="4"/>
      <c r="F2" s="4"/>
      <c r="G2" s="4"/>
      <c r="H2" s="4"/>
      <c r="I2" s="4"/>
      <c r="J2" s="520"/>
      <c r="K2" s="74"/>
    </row>
    <row r="3" spans="1:21" ht="14.4" customHeight="1" x14ac:dyDescent="0.3">
      <c r="A3" s="791" t="s">
        <v>3694</v>
      </c>
      <c r="B3" s="791"/>
      <c r="C3" s="311" t="s">
        <v>1841</v>
      </c>
      <c r="D3" s="1"/>
      <c r="E3" s="4"/>
      <c r="F3" s="4"/>
      <c r="G3" s="4"/>
      <c r="H3" s="4"/>
      <c r="I3" s="4"/>
      <c r="J3" s="520"/>
      <c r="K3" s="74"/>
    </row>
    <row r="4" spans="1:21" ht="14.4" customHeight="1" x14ac:dyDescent="0.3">
      <c r="A4" s="791" t="s">
        <v>3779</v>
      </c>
      <c r="B4" s="791"/>
      <c r="C4" s="311" t="s">
        <v>3807</v>
      </c>
      <c r="D4" s="1"/>
      <c r="E4" s="4"/>
      <c r="F4" s="4"/>
      <c r="G4" s="4"/>
      <c r="H4" s="4"/>
      <c r="I4" s="4"/>
      <c r="J4" s="520"/>
      <c r="K4" s="74"/>
    </row>
    <row r="5" spans="1:21" x14ac:dyDescent="0.3">
      <c r="A5" s="791" t="s">
        <v>454</v>
      </c>
      <c r="B5" s="791"/>
      <c r="C5" s="311" t="s">
        <v>3637</v>
      </c>
      <c r="D5" s="1"/>
      <c r="E5" s="4"/>
      <c r="F5" s="4"/>
      <c r="G5" s="4"/>
      <c r="H5" s="4"/>
      <c r="I5" s="4"/>
      <c r="J5" s="520"/>
      <c r="K5" s="74"/>
    </row>
    <row r="6" spans="1:21" x14ac:dyDescent="0.3">
      <c r="A6" s="855" t="s">
        <v>457</v>
      </c>
      <c r="B6" s="856"/>
      <c r="C6" s="311" t="s">
        <v>3806</v>
      </c>
      <c r="D6" s="521"/>
      <c r="E6" s="4"/>
      <c r="F6" s="4"/>
      <c r="G6" s="4"/>
      <c r="H6" s="4"/>
      <c r="I6" s="4"/>
      <c r="J6" s="520"/>
      <c r="K6" s="74"/>
    </row>
    <row r="7" spans="1:21" ht="30.6" customHeight="1" x14ac:dyDescent="0.3">
      <c r="A7" s="701" t="s">
        <v>413</v>
      </c>
      <c r="B7" s="406" t="s">
        <v>3712</v>
      </c>
      <c r="C7" s="353" t="s">
        <v>3692</v>
      </c>
      <c r="D7" s="351" t="s">
        <v>3691</v>
      </c>
      <c r="E7" s="309" t="s">
        <v>3690</v>
      </c>
      <c r="F7" s="309" t="s">
        <v>3689</v>
      </c>
      <c r="G7" s="352" t="s">
        <v>3688</v>
      </c>
      <c r="H7" s="351" t="s">
        <v>3687</v>
      </c>
      <c r="I7" s="351" t="s">
        <v>3883</v>
      </c>
      <c r="J7" s="351" t="s">
        <v>3884</v>
      </c>
      <c r="K7" s="294"/>
    </row>
    <row r="8" spans="1:21" ht="16.2" x14ac:dyDescent="0.3">
      <c r="A8" s="305">
        <v>2</v>
      </c>
      <c r="B8" s="787" t="s">
        <v>3805</v>
      </c>
      <c r="C8" s="304" t="s">
        <v>2026</v>
      </c>
      <c r="D8" s="296">
        <v>7</v>
      </c>
      <c r="E8" s="302">
        <v>4</v>
      </c>
      <c r="F8" s="302"/>
      <c r="G8" s="297" t="s">
        <v>3683</v>
      </c>
      <c r="H8" s="519">
        <f>D8*E8</f>
        <v>28</v>
      </c>
      <c r="I8" s="713">
        <v>30</v>
      </c>
      <c r="J8" s="713">
        <f t="shared" ref="J8:J15" si="0">I8*H8</f>
        <v>840</v>
      </c>
      <c r="K8" s="294"/>
    </row>
    <row r="9" spans="1:21" ht="13.2" customHeight="1" x14ac:dyDescent="0.3">
      <c r="A9" s="305">
        <v>3</v>
      </c>
      <c r="B9" s="787"/>
      <c r="C9" s="304" t="s">
        <v>3684</v>
      </c>
      <c r="D9" s="296">
        <v>7</v>
      </c>
      <c r="E9" s="302">
        <v>4</v>
      </c>
      <c r="F9" s="302"/>
      <c r="G9" s="297" t="s">
        <v>3683</v>
      </c>
      <c r="H9" s="519">
        <f>D9*E9</f>
        <v>28</v>
      </c>
      <c r="I9" s="713">
        <v>50</v>
      </c>
      <c r="J9" s="713">
        <f t="shared" si="0"/>
        <v>1400</v>
      </c>
      <c r="K9" s="294"/>
    </row>
    <row r="10" spans="1:21" ht="16.2" x14ac:dyDescent="0.3">
      <c r="A10" s="305">
        <v>4</v>
      </c>
      <c r="B10" s="787" t="s">
        <v>479</v>
      </c>
      <c r="C10" s="304" t="s">
        <v>3804</v>
      </c>
      <c r="D10" s="519">
        <v>11.304</v>
      </c>
      <c r="E10" s="302">
        <v>1.5</v>
      </c>
      <c r="F10" s="302"/>
      <c r="G10" s="297" t="s">
        <v>3683</v>
      </c>
      <c r="H10" s="519">
        <f>D10*E10</f>
        <v>16.956</v>
      </c>
      <c r="I10" s="713">
        <v>200</v>
      </c>
      <c r="J10" s="713">
        <f t="shared" si="0"/>
        <v>3391.2</v>
      </c>
      <c r="K10" s="294"/>
    </row>
    <row r="11" spans="1:21" ht="13.2" customHeight="1" x14ac:dyDescent="0.3">
      <c r="A11" s="305">
        <v>5</v>
      </c>
      <c r="B11" s="787"/>
      <c r="C11" s="304" t="s">
        <v>3810</v>
      </c>
      <c r="D11" s="296">
        <v>10</v>
      </c>
      <c r="E11" s="302">
        <v>0.01</v>
      </c>
      <c r="F11" s="302"/>
      <c r="G11" s="297" t="s">
        <v>3681</v>
      </c>
      <c r="H11" s="519">
        <v>40</v>
      </c>
      <c r="I11" s="713">
        <v>70</v>
      </c>
      <c r="J11" s="713">
        <f t="shared" si="0"/>
        <v>2800</v>
      </c>
      <c r="K11" s="294"/>
    </row>
    <row r="12" spans="1:21" ht="19.2" customHeight="1" x14ac:dyDescent="0.3">
      <c r="A12" s="305">
        <v>1</v>
      </c>
      <c r="B12" s="783" t="s">
        <v>478</v>
      </c>
      <c r="C12" s="367" t="s">
        <v>3685</v>
      </c>
      <c r="D12" s="296">
        <v>5</v>
      </c>
      <c r="E12" s="302">
        <v>5</v>
      </c>
      <c r="F12" s="302"/>
      <c r="G12" s="297" t="s">
        <v>3683</v>
      </c>
      <c r="H12" s="519">
        <f>D12*E12</f>
        <v>25</v>
      </c>
      <c r="I12" s="713">
        <v>10</v>
      </c>
      <c r="J12" s="713">
        <f t="shared" si="0"/>
        <v>250</v>
      </c>
      <c r="K12" s="294"/>
    </row>
    <row r="13" spans="1:21" s="277" customFormat="1" ht="16.2" x14ac:dyDescent="0.3">
      <c r="A13" s="305">
        <v>6</v>
      </c>
      <c r="B13" s="784"/>
      <c r="C13" s="304" t="s">
        <v>2016</v>
      </c>
      <c r="D13" s="296">
        <v>5</v>
      </c>
      <c r="E13" s="302">
        <v>5</v>
      </c>
      <c r="F13" s="302">
        <v>0.1</v>
      </c>
      <c r="G13" s="297" t="s">
        <v>3679</v>
      </c>
      <c r="H13" s="519">
        <f>D13*E13*F13</f>
        <v>2.5</v>
      </c>
      <c r="I13" s="713">
        <v>100</v>
      </c>
      <c r="J13" s="713">
        <f t="shared" si="0"/>
        <v>250</v>
      </c>
      <c r="K13" s="294"/>
      <c r="L13"/>
      <c r="M13"/>
      <c r="N13"/>
      <c r="O13"/>
      <c r="P13"/>
      <c r="Q13"/>
      <c r="R13"/>
      <c r="S13"/>
      <c r="T13"/>
      <c r="U13"/>
    </row>
    <row r="14" spans="1:21" s="277" customFormat="1" x14ac:dyDescent="0.3">
      <c r="A14" s="305">
        <v>7</v>
      </c>
      <c r="B14" s="785"/>
      <c r="C14" s="304" t="s">
        <v>3803</v>
      </c>
      <c r="D14" s="296"/>
      <c r="E14" s="302"/>
      <c r="F14" s="302"/>
      <c r="G14" s="297" t="s">
        <v>3700</v>
      </c>
      <c r="H14" s="519">
        <v>1</v>
      </c>
      <c r="I14" s="713">
        <v>250</v>
      </c>
      <c r="J14" s="713">
        <f t="shared" si="0"/>
        <v>250</v>
      </c>
      <c r="K14" s="294"/>
      <c r="L14"/>
      <c r="M14"/>
      <c r="N14"/>
      <c r="O14"/>
      <c r="P14"/>
      <c r="Q14"/>
      <c r="R14"/>
      <c r="S14"/>
      <c r="T14"/>
      <c r="U14"/>
    </row>
    <row r="15" spans="1:21" x14ac:dyDescent="0.3">
      <c r="A15" s="305">
        <v>8</v>
      </c>
      <c r="B15" s="282" t="s">
        <v>475</v>
      </c>
      <c r="C15" s="304" t="s">
        <v>2002</v>
      </c>
      <c r="D15" s="296"/>
      <c r="E15" s="302"/>
      <c r="F15" s="302"/>
      <c r="G15" s="297" t="s">
        <v>3678</v>
      </c>
      <c r="H15" s="519">
        <v>20</v>
      </c>
      <c r="I15" s="713">
        <v>20</v>
      </c>
      <c r="J15" s="713">
        <f t="shared" si="0"/>
        <v>400</v>
      </c>
      <c r="K15" s="294"/>
    </row>
    <row r="16" spans="1:21" x14ac:dyDescent="0.3">
      <c r="A16" s="758" t="s">
        <v>3712</v>
      </c>
      <c r="B16" s="759"/>
      <c r="C16" s="759"/>
      <c r="D16" s="759"/>
      <c r="E16" s="759"/>
      <c r="F16" s="759"/>
      <c r="G16" s="759"/>
      <c r="H16" s="759"/>
      <c r="I16" s="760"/>
      <c r="J16" s="692">
        <f>SUM(J8:J15)</f>
        <v>9581.2000000000007</v>
      </c>
      <c r="K16" s="294"/>
    </row>
    <row r="17" spans="1:21" x14ac:dyDescent="0.3">
      <c r="A17" s="297">
        <v>9</v>
      </c>
      <c r="B17" s="787" t="s">
        <v>3705</v>
      </c>
      <c r="C17" s="304" t="s">
        <v>3675</v>
      </c>
      <c r="D17" s="832"/>
      <c r="E17" s="832"/>
      <c r="F17" s="832"/>
      <c r="G17" s="297" t="s">
        <v>3660</v>
      </c>
      <c r="H17" s="297">
        <v>4</v>
      </c>
      <c r="I17" s="296">
        <v>400</v>
      </c>
      <c r="J17" s="295">
        <f>H17*I17</f>
        <v>1600</v>
      </c>
      <c r="K17" s="294"/>
    </row>
    <row r="18" spans="1:21" x14ac:dyDescent="0.3">
      <c r="A18" s="297">
        <v>10</v>
      </c>
      <c r="B18" s="787"/>
      <c r="C18" s="304" t="s">
        <v>3652</v>
      </c>
      <c r="D18" s="832"/>
      <c r="E18" s="832"/>
      <c r="F18" s="832"/>
      <c r="G18" s="297" t="s">
        <v>3660</v>
      </c>
      <c r="H18" s="297">
        <v>3</v>
      </c>
      <c r="I18" s="296">
        <v>600</v>
      </c>
      <c r="J18" s="295">
        <v>1800</v>
      </c>
      <c r="K18" s="294"/>
      <c r="L18" s="298"/>
    </row>
    <row r="19" spans="1:21" ht="18" customHeight="1" x14ac:dyDescent="0.3">
      <c r="A19" s="297">
        <v>11</v>
      </c>
      <c r="B19" s="787"/>
      <c r="C19" s="306" t="s">
        <v>3802</v>
      </c>
      <c r="D19" s="832"/>
      <c r="E19" s="832"/>
      <c r="F19" s="832"/>
      <c r="G19" s="297" t="s">
        <v>3660</v>
      </c>
      <c r="H19" s="297">
        <v>1</v>
      </c>
      <c r="I19" s="296">
        <v>600</v>
      </c>
      <c r="J19" s="296">
        <v>600</v>
      </c>
      <c r="K19" s="294"/>
      <c r="L19" s="298"/>
    </row>
    <row r="20" spans="1:21" x14ac:dyDescent="0.3">
      <c r="A20" s="758" t="s">
        <v>3704</v>
      </c>
      <c r="B20" s="759"/>
      <c r="C20" s="759"/>
      <c r="D20" s="759"/>
      <c r="E20" s="759"/>
      <c r="F20" s="759"/>
      <c r="G20" s="759"/>
      <c r="H20" s="759"/>
      <c r="I20" s="760"/>
      <c r="J20" s="361">
        <f>J17+J18+J19</f>
        <v>4000</v>
      </c>
      <c r="K20" s="294"/>
    </row>
    <row r="21" spans="1:21" x14ac:dyDescent="0.3">
      <c r="A21" s="297">
        <v>13</v>
      </c>
      <c r="B21" s="787" t="s">
        <v>3674</v>
      </c>
      <c r="C21" s="802" t="s">
        <v>3718</v>
      </c>
      <c r="D21" s="803"/>
      <c r="E21" s="803"/>
      <c r="F21" s="804"/>
      <c r="G21" s="297" t="s">
        <v>3673</v>
      </c>
      <c r="H21" s="297"/>
      <c r="I21" s="296"/>
      <c r="J21" s="296">
        <v>0</v>
      </c>
      <c r="K21" s="294"/>
    </row>
    <row r="22" spans="1:21" s="74" customFormat="1" ht="22.05" customHeight="1" x14ac:dyDescent="0.3">
      <c r="A22" s="297">
        <v>14</v>
      </c>
      <c r="B22" s="787"/>
      <c r="C22" s="805" t="s">
        <v>3674</v>
      </c>
      <c r="D22" s="806"/>
      <c r="E22" s="806"/>
      <c r="F22" s="807"/>
      <c r="G22" s="297" t="s">
        <v>3801</v>
      </c>
      <c r="H22" s="297">
        <v>1</v>
      </c>
      <c r="I22" s="713">
        <v>1200</v>
      </c>
      <c r="J22" s="713">
        <f>I22*H22</f>
        <v>1200</v>
      </c>
      <c r="K22" s="294"/>
      <c r="L22"/>
      <c r="M22"/>
      <c r="N22"/>
      <c r="O22"/>
      <c r="P22"/>
      <c r="Q22"/>
      <c r="R22"/>
      <c r="S22"/>
      <c r="T22"/>
      <c r="U22"/>
    </row>
    <row r="23" spans="1:21" s="74" customFormat="1" ht="16.2" customHeight="1" x14ac:dyDescent="0.3">
      <c r="A23" s="758" t="s">
        <v>3711</v>
      </c>
      <c r="B23" s="759"/>
      <c r="C23" s="759"/>
      <c r="D23" s="759"/>
      <c r="E23" s="759"/>
      <c r="F23" s="759"/>
      <c r="G23" s="759"/>
      <c r="H23" s="759"/>
      <c r="I23" s="760"/>
      <c r="J23" s="361">
        <f>J16+J20+J22</f>
        <v>14781.2</v>
      </c>
      <c r="K23" s="294"/>
      <c r="L23"/>
      <c r="M23"/>
      <c r="N23"/>
      <c r="O23"/>
      <c r="P23"/>
      <c r="Q23"/>
      <c r="R23"/>
      <c r="S23"/>
      <c r="T23"/>
      <c r="U23"/>
    </row>
  </sheetData>
  <mergeCells count="19">
    <mergeCell ref="A23:I23"/>
    <mergeCell ref="A2:B2"/>
    <mergeCell ref="B12:B14"/>
    <mergeCell ref="A3:B3"/>
    <mergeCell ref="A4:B4"/>
    <mergeCell ref="A5:B5"/>
    <mergeCell ref="A6:B6"/>
    <mergeCell ref="D17:F17"/>
    <mergeCell ref="B17:B19"/>
    <mergeCell ref="C21:F21"/>
    <mergeCell ref="C22:F22"/>
    <mergeCell ref="D19:F19"/>
    <mergeCell ref="B21:B22"/>
    <mergeCell ref="D18:F18"/>
    <mergeCell ref="A16:I16"/>
    <mergeCell ref="A20:I20"/>
    <mergeCell ref="A1:J1"/>
    <mergeCell ref="B8:B9"/>
    <mergeCell ref="B10:B11"/>
  </mergeCells>
  <pageMargins left="0.7" right="0.7" top="0.75" bottom="0.75" header="0.3" footer="0.3"/>
  <pageSetup orientation="portrait"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zoomScaleNormal="100" workbookViewId="0">
      <selection activeCell="G22" sqref="G22"/>
    </sheetView>
  </sheetViews>
  <sheetFormatPr defaultRowHeight="14.4" x14ac:dyDescent="0.3"/>
  <cols>
    <col min="1" max="1" width="3.44140625" bestFit="1" customWidth="1"/>
    <col min="2" max="2" width="18.6640625" bestFit="1" customWidth="1"/>
    <col min="3" max="3" width="27" style="518" bestFit="1" customWidth="1"/>
    <col min="4" max="4" width="6.33203125" style="265" bestFit="1" customWidth="1"/>
    <col min="5" max="5" width="7.77734375" style="265" bestFit="1" customWidth="1"/>
    <col min="6" max="6" width="7" style="265" bestFit="1" customWidth="1"/>
    <col min="7" max="7" width="8.88671875" style="522" bestFit="1" customWidth="1"/>
    <col min="8" max="8" width="7.44140625" style="265" bestFit="1" customWidth="1"/>
    <col min="9" max="9" width="12.5546875" style="265" bestFit="1" customWidth="1"/>
    <col min="10" max="10" width="10.33203125" style="517" bestFit="1" customWidth="1"/>
  </cols>
  <sheetData>
    <row r="1" spans="1:11" ht="54.6" customHeight="1" x14ac:dyDescent="0.3">
      <c r="A1" s="877" t="s">
        <v>3695</v>
      </c>
      <c r="B1" s="877"/>
      <c r="C1" s="877"/>
      <c r="D1" s="877"/>
      <c r="E1" s="877"/>
      <c r="F1" s="877"/>
      <c r="G1" s="877"/>
      <c r="H1" s="877"/>
      <c r="I1" s="877"/>
      <c r="J1" s="877"/>
    </row>
    <row r="2" spans="1:11" x14ac:dyDescent="0.3">
      <c r="A2" s="791" t="s">
        <v>456</v>
      </c>
      <c r="B2" s="791"/>
      <c r="C2" s="314" t="s">
        <v>3808</v>
      </c>
      <c r="D2" s="274"/>
      <c r="E2" s="312"/>
      <c r="F2" s="312"/>
      <c r="G2" s="524"/>
      <c r="H2" s="313"/>
      <c r="I2" s="312"/>
      <c r="J2" s="312"/>
    </row>
    <row r="3" spans="1:11" x14ac:dyDescent="0.3">
      <c r="A3" s="791" t="s">
        <v>3694</v>
      </c>
      <c r="B3" s="791"/>
      <c r="C3" s="314" t="s">
        <v>3800</v>
      </c>
      <c r="D3" s="274"/>
      <c r="E3" s="312"/>
      <c r="F3" s="312"/>
      <c r="G3" s="524"/>
      <c r="H3" s="313"/>
      <c r="I3" s="312"/>
      <c r="J3" s="312"/>
    </row>
    <row r="4" spans="1:11" ht="14.4" customHeight="1" x14ac:dyDescent="0.3">
      <c r="A4" s="791" t="s">
        <v>3779</v>
      </c>
      <c r="B4" s="791"/>
      <c r="C4" s="314" t="s">
        <v>3799</v>
      </c>
      <c r="D4" s="274"/>
      <c r="E4" s="312"/>
      <c r="F4" s="312"/>
      <c r="G4" s="524"/>
      <c r="H4" s="313"/>
      <c r="I4" s="312"/>
      <c r="J4" s="312"/>
    </row>
    <row r="5" spans="1:11" ht="14.4" customHeight="1" x14ac:dyDescent="0.3">
      <c r="A5" s="791" t="s">
        <v>454</v>
      </c>
      <c r="B5" s="791"/>
      <c r="C5" s="314" t="s">
        <v>3637</v>
      </c>
      <c r="D5" s="274"/>
      <c r="E5" s="312"/>
      <c r="F5" s="312"/>
      <c r="G5" s="524"/>
      <c r="H5" s="313"/>
      <c r="I5" s="312"/>
      <c r="J5" s="312"/>
    </row>
    <row r="6" spans="1:11" ht="14.4" customHeight="1" x14ac:dyDescent="0.3">
      <c r="A6" s="855" t="s">
        <v>457</v>
      </c>
      <c r="B6" s="856"/>
      <c r="C6" s="314" t="s">
        <v>3809</v>
      </c>
      <c r="D6" s="521"/>
      <c r="E6" s="312"/>
      <c r="F6" s="312"/>
      <c r="G6" s="524"/>
      <c r="H6" s="313"/>
      <c r="I6" s="312"/>
      <c r="J6" s="312"/>
    </row>
    <row r="7" spans="1:11" ht="27.6" x14ac:dyDescent="0.3">
      <c r="A7" s="701" t="s">
        <v>413</v>
      </c>
      <c r="B7" s="406" t="s">
        <v>3712</v>
      </c>
      <c r="C7" s="353" t="s">
        <v>3692</v>
      </c>
      <c r="D7" s="351" t="s">
        <v>3691</v>
      </c>
      <c r="E7" s="309" t="s">
        <v>3690</v>
      </c>
      <c r="F7" s="309" t="s">
        <v>3689</v>
      </c>
      <c r="G7" s="352" t="s">
        <v>3688</v>
      </c>
      <c r="H7" s="351" t="s">
        <v>3687</v>
      </c>
      <c r="I7" s="351" t="s">
        <v>3883</v>
      </c>
      <c r="J7" s="351" t="s">
        <v>3884</v>
      </c>
      <c r="K7" s="269"/>
    </row>
    <row r="8" spans="1:11" ht="16.2" x14ac:dyDescent="0.3">
      <c r="A8" s="297">
        <v>2</v>
      </c>
      <c r="B8" s="787" t="s">
        <v>3686</v>
      </c>
      <c r="C8" s="304" t="s">
        <v>3885</v>
      </c>
      <c r="D8" s="296">
        <v>7</v>
      </c>
      <c r="E8" s="302">
        <v>4</v>
      </c>
      <c r="F8" s="302"/>
      <c r="G8" s="297" t="s">
        <v>3683</v>
      </c>
      <c r="H8" s="296">
        <f>D8*E8</f>
        <v>28</v>
      </c>
      <c r="I8" s="713">
        <v>50</v>
      </c>
      <c r="J8" s="713">
        <f t="shared" ref="J8:J19" si="0">H8*I8</f>
        <v>1400</v>
      </c>
      <c r="K8" s="269"/>
    </row>
    <row r="9" spans="1:11" ht="16.2" x14ac:dyDescent="0.3">
      <c r="A9" s="297">
        <v>3</v>
      </c>
      <c r="B9" s="787"/>
      <c r="C9" s="304" t="s">
        <v>3684</v>
      </c>
      <c r="D9" s="296">
        <v>7</v>
      </c>
      <c r="E9" s="302">
        <v>4</v>
      </c>
      <c r="F9" s="302"/>
      <c r="G9" s="297" t="s">
        <v>3683</v>
      </c>
      <c r="H9" s="296">
        <f>D9*E9</f>
        <v>28</v>
      </c>
      <c r="I9" s="713">
        <v>90</v>
      </c>
      <c r="J9" s="713">
        <f t="shared" si="0"/>
        <v>2520</v>
      </c>
      <c r="K9" s="269"/>
    </row>
    <row r="10" spans="1:11" ht="15.6" customHeight="1" x14ac:dyDescent="0.3">
      <c r="A10" s="297">
        <v>4</v>
      </c>
      <c r="B10" s="787" t="s">
        <v>3682</v>
      </c>
      <c r="C10" s="304" t="s">
        <v>3908</v>
      </c>
      <c r="D10" s="296">
        <v>2</v>
      </c>
      <c r="E10" s="302"/>
      <c r="F10" s="302"/>
      <c r="G10" s="297" t="s">
        <v>3677</v>
      </c>
      <c r="H10" s="296">
        <v>23</v>
      </c>
      <c r="I10" s="713">
        <v>100</v>
      </c>
      <c r="J10" s="713">
        <f t="shared" si="0"/>
        <v>2300</v>
      </c>
      <c r="K10" s="269"/>
    </row>
    <row r="11" spans="1:11" ht="13.8" customHeight="1" x14ac:dyDescent="0.3">
      <c r="A11" s="297">
        <v>5</v>
      </c>
      <c r="B11" s="787"/>
      <c r="C11" s="304" t="s">
        <v>2022</v>
      </c>
      <c r="D11" s="296">
        <v>2.5</v>
      </c>
      <c r="E11" s="302"/>
      <c r="F11" s="302"/>
      <c r="G11" s="297" t="s">
        <v>3677</v>
      </c>
      <c r="H11" s="296">
        <v>50</v>
      </c>
      <c r="I11" s="713">
        <v>30</v>
      </c>
      <c r="J11" s="713">
        <f t="shared" si="0"/>
        <v>1500</v>
      </c>
      <c r="K11" s="269"/>
    </row>
    <row r="12" spans="1:11" ht="16.8" customHeight="1" x14ac:dyDescent="0.3">
      <c r="A12" s="297">
        <v>6</v>
      </c>
      <c r="B12" s="787"/>
      <c r="C12" s="304" t="s">
        <v>3909</v>
      </c>
      <c r="D12" s="296">
        <v>2</v>
      </c>
      <c r="E12" s="302"/>
      <c r="F12" s="302"/>
      <c r="G12" s="297" t="s">
        <v>3677</v>
      </c>
      <c r="H12" s="296">
        <v>40</v>
      </c>
      <c r="I12" s="713">
        <v>70</v>
      </c>
      <c r="J12" s="713">
        <f t="shared" si="0"/>
        <v>2800</v>
      </c>
      <c r="K12" s="269"/>
    </row>
    <row r="13" spans="1:11" ht="16.2" x14ac:dyDescent="0.3">
      <c r="A13" s="297">
        <v>1</v>
      </c>
      <c r="B13" s="812" t="s">
        <v>478</v>
      </c>
      <c r="C13" s="306" t="s">
        <v>3685</v>
      </c>
      <c r="D13" s="296">
        <v>5</v>
      </c>
      <c r="E13" s="302">
        <v>3</v>
      </c>
      <c r="F13" s="302"/>
      <c r="G13" s="297" t="s">
        <v>3683</v>
      </c>
      <c r="H13" s="296">
        <f>D13*E13</f>
        <v>15</v>
      </c>
      <c r="I13" s="713">
        <v>10</v>
      </c>
      <c r="J13" s="713">
        <f t="shared" si="0"/>
        <v>150</v>
      </c>
      <c r="K13" s="269"/>
    </row>
    <row r="14" spans="1:11" ht="16.2" x14ac:dyDescent="0.3">
      <c r="A14" s="297">
        <v>7</v>
      </c>
      <c r="B14" s="813"/>
      <c r="C14" s="304" t="s">
        <v>3892</v>
      </c>
      <c r="D14" s="296">
        <v>6</v>
      </c>
      <c r="E14" s="302">
        <v>4</v>
      </c>
      <c r="F14" s="302">
        <v>0.1</v>
      </c>
      <c r="G14" s="297" t="s">
        <v>3679</v>
      </c>
      <c r="H14" s="523">
        <f>D14*E14*F14</f>
        <v>2.4000000000000004</v>
      </c>
      <c r="I14" s="713">
        <v>100</v>
      </c>
      <c r="J14" s="713">
        <f t="shared" si="0"/>
        <v>240.00000000000003</v>
      </c>
      <c r="K14" s="269"/>
    </row>
    <row r="15" spans="1:11" x14ac:dyDescent="0.3">
      <c r="A15" s="297">
        <v>8</v>
      </c>
      <c r="B15" s="813"/>
      <c r="C15" s="304" t="s">
        <v>2010</v>
      </c>
      <c r="D15" s="296"/>
      <c r="E15" s="302"/>
      <c r="F15" s="302"/>
      <c r="G15" s="297" t="s">
        <v>3700</v>
      </c>
      <c r="H15" s="296">
        <v>4</v>
      </c>
      <c r="I15" s="713">
        <v>400</v>
      </c>
      <c r="J15" s="713">
        <f t="shared" si="0"/>
        <v>1600</v>
      </c>
      <c r="K15" s="269"/>
    </row>
    <row r="16" spans="1:11" x14ac:dyDescent="0.3">
      <c r="A16" s="297">
        <v>9</v>
      </c>
      <c r="B16" s="814"/>
      <c r="C16" s="304" t="s">
        <v>3803</v>
      </c>
      <c r="D16" s="296"/>
      <c r="E16" s="302"/>
      <c r="F16" s="302"/>
      <c r="G16" s="297" t="s">
        <v>3700</v>
      </c>
      <c r="H16" s="296">
        <v>1</v>
      </c>
      <c r="I16" s="713">
        <v>300</v>
      </c>
      <c r="J16" s="713">
        <f t="shared" si="0"/>
        <v>300</v>
      </c>
      <c r="K16" s="269"/>
    </row>
    <row r="17" spans="1:12" s="277" customFormat="1" ht="13.8" x14ac:dyDescent="0.25">
      <c r="A17" s="297">
        <v>10</v>
      </c>
      <c r="B17" s="282" t="s">
        <v>475</v>
      </c>
      <c r="C17" s="304" t="s">
        <v>2002</v>
      </c>
      <c r="D17" s="296">
        <v>10</v>
      </c>
      <c r="E17" s="302"/>
      <c r="F17" s="302"/>
      <c r="G17" s="297" t="s">
        <v>3678</v>
      </c>
      <c r="H17" s="296">
        <v>10</v>
      </c>
      <c r="I17" s="713">
        <v>18</v>
      </c>
      <c r="J17" s="713">
        <f t="shared" si="0"/>
        <v>180</v>
      </c>
      <c r="K17" s="278"/>
    </row>
    <row r="18" spans="1:12" x14ac:dyDescent="0.3">
      <c r="A18" s="297">
        <v>11</v>
      </c>
      <c r="B18" s="787" t="s">
        <v>473</v>
      </c>
      <c r="C18" s="304" t="s">
        <v>2489</v>
      </c>
      <c r="D18" s="296"/>
      <c r="E18" s="302"/>
      <c r="F18" s="302"/>
      <c r="G18" s="297" t="s">
        <v>3701</v>
      </c>
      <c r="H18" s="296">
        <v>8</v>
      </c>
      <c r="I18" s="713">
        <v>10</v>
      </c>
      <c r="J18" s="713">
        <f t="shared" si="0"/>
        <v>80</v>
      </c>
      <c r="K18" s="269"/>
    </row>
    <row r="19" spans="1:12" x14ac:dyDescent="0.3">
      <c r="A19" s="297">
        <v>12</v>
      </c>
      <c r="B19" s="787"/>
      <c r="C19" s="304" t="s">
        <v>1998</v>
      </c>
      <c r="D19" s="296"/>
      <c r="E19" s="302"/>
      <c r="F19" s="302"/>
      <c r="G19" s="297" t="s">
        <v>3677</v>
      </c>
      <c r="H19" s="296">
        <v>4</v>
      </c>
      <c r="I19" s="713">
        <v>50</v>
      </c>
      <c r="J19" s="713">
        <f t="shared" si="0"/>
        <v>200</v>
      </c>
      <c r="K19" s="269"/>
    </row>
    <row r="20" spans="1:12" x14ac:dyDescent="0.3">
      <c r="A20" s="758" t="s">
        <v>3712</v>
      </c>
      <c r="B20" s="759"/>
      <c r="C20" s="759"/>
      <c r="D20" s="759"/>
      <c r="E20" s="759"/>
      <c r="F20" s="759"/>
      <c r="G20" s="759"/>
      <c r="H20" s="759"/>
      <c r="I20" s="760"/>
      <c r="J20" s="301">
        <f>SUM(J8:J19)</f>
        <v>13270</v>
      </c>
      <c r="K20" s="269"/>
    </row>
    <row r="21" spans="1:12" x14ac:dyDescent="0.3">
      <c r="A21" s="297">
        <v>13</v>
      </c>
      <c r="B21" s="779" t="s">
        <v>3705</v>
      </c>
      <c r="C21" s="304" t="s">
        <v>3675</v>
      </c>
      <c r="D21" s="832"/>
      <c r="E21" s="832"/>
      <c r="F21" s="832"/>
      <c r="G21" s="297" t="s">
        <v>3660</v>
      </c>
      <c r="H21" s="296">
        <v>9</v>
      </c>
      <c r="I21" s="296">
        <v>300</v>
      </c>
      <c r="J21" s="713">
        <f>H21*I21</f>
        <v>2700</v>
      </c>
      <c r="K21" s="269"/>
    </row>
    <row r="22" spans="1:12" x14ac:dyDescent="0.3">
      <c r="A22" s="297">
        <v>14</v>
      </c>
      <c r="B22" s="779"/>
      <c r="C22" s="304" t="s">
        <v>3652</v>
      </c>
      <c r="D22" s="832"/>
      <c r="E22" s="832"/>
      <c r="F22" s="832"/>
      <c r="G22" s="297" t="s">
        <v>3660</v>
      </c>
      <c r="H22" s="296">
        <v>7</v>
      </c>
      <c r="I22" s="296">
        <v>500</v>
      </c>
      <c r="J22" s="713">
        <f>H22*I22</f>
        <v>3500</v>
      </c>
      <c r="K22" s="269"/>
      <c r="L22" s="274"/>
    </row>
    <row r="23" spans="1:12" x14ac:dyDescent="0.3">
      <c r="A23" s="758" t="s">
        <v>3704</v>
      </c>
      <c r="B23" s="759"/>
      <c r="C23" s="759"/>
      <c r="D23" s="759"/>
      <c r="E23" s="759"/>
      <c r="F23" s="759"/>
      <c r="G23" s="759"/>
      <c r="H23" s="759"/>
      <c r="I23" s="760"/>
      <c r="J23" s="361">
        <f>J21+J22</f>
        <v>6200</v>
      </c>
      <c r="K23" s="269"/>
    </row>
    <row r="24" spans="1:12" x14ac:dyDescent="0.3">
      <c r="A24" s="297">
        <v>16</v>
      </c>
      <c r="B24" s="779" t="s">
        <v>3674</v>
      </c>
      <c r="C24" s="802" t="s">
        <v>3718</v>
      </c>
      <c r="D24" s="803"/>
      <c r="E24" s="803"/>
      <c r="F24" s="804"/>
      <c r="G24" s="297" t="s">
        <v>3673</v>
      </c>
      <c r="H24" s="296"/>
      <c r="I24" s="296"/>
      <c r="J24" s="296">
        <f>I24*H24</f>
        <v>0</v>
      </c>
      <c r="K24" s="269"/>
    </row>
    <row r="25" spans="1:12" x14ac:dyDescent="0.3">
      <c r="A25" s="297">
        <v>17</v>
      </c>
      <c r="B25" s="779"/>
      <c r="C25" s="805" t="s">
        <v>3674</v>
      </c>
      <c r="D25" s="806"/>
      <c r="E25" s="806"/>
      <c r="F25" s="807"/>
      <c r="G25" s="297" t="s">
        <v>3795</v>
      </c>
      <c r="H25" s="296">
        <v>1</v>
      </c>
      <c r="I25" s="296">
        <v>350</v>
      </c>
      <c r="J25" s="296">
        <f>I25*H25</f>
        <v>350</v>
      </c>
      <c r="K25" s="269"/>
    </row>
    <row r="26" spans="1:12" x14ac:dyDescent="0.3">
      <c r="A26" s="758" t="s">
        <v>3711</v>
      </c>
      <c r="B26" s="759"/>
      <c r="C26" s="759"/>
      <c r="D26" s="759"/>
      <c r="E26" s="759"/>
      <c r="F26" s="759"/>
      <c r="G26" s="759"/>
      <c r="H26" s="759"/>
      <c r="I26" s="760"/>
      <c r="J26" s="361">
        <f>J20+J23+J25</f>
        <v>19820</v>
      </c>
      <c r="K26" s="269"/>
    </row>
  </sheetData>
  <mergeCells count="19">
    <mergeCell ref="A20:I20"/>
    <mergeCell ref="A23:I23"/>
    <mergeCell ref="A26:I26"/>
    <mergeCell ref="A1:J1"/>
    <mergeCell ref="B10:B12"/>
    <mergeCell ref="B18:B19"/>
    <mergeCell ref="B24:B25"/>
    <mergeCell ref="C24:F24"/>
    <mergeCell ref="C25:F25"/>
    <mergeCell ref="B8:B9"/>
    <mergeCell ref="D21:F21"/>
    <mergeCell ref="D22:F22"/>
    <mergeCell ref="B21:B22"/>
    <mergeCell ref="B13:B16"/>
    <mergeCell ref="A2:B2"/>
    <mergeCell ref="A3:B3"/>
    <mergeCell ref="A4:B4"/>
    <mergeCell ref="A5:B5"/>
    <mergeCell ref="A6:B6"/>
  </mergeCells>
  <pageMargins left="0.7" right="0.7" top="0.75" bottom="0.75" header="0.3" footer="0.3"/>
  <pageSetup scale="52" orientation="portrait" horizontalDpi="300" verticalDpi="300" r:id="rId1"/>
  <colBreaks count="1" manualBreakCount="1">
    <brk id="10"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4"/>
  <sheetViews>
    <sheetView zoomScaleNormal="100" workbookViewId="0">
      <selection activeCell="C6" sqref="C6"/>
    </sheetView>
  </sheetViews>
  <sheetFormatPr defaultRowHeight="14.4" x14ac:dyDescent="0.3"/>
  <cols>
    <col min="1" max="1" width="3.44140625" bestFit="1" customWidth="1"/>
    <col min="2" max="2" width="18.6640625" bestFit="1" customWidth="1"/>
    <col min="3" max="3" width="30.77734375" style="518" bestFit="1" customWidth="1"/>
    <col min="4" max="4" width="6.77734375" style="265" customWidth="1"/>
    <col min="5" max="5" width="8.6640625" style="265" bestFit="1" customWidth="1"/>
    <col min="6" max="6" width="8.33203125" style="265" customWidth="1"/>
    <col min="7" max="7" width="8.21875" style="525" bestFit="1" customWidth="1"/>
    <col min="8" max="8" width="8.33203125" bestFit="1" customWidth="1"/>
    <col min="9" max="9" width="13.88671875" style="265" bestFit="1" customWidth="1"/>
    <col min="10" max="10" width="9.88671875" style="517" bestFit="1" customWidth="1"/>
  </cols>
  <sheetData>
    <row r="1" spans="1:21" ht="43.2" customHeight="1" x14ac:dyDescent="0.3">
      <c r="A1" s="791" t="s">
        <v>3695</v>
      </c>
      <c r="B1" s="791"/>
      <c r="C1" s="791"/>
      <c r="D1" s="791"/>
      <c r="E1" s="791"/>
      <c r="F1" s="791"/>
      <c r="G1" s="791"/>
      <c r="H1" s="791"/>
      <c r="I1" s="791"/>
      <c r="J1" s="791"/>
    </row>
    <row r="2" spans="1:21" x14ac:dyDescent="0.3">
      <c r="A2" s="791" t="s">
        <v>456</v>
      </c>
      <c r="B2" s="791"/>
      <c r="C2" s="314" t="s">
        <v>3808</v>
      </c>
      <c r="D2" s="274"/>
      <c r="E2" s="312"/>
      <c r="F2" s="312"/>
      <c r="G2" s="312"/>
      <c r="H2" s="312"/>
      <c r="I2" s="312"/>
      <c r="J2" s="312"/>
    </row>
    <row r="3" spans="1:21" ht="14.4" customHeight="1" x14ac:dyDescent="0.3">
      <c r="A3" s="791" t="s">
        <v>3694</v>
      </c>
      <c r="B3" s="791"/>
      <c r="C3" s="314" t="s">
        <v>3800</v>
      </c>
      <c r="D3" s="274"/>
      <c r="E3" s="312"/>
      <c r="F3" s="312"/>
      <c r="G3" s="312"/>
      <c r="H3" s="312"/>
      <c r="I3" s="312"/>
      <c r="J3" s="312"/>
    </row>
    <row r="4" spans="1:21" ht="14.4" customHeight="1" x14ac:dyDescent="0.3">
      <c r="A4" s="791" t="s">
        <v>3779</v>
      </c>
      <c r="B4" s="791"/>
      <c r="C4" s="314" t="s">
        <v>344</v>
      </c>
      <c r="D4" s="274"/>
      <c r="E4" s="312"/>
      <c r="F4" s="312"/>
      <c r="G4" s="312"/>
      <c r="H4" s="312"/>
      <c r="I4" s="312"/>
      <c r="J4" s="312"/>
    </row>
    <row r="5" spans="1:21" ht="14.4" customHeight="1" x14ac:dyDescent="0.3">
      <c r="A5" s="791" t="s">
        <v>454</v>
      </c>
      <c r="B5" s="791"/>
      <c r="C5" s="314" t="s">
        <v>2807</v>
      </c>
      <c r="D5" s="274"/>
      <c r="E5" s="312"/>
      <c r="F5" s="312"/>
      <c r="G5" s="312"/>
      <c r="H5" s="312"/>
      <c r="I5" s="312"/>
      <c r="J5" s="312"/>
    </row>
    <row r="6" spans="1:21" x14ac:dyDescent="0.3">
      <c r="A6" s="855" t="s">
        <v>457</v>
      </c>
      <c r="B6" s="856"/>
      <c r="C6" s="314" t="s">
        <v>3973</v>
      </c>
      <c r="D6" s="521"/>
      <c r="E6" s="312"/>
      <c r="F6" s="312"/>
      <c r="G6" s="312"/>
      <c r="H6" s="312"/>
      <c r="I6" s="312"/>
      <c r="J6" s="312"/>
    </row>
    <row r="7" spans="1:21" ht="27.6" x14ac:dyDescent="0.3">
      <c r="A7" s="701" t="s">
        <v>413</v>
      </c>
      <c r="B7" s="406" t="s">
        <v>3712</v>
      </c>
      <c r="C7" s="353" t="s">
        <v>3692</v>
      </c>
      <c r="D7" s="351" t="s">
        <v>3691</v>
      </c>
      <c r="E7" s="309" t="s">
        <v>3690</v>
      </c>
      <c r="F7" s="309" t="s">
        <v>3689</v>
      </c>
      <c r="G7" s="352" t="s">
        <v>3688</v>
      </c>
      <c r="H7" s="351" t="s">
        <v>3687</v>
      </c>
      <c r="I7" s="351" t="s">
        <v>3883</v>
      </c>
      <c r="J7" s="351" t="s">
        <v>3884</v>
      </c>
      <c r="K7" s="294"/>
      <c r="M7" s="526"/>
    </row>
    <row r="8" spans="1:21" ht="19.2" customHeight="1" x14ac:dyDescent="0.3">
      <c r="A8" s="305">
        <v>2</v>
      </c>
      <c r="B8" s="779" t="s">
        <v>3805</v>
      </c>
      <c r="C8" s="304" t="s">
        <v>2026</v>
      </c>
      <c r="D8" s="296">
        <v>8</v>
      </c>
      <c r="E8" s="302">
        <v>8</v>
      </c>
      <c r="F8" s="302"/>
      <c r="G8" s="297" t="s">
        <v>3683</v>
      </c>
      <c r="H8" s="297">
        <v>64</v>
      </c>
      <c r="I8" s="713">
        <v>30</v>
      </c>
      <c r="J8" s="713">
        <f t="shared" ref="J8:J16" si="0">H8*I8</f>
        <v>1920</v>
      </c>
      <c r="K8" s="294"/>
    </row>
    <row r="9" spans="1:21" ht="16.2" x14ac:dyDescent="0.3">
      <c r="A9" s="305">
        <v>3</v>
      </c>
      <c r="B9" s="779"/>
      <c r="C9" s="304" t="s">
        <v>3684</v>
      </c>
      <c r="D9" s="296">
        <v>8</v>
      </c>
      <c r="E9" s="302">
        <v>8</v>
      </c>
      <c r="F9" s="302"/>
      <c r="G9" s="297" t="s">
        <v>3683</v>
      </c>
      <c r="H9" s="297">
        <v>64</v>
      </c>
      <c r="I9" s="713">
        <v>20</v>
      </c>
      <c r="J9" s="713">
        <f t="shared" si="0"/>
        <v>1280</v>
      </c>
      <c r="K9" s="294"/>
    </row>
    <row r="10" spans="1:21" ht="16.2" x14ac:dyDescent="0.3">
      <c r="A10" s="305">
        <v>4</v>
      </c>
      <c r="B10" s="779" t="s">
        <v>3682</v>
      </c>
      <c r="C10" s="304" t="s">
        <v>2020</v>
      </c>
      <c r="D10" s="296"/>
      <c r="E10" s="302"/>
      <c r="F10" s="302"/>
      <c r="G10" s="297" t="s">
        <v>3683</v>
      </c>
      <c r="H10" s="297">
        <v>40</v>
      </c>
      <c r="I10" s="713">
        <v>70</v>
      </c>
      <c r="J10" s="713">
        <f t="shared" si="0"/>
        <v>2800</v>
      </c>
      <c r="K10" s="294"/>
    </row>
    <row r="11" spans="1:21" x14ac:dyDescent="0.3">
      <c r="A11" s="305">
        <v>5</v>
      </c>
      <c r="B11" s="779"/>
      <c r="C11" s="304" t="s">
        <v>3810</v>
      </c>
      <c r="D11" s="296"/>
      <c r="E11" s="302"/>
      <c r="F11" s="302"/>
      <c r="G11" s="297" t="s">
        <v>3677</v>
      </c>
      <c r="H11" s="297">
        <v>50</v>
      </c>
      <c r="I11" s="713">
        <v>75</v>
      </c>
      <c r="J11" s="713">
        <f t="shared" si="0"/>
        <v>3750</v>
      </c>
      <c r="K11" s="294"/>
    </row>
    <row r="12" spans="1:21" ht="19.2" customHeight="1" x14ac:dyDescent="0.3">
      <c r="A12" s="305">
        <v>1</v>
      </c>
      <c r="B12" s="308" t="s">
        <v>478</v>
      </c>
      <c r="C12" s="367" t="s">
        <v>3685</v>
      </c>
      <c r="D12" s="296">
        <v>5</v>
      </c>
      <c r="E12" s="302">
        <v>6</v>
      </c>
      <c r="F12" s="302"/>
      <c r="G12" s="297" t="s">
        <v>3683</v>
      </c>
      <c r="H12" s="297">
        <v>30</v>
      </c>
      <c r="I12" s="713">
        <v>10</v>
      </c>
      <c r="J12" s="713">
        <f t="shared" si="0"/>
        <v>300</v>
      </c>
      <c r="K12" s="294"/>
    </row>
    <row r="13" spans="1:21" ht="16.2" x14ac:dyDescent="0.3">
      <c r="A13" s="305">
        <v>7</v>
      </c>
      <c r="B13" s="779" t="s">
        <v>3758</v>
      </c>
      <c r="C13" s="304" t="s">
        <v>3892</v>
      </c>
      <c r="D13" s="296">
        <v>10</v>
      </c>
      <c r="E13" s="302">
        <v>8</v>
      </c>
      <c r="F13" s="302">
        <v>0.1</v>
      </c>
      <c r="G13" s="297" t="s">
        <v>3679</v>
      </c>
      <c r="H13" s="297">
        <f>F13*E13*D13</f>
        <v>8</v>
      </c>
      <c r="I13" s="713">
        <v>500</v>
      </c>
      <c r="J13" s="713">
        <f t="shared" si="0"/>
        <v>4000</v>
      </c>
      <c r="K13" s="294"/>
    </row>
    <row r="14" spans="1:21" x14ac:dyDescent="0.3">
      <c r="A14" s="305">
        <v>8</v>
      </c>
      <c r="B14" s="779"/>
      <c r="C14" s="304" t="s">
        <v>2010</v>
      </c>
      <c r="D14" s="296"/>
      <c r="E14" s="302"/>
      <c r="F14" s="302"/>
      <c r="G14" s="297" t="s">
        <v>3700</v>
      </c>
      <c r="H14" s="297">
        <v>4</v>
      </c>
      <c r="I14" s="713">
        <v>400</v>
      </c>
      <c r="J14" s="713">
        <f t="shared" si="0"/>
        <v>1600</v>
      </c>
      <c r="K14" s="294"/>
    </row>
    <row r="15" spans="1:21" s="277" customFormat="1" ht="14.4" customHeight="1" x14ac:dyDescent="0.3">
      <c r="A15" s="305">
        <v>9</v>
      </c>
      <c r="B15" s="779"/>
      <c r="C15" s="304" t="s">
        <v>2004</v>
      </c>
      <c r="D15" s="296"/>
      <c r="E15" s="302"/>
      <c r="F15" s="302"/>
      <c r="G15" s="297" t="s">
        <v>3700</v>
      </c>
      <c r="H15" s="297">
        <v>1</v>
      </c>
      <c r="I15" s="713">
        <v>250</v>
      </c>
      <c r="J15" s="713">
        <f t="shared" si="0"/>
        <v>250</v>
      </c>
      <c r="K15" s="294"/>
      <c r="L15"/>
      <c r="M15"/>
      <c r="N15"/>
      <c r="O15"/>
      <c r="P15"/>
      <c r="Q15"/>
      <c r="R15"/>
      <c r="S15"/>
      <c r="T15"/>
      <c r="U15"/>
    </row>
    <row r="16" spans="1:21" ht="16.2" x14ac:dyDescent="0.3">
      <c r="A16" s="305">
        <v>10</v>
      </c>
      <c r="B16" s="308" t="s">
        <v>475</v>
      </c>
      <c r="C16" s="304" t="s">
        <v>2003</v>
      </c>
      <c r="D16" s="296">
        <v>15</v>
      </c>
      <c r="E16" s="302">
        <v>2</v>
      </c>
      <c r="F16" s="302"/>
      <c r="G16" s="297" t="s">
        <v>3683</v>
      </c>
      <c r="H16" s="297">
        <f>D16*E16</f>
        <v>30</v>
      </c>
      <c r="I16" s="713">
        <v>30</v>
      </c>
      <c r="J16" s="713">
        <f t="shared" si="0"/>
        <v>900</v>
      </c>
      <c r="K16" s="294"/>
    </row>
    <row r="17" spans="1:21" x14ac:dyDescent="0.3">
      <c r="A17" s="758" t="s">
        <v>3712</v>
      </c>
      <c r="B17" s="759"/>
      <c r="C17" s="759"/>
      <c r="D17" s="759"/>
      <c r="E17" s="759"/>
      <c r="F17" s="759"/>
      <c r="G17" s="759"/>
      <c r="H17" s="759"/>
      <c r="I17" s="760"/>
      <c r="J17" s="723">
        <f>SUM(J8:J16)</f>
        <v>16800</v>
      </c>
      <c r="K17" s="294"/>
    </row>
    <row r="18" spans="1:21" x14ac:dyDescent="0.3">
      <c r="A18" s="297">
        <v>11</v>
      </c>
      <c r="B18" s="779" t="s">
        <v>3705</v>
      </c>
      <c r="C18" s="304" t="s">
        <v>3675</v>
      </c>
      <c r="D18" s="832"/>
      <c r="E18" s="832"/>
      <c r="F18" s="832"/>
      <c r="G18" s="297" t="s">
        <v>3660</v>
      </c>
      <c r="H18" s="297">
        <v>3</v>
      </c>
      <c r="I18" s="296">
        <v>400</v>
      </c>
      <c r="J18" s="713">
        <f>I18*H18</f>
        <v>1200</v>
      </c>
      <c r="K18" s="294"/>
    </row>
    <row r="19" spans="1:21" x14ac:dyDescent="0.3">
      <c r="A19" s="297">
        <v>12</v>
      </c>
      <c r="B19" s="779"/>
      <c r="C19" s="304" t="s">
        <v>3652</v>
      </c>
      <c r="D19" s="832"/>
      <c r="E19" s="832"/>
      <c r="F19" s="832"/>
      <c r="G19" s="297" t="s">
        <v>3660</v>
      </c>
      <c r="H19" s="297">
        <v>2</v>
      </c>
      <c r="I19" s="296">
        <v>600</v>
      </c>
      <c r="J19" s="713">
        <f>I19*H19</f>
        <v>1200</v>
      </c>
      <c r="K19" s="294"/>
      <c r="L19" s="298"/>
    </row>
    <row r="20" spans="1:21" ht="27.6" x14ac:dyDescent="0.3">
      <c r="A20" s="297">
        <v>13</v>
      </c>
      <c r="B20" s="779"/>
      <c r="C20" s="306" t="s">
        <v>3802</v>
      </c>
      <c r="D20" s="832"/>
      <c r="E20" s="832"/>
      <c r="F20" s="832"/>
      <c r="G20" s="297" t="s">
        <v>3660</v>
      </c>
      <c r="H20" s="297">
        <v>1</v>
      </c>
      <c r="I20" s="296">
        <v>600</v>
      </c>
      <c r="J20" s="713">
        <f>I20*H20</f>
        <v>600</v>
      </c>
      <c r="K20" s="294"/>
      <c r="L20" s="298"/>
    </row>
    <row r="21" spans="1:21" x14ac:dyDescent="0.3">
      <c r="A21" s="758" t="s">
        <v>3704</v>
      </c>
      <c r="B21" s="759"/>
      <c r="C21" s="759"/>
      <c r="D21" s="759"/>
      <c r="E21" s="759"/>
      <c r="F21" s="759"/>
      <c r="G21" s="759"/>
      <c r="H21" s="759"/>
      <c r="I21" s="760"/>
      <c r="J21" s="361">
        <f>J18+J19+J20</f>
        <v>3000</v>
      </c>
      <c r="K21" s="294"/>
    </row>
    <row r="22" spans="1:21" x14ac:dyDescent="0.3">
      <c r="A22" s="297">
        <v>15</v>
      </c>
      <c r="B22" s="779" t="s">
        <v>3674</v>
      </c>
      <c r="C22" s="802" t="s">
        <v>3718</v>
      </c>
      <c r="D22" s="803"/>
      <c r="E22" s="803"/>
      <c r="F22" s="804"/>
      <c r="G22" s="297" t="s">
        <v>3673</v>
      </c>
      <c r="H22" s="297"/>
      <c r="I22" s="296"/>
      <c r="J22" s="296"/>
      <c r="K22" s="294"/>
    </row>
    <row r="23" spans="1:21" x14ac:dyDescent="0.3">
      <c r="A23" s="297">
        <v>16</v>
      </c>
      <c r="B23" s="779"/>
      <c r="C23" s="805" t="s">
        <v>3674</v>
      </c>
      <c r="D23" s="806"/>
      <c r="E23" s="806"/>
      <c r="F23" s="807"/>
      <c r="G23" s="297" t="s">
        <v>3795</v>
      </c>
      <c r="H23" s="297">
        <v>1</v>
      </c>
      <c r="I23" s="296">
        <v>400</v>
      </c>
      <c r="J23" s="296">
        <f>H23*I23</f>
        <v>400</v>
      </c>
      <c r="K23" s="294"/>
    </row>
    <row r="24" spans="1:21" s="74" customFormat="1" ht="22.05" customHeight="1" x14ac:dyDescent="0.3">
      <c r="A24" s="758" t="s">
        <v>3711</v>
      </c>
      <c r="B24" s="759"/>
      <c r="C24" s="759"/>
      <c r="D24" s="759"/>
      <c r="E24" s="759"/>
      <c r="F24" s="759"/>
      <c r="G24" s="759"/>
      <c r="H24" s="759"/>
      <c r="I24" s="760"/>
      <c r="J24" s="361">
        <f>J17+J21+J23</f>
        <v>20200</v>
      </c>
      <c r="K24" s="294"/>
      <c r="L24"/>
      <c r="M24"/>
      <c r="N24"/>
      <c r="O24"/>
      <c r="P24"/>
      <c r="Q24"/>
      <c r="R24"/>
      <c r="S24"/>
      <c r="T24"/>
      <c r="U24"/>
    </row>
  </sheetData>
  <mergeCells count="19">
    <mergeCell ref="A5:B5"/>
    <mergeCell ref="A6:B6"/>
    <mergeCell ref="B8:B9"/>
    <mergeCell ref="A1:J1"/>
    <mergeCell ref="C22:F22"/>
    <mergeCell ref="A24:I24"/>
    <mergeCell ref="A17:I17"/>
    <mergeCell ref="A21:I21"/>
    <mergeCell ref="B10:B11"/>
    <mergeCell ref="B13:B15"/>
    <mergeCell ref="B18:B20"/>
    <mergeCell ref="D20:F20"/>
    <mergeCell ref="D18:F18"/>
    <mergeCell ref="B22:B23"/>
    <mergeCell ref="C23:F23"/>
    <mergeCell ref="D19:F19"/>
    <mergeCell ref="A2:B2"/>
    <mergeCell ref="A3:B3"/>
    <mergeCell ref="A4:B4"/>
  </mergeCells>
  <pageMargins left="0.7" right="0.7" top="0.75" bottom="0.75" header="0.3" footer="0.3"/>
  <pageSetup scale="52" orientation="portrait" horizontalDpi="300" vertic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zoomScaleNormal="100" workbookViewId="0">
      <selection activeCell="C6" sqref="C6"/>
    </sheetView>
  </sheetViews>
  <sheetFormatPr defaultRowHeight="13.8" x14ac:dyDescent="0.25"/>
  <cols>
    <col min="1" max="1" width="3.77734375" style="312" bestFit="1" customWidth="1"/>
    <col min="2" max="2" width="18.6640625" style="312" bestFit="1" customWidth="1"/>
    <col min="3" max="3" width="34.44140625" style="358" bestFit="1" customWidth="1"/>
    <col min="4" max="4" width="6.77734375" style="312" customWidth="1"/>
    <col min="5" max="5" width="10.5546875" style="312" customWidth="1"/>
    <col min="6" max="6" width="7.88671875" style="312" customWidth="1"/>
    <col min="7" max="7" width="8" style="312" bestFit="1" customWidth="1"/>
    <col min="8" max="8" width="11.21875" style="312" customWidth="1"/>
    <col min="9" max="9" width="13.21875" style="312" customWidth="1"/>
    <col min="10" max="10" width="10.88671875" style="371" customWidth="1"/>
    <col min="11" max="16384" width="8.88671875" style="312"/>
  </cols>
  <sheetData>
    <row r="1" spans="1:11" ht="41.4" customHeight="1" x14ac:dyDescent="0.25">
      <c r="A1" s="778" t="s">
        <v>3695</v>
      </c>
      <c r="B1" s="778"/>
      <c r="C1" s="778"/>
      <c r="D1" s="778"/>
      <c r="E1" s="778"/>
      <c r="F1" s="778"/>
      <c r="G1" s="778"/>
      <c r="H1" s="778"/>
      <c r="I1" s="778"/>
      <c r="J1" s="778"/>
    </row>
    <row r="2" spans="1:11" x14ac:dyDescent="0.25">
      <c r="A2" s="791" t="s">
        <v>456</v>
      </c>
      <c r="B2" s="791"/>
      <c r="C2" s="3" t="s">
        <v>3808</v>
      </c>
      <c r="D2" s="382"/>
      <c r="E2" s="354"/>
      <c r="F2" s="354"/>
      <c r="G2" s="354"/>
      <c r="H2" s="354"/>
      <c r="I2" s="354"/>
      <c r="J2" s="354"/>
    </row>
    <row r="3" spans="1:11" x14ac:dyDescent="0.25">
      <c r="A3" s="791" t="s">
        <v>3694</v>
      </c>
      <c r="B3" s="791"/>
      <c r="C3" s="3" t="s">
        <v>3800</v>
      </c>
      <c r="D3" s="382"/>
      <c r="E3" s="354"/>
      <c r="F3" s="354"/>
      <c r="G3" s="354"/>
      <c r="H3" s="354"/>
      <c r="I3" s="354"/>
      <c r="J3" s="354"/>
    </row>
    <row r="4" spans="1:11" ht="14.4" customHeight="1" x14ac:dyDescent="0.25">
      <c r="A4" s="791" t="s">
        <v>3779</v>
      </c>
      <c r="B4" s="791"/>
      <c r="C4" s="3" t="s">
        <v>344</v>
      </c>
      <c r="D4" s="382"/>
      <c r="E4" s="354"/>
      <c r="F4" s="354"/>
      <c r="G4" s="354"/>
      <c r="H4" s="354"/>
      <c r="I4" s="354"/>
      <c r="J4" s="354"/>
    </row>
    <row r="5" spans="1:11" ht="14.4" customHeight="1" x14ac:dyDescent="0.25">
      <c r="A5" s="791" t="s">
        <v>454</v>
      </c>
      <c r="B5" s="791"/>
      <c r="C5" s="3" t="s">
        <v>3709</v>
      </c>
      <c r="D5" s="382"/>
      <c r="E5" s="354"/>
      <c r="F5" s="354"/>
      <c r="G5" s="354"/>
      <c r="H5" s="354"/>
      <c r="I5" s="354"/>
      <c r="J5" s="354"/>
    </row>
    <row r="6" spans="1:11" ht="14.4" customHeight="1" x14ac:dyDescent="0.25">
      <c r="A6" s="855" t="s">
        <v>457</v>
      </c>
      <c r="B6" s="856"/>
      <c r="C6" s="1" t="s">
        <v>3844</v>
      </c>
      <c r="D6" s="560"/>
      <c r="E6" s="354"/>
      <c r="F6" s="354"/>
      <c r="G6" s="354"/>
      <c r="H6" s="354"/>
      <c r="I6" s="354"/>
      <c r="J6" s="354"/>
    </row>
    <row r="7" spans="1:11" ht="33.6" customHeight="1" x14ac:dyDescent="0.25">
      <c r="A7" s="701" t="s">
        <v>413</v>
      </c>
      <c r="B7" s="406" t="s">
        <v>3712</v>
      </c>
      <c r="C7" s="353" t="s">
        <v>3692</v>
      </c>
      <c r="D7" s="351" t="s">
        <v>3691</v>
      </c>
      <c r="E7" s="309" t="s">
        <v>3690</v>
      </c>
      <c r="F7" s="309" t="s">
        <v>3689</v>
      </c>
      <c r="G7" s="352" t="s">
        <v>3688</v>
      </c>
      <c r="H7" s="351" t="s">
        <v>3687</v>
      </c>
      <c r="I7" s="351" t="s">
        <v>3883</v>
      </c>
      <c r="J7" s="351" t="s">
        <v>3884</v>
      </c>
      <c r="K7" s="360"/>
    </row>
    <row r="8" spans="1:11" ht="19.2" customHeight="1" x14ac:dyDescent="0.25">
      <c r="A8" s="273">
        <v>2</v>
      </c>
      <c r="B8" s="559" t="s">
        <v>3714</v>
      </c>
      <c r="C8" s="285" t="s">
        <v>3684</v>
      </c>
      <c r="D8" s="271">
        <v>8.75</v>
      </c>
      <c r="E8" s="341">
        <v>5.7</v>
      </c>
      <c r="F8" s="341"/>
      <c r="G8" s="275" t="s">
        <v>3683</v>
      </c>
      <c r="H8" s="271">
        <f>D8*E8</f>
        <v>49.875</v>
      </c>
      <c r="I8" s="271">
        <v>50</v>
      </c>
      <c r="J8" s="271">
        <f>H8*I8</f>
        <v>2493.75</v>
      </c>
      <c r="K8" s="360"/>
    </row>
    <row r="9" spans="1:11" x14ac:dyDescent="0.25">
      <c r="A9" s="273">
        <v>3</v>
      </c>
      <c r="B9" s="787" t="s">
        <v>479</v>
      </c>
      <c r="C9" s="281" t="s">
        <v>3824</v>
      </c>
      <c r="D9" s="342"/>
      <c r="E9" s="341"/>
      <c r="F9" s="341"/>
      <c r="G9" s="275" t="s">
        <v>3812</v>
      </c>
      <c r="H9" s="271">
        <v>54</v>
      </c>
      <c r="I9" s="271">
        <v>700</v>
      </c>
      <c r="J9" s="271">
        <f>H9*I9</f>
        <v>37800</v>
      </c>
      <c r="K9" s="360"/>
    </row>
    <row r="10" spans="1:11" ht="16.2" x14ac:dyDescent="0.25">
      <c r="A10" s="273">
        <v>4</v>
      </c>
      <c r="B10" s="787"/>
      <c r="C10" s="281" t="s">
        <v>3773</v>
      </c>
      <c r="D10" s="342"/>
      <c r="E10" s="341"/>
      <c r="F10" s="341"/>
      <c r="G10" s="275" t="s">
        <v>3683</v>
      </c>
      <c r="H10" s="271">
        <f>D10*E10*F10</f>
        <v>0</v>
      </c>
      <c r="I10" s="271"/>
      <c r="J10" s="271">
        <f>H10*I10</f>
        <v>0</v>
      </c>
      <c r="K10" s="360"/>
    </row>
    <row r="11" spans="1:11" x14ac:dyDescent="0.25">
      <c r="A11" s="273">
        <v>5</v>
      </c>
      <c r="B11" s="787"/>
      <c r="C11" s="286" t="s">
        <v>3773</v>
      </c>
      <c r="D11" s="342"/>
      <c r="E11" s="341"/>
      <c r="F11" s="341"/>
      <c r="G11" s="275" t="s">
        <v>3798</v>
      </c>
      <c r="H11" s="557">
        <v>20</v>
      </c>
      <c r="I11" s="557">
        <v>750</v>
      </c>
      <c r="J11" s="270">
        <f>I11*H11</f>
        <v>15000</v>
      </c>
      <c r="K11" s="360"/>
    </row>
    <row r="12" spans="1:11" x14ac:dyDescent="0.25">
      <c r="A12" s="273">
        <v>6</v>
      </c>
      <c r="B12" s="787"/>
      <c r="C12" s="281" t="s">
        <v>3910</v>
      </c>
      <c r="D12" s="342"/>
      <c r="E12" s="341"/>
      <c r="F12" s="341"/>
      <c r="G12" s="275" t="s">
        <v>3812</v>
      </c>
      <c r="H12" s="270">
        <v>15</v>
      </c>
      <c r="I12" s="270">
        <v>700</v>
      </c>
      <c r="J12" s="270">
        <f>H12*I12</f>
        <v>10500</v>
      </c>
      <c r="K12" s="360"/>
    </row>
    <row r="13" spans="1:11" ht="16.2" x14ac:dyDescent="0.25">
      <c r="A13" s="337">
        <v>1</v>
      </c>
      <c r="B13" s="812" t="s">
        <v>478</v>
      </c>
      <c r="C13" s="378" t="s">
        <v>3685</v>
      </c>
      <c r="D13" s="342">
        <v>14.95</v>
      </c>
      <c r="E13" s="341">
        <v>10.4</v>
      </c>
      <c r="F13" s="341"/>
      <c r="G13" s="275" t="s">
        <v>3683</v>
      </c>
      <c r="H13" s="271">
        <f>D13*E13</f>
        <v>155.47999999999999</v>
      </c>
      <c r="I13" s="271">
        <v>7</v>
      </c>
      <c r="J13" s="649">
        <f>H13*I13</f>
        <v>1088.3599999999999</v>
      </c>
      <c r="K13" s="360"/>
    </row>
    <row r="14" spans="1:11" ht="15" customHeight="1" x14ac:dyDescent="0.25">
      <c r="A14" s="273">
        <v>7</v>
      </c>
      <c r="B14" s="813"/>
      <c r="C14" s="281" t="s">
        <v>2016</v>
      </c>
      <c r="D14" s="342">
        <v>37.9</v>
      </c>
      <c r="E14" s="341">
        <v>0.35</v>
      </c>
      <c r="F14" s="341">
        <v>2.7</v>
      </c>
      <c r="G14" s="275" t="s">
        <v>3770</v>
      </c>
      <c r="H14" s="270">
        <f>D14*E14*F14*1.15</f>
        <v>41.187824999999997</v>
      </c>
      <c r="I14" s="270">
        <v>300</v>
      </c>
      <c r="J14" s="270">
        <f>H14*I14</f>
        <v>12356.3475</v>
      </c>
      <c r="K14" s="360"/>
    </row>
    <row r="15" spans="1:11" x14ac:dyDescent="0.25">
      <c r="A15" s="273">
        <v>8</v>
      </c>
      <c r="B15" s="813"/>
      <c r="C15" s="281" t="s">
        <v>2010</v>
      </c>
      <c r="D15" s="342"/>
      <c r="E15" s="341"/>
      <c r="F15" s="341"/>
      <c r="G15" s="275" t="s">
        <v>3700</v>
      </c>
      <c r="H15" s="270">
        <v>1</v>
      </c>
      <c r="I15" s="270">
        <v>400</v>
      </c>
      <c r="J15" s="270">
        <f>H15*I15</f>
        <v>400</v>
      </c>
      <c r="K15" s="360"/>
    </row>
    <row r="16" spans="1:11" x14ac:dyDescent="0.25">
      <c r="A16" s="273">
        <v>9</v>
      </c>
      <c r="B16" s="813"/>
      <c r="C16" s="281" t="s">
        <v>3797</v>
      </c>
      <c r="D16" s="342"/>
      <c r="E16" s="341"/>
      <c r="F16" s="341"/>
      <c r="G16" s="275" t="s">
        <v>3700</v>
      </c>
      <c r="H16" s="270">
        <v>10</v>
      </c>
      <c r="I16" s="270">
        <v>250</v>
      </c>
      <c r="J16" s="270">
        <f>H16*I16</f>
        <v>2500</v>
      </c>
      <c r="K16" s="360"/>
    </row>
    <row r="17" spans="1:12" x14ac:dyDescent="0.25">
      <c r="A17" s="273">
        <v>10</v>
      </c>
      <c r="B17" s="813"/>
      <c r="C17" s="281" t="s">
        <v>2007</v>
      </c>
      <c r="D17" s="342">
        <v>69.2</v>
      </c>
      <c r="E17" s="341">
        <v>2.7</v>
      </c>
      <c r="F17" s="341">
        <v>0.03</v>
      </c>
      <c r="G17" s="275" t="s">
        <v>3770</v>
      </c>
      <c r="H17" s="270">
        <f>D17*E17*F17*1.1</f>
        <v>6.1657200000000012</v>
      </c>
      <c r="I17" s="558">
        <v>300</v>
      </c>
      <c r="J17" s="270">
        <f>I17*H17</f>
        <v>1849.7160000000003</v>
      </c>
      <c r="K17" s="360"/>
    </row>
    <row r="18" spans="1:12" x14ac:dyDescent="0.25">
      <c r="A18" s="273">
        <v>11</v>
      </c>
      <c r="B18" s="814"/>
      <c r="C18" s="281" t="s">
        <v>2006</v>
      </c>
      <c r="D18" s="342">
        <v>12.9</v>
      </c>
      <c r="E18" s="341">
        <v>3.8</v>
      </c>
      <c r="F18" s="341">
        <v>7.0000000000000007E-2</v>
      </c>
      <c r="G18" s="275" t="s">
        <v>3770</v>
      </c>
      <c r="H18" s="270">
        <f>D18*E18*F18*2</f>
        <v>6.8628</v>
      </c>
      <c r="I18" s="557">
        <v>300</v>
      </c>
      <c r="J18" s="270">
        <f>I18*H18</f>
        <v>2058.84</v>
      </c>
      <c r="K18" s="360"/>
    </row>
    <row r="19" spans="1:12" x14ac:dyDescent="0.25">
      <c r="A19" s="273">
        <v>12</v>
      </c>
      <c r="B19" s="812" t="s">
        <v>473</v>
      </c>
      <c r="C19" s="281" t="s">
        <v>2489</v>
      </c>
      <c r="D19" s="342"/>
      <c r="E19" s="341"/>
      <c r="F19" s="341"/>
      <c r="G19" s="275" t="s">
        <v>3701</v>
      </c>
      <c r="H19" s="270">
        <v>8</v>
      </c>
      <c r="I19" s="270">
        <v>70</v>
      </c>
      <c r="J19" s="270">
        <f>H19*I19</f>
        <v>560</v>
      </c>
      <c r="K19" s="360"/>
    </row>
    <row r="20" spans="1:12" x14ac:dyDescent="0.25">
      <c r="A20" s="273">
        <v>13</v>
      </c>
      <c r="B20" s="813"/>
      <c r="C20" s="281" t="s">
        <v>1998</v>
      </c>
      <c r="D20" s="342"/>
      <c r="E20" s="341"/>
      <c r="F20" s="341"/>
      <c r="G20" s="275" t="s">
        <v>3677</v>
      </c>
      <c r="H20" s="270">
        <v>5</v>
      </c>
      <c r="I20" s="270">
        <v>75</v>
      </c>
      <c r="J20" s="270">
        <f>H20*I20</f>
        <v>375</v>
      </c>
      <c r="K20" s="360"/>
    </row>
    <row r="21" spans="1:12" x14ac:dyDescent="0.25">
      <c r="A21" s="273">
        <v>14</v>
      </c>
      <c r="B21" s="813"/>
      <c r="C21" s="281" t="s">
        <v>3822</v>
      </c>
      <c r="D21" s="342">
        <v>3</v>
      </c>
      <c r="E21" s="341">
        <v>1.9</v>
      </c>
      <c r="F21" s="341"/>
      <c r="G21" s="275" t="s">
        <v>3677</v>
      </c>
      <c r="H21" s="270">
        <v>1</v>
      </c>
      <c r="I21" s="270">
        <v>3500</v>
      </c>
      <c r="J21" s="270">
        <f>I21*H21</f>
        <v>3500</v>
      </c>
      <c r="K21" s="360"/>
    </row>
    <row r="22" spans="1:12" x14ac:dyDescent="0.25">
      <c r="A22" s="273">
        <v>15</v>
      </c>
      <c r="B22" s="813"/>
      <c r="C22" s="281" t="s">
        <v>3822</v>
      </c>
      <c r="D22" s="342">
        <v>2</v>
      </c>
      <c r="E22" s="341">
        <v>1.9</v>
      </c>
      <c r="F22" s="341"/>
      <c r="G22" s="275" t="s">
        <v>3677</v>
      </c>
      <c r="H22" s="270">
        <v>2</v>
      </c>
      <c r="I22" s="270">
        <v>3500</v>
      </c>
      <c r="J22" s="270">
        <f>I22*H22</f>
        <v>7000</v>
      </c>
      <c r="K22" s="360"/>
    </row>
    <row r="23" spans="1:12" x14ac:dyDescent="0.25">
      <c r="A23" s="273">
        <v>16</v>
      </c>
      <c r="B23" s="813"/>
      <c r="C23" s="281" t="s">
        <v>3821</v>
      </c>
      <c r="D23" s="342">
        <v>2</v>
      </c>
      <c r="E23" s="341">
        <v>0.9</v>
      </c>
      <c r="F23" s="341"/>
      <c r="G23" s="275" t="s">
        <v>3677</v>
      </c>
      <c r="H23" s="270">
        <v>2</v>
      </c>
      <c r="I23" s="270">
        <v>2500</v>
      </c>
      <c r="J23" s="270">
        <f>I23*H23</f>
        <v>5000</v>
      </c>
      <c r="K23" s="360"/>
    </row>
    <row r="24" spans="1:12" ht="16.2" x14ac:dyDescent="0.25">
      <c r="A24" s="273">
        <v>17</v>
      </c>
      <c r="B24" s="814"/>
      <c r="C24" s="281" t="s">
        <v>3698</v>
      </c>
      <c r="D24" s="342"/>
      <c r="E24" s="341"/>
      <c r="F24" s="341"/>
      <c r="G24" s="275" t="s">
        <v>3683</v>
      </c>
      <c r="H24" s="557">
        <v>10</v>
      </c>
      <c r="I24" s="557">
        <v>300</v>
      </c>
      <c r="J24" s="270">
        <f>I24*H24</f>
        <v>3000</v>
      </c>
      <c r="K24" s="360"/>
    </row>
    <row r="25" spans="1:12" x14ac:dyDescent="0.25">
      <c r="A25" s="758" t="s">
        <v>3712</v>
      </c>
      <c r="B25" s="759"/>
      <c r="C25" s="759"/>
      <c r="D25" s="759"/>
      <c r="E25" s="759"/>
      <c r="F25" s="759"/>
      <c r="G25" s="759"/>
      <c r="H25" s="759"/>
      <c r="I25" s="760"/>
      <c r="J25" s="691">
        <f>SUM(J8:J24)</f>
        <v>105482.0135</v>
      </c>
      <c r="K25" s="360"/>
    </row>
    <row r="26" spans="1:12" x14ac:dyDescent="0.25">
      <c r="A26" s="552">
        <v>19</v>
      </c>
      <c r="B26" s="878" t="s">
        <v>3676</v>
      </c>
      <c r="C26" s="556" t="s">
        <v>3675</v>
      </c>
      <c r="D26" s="555"/>
      <c r="E26" s="555"/>
      <c r="F26" s="554"/>
      <c r="G26" s="553" t="s">
        <v>3696</v>
      </c>
      <c r="H26" s="270">
        <v>22</v>
      </c>
      <c r="I26" s="270">
        <v>350</v>
      </c>
      <c r="J26" s="270">
        <f>H26*I26</f>
        <v>7700</v>
      </c>
      <c r="K26" s="360"/>
    </row>
    <row r="27" spans="1:12" x14ac:dyDescent="0.25">
      <c r="A27" s="552">
        <v>20</v>
      </c>
      <c r="B27" s="879"/>
      <c r="C27" s="881" t="s">
        <v>3652</v>
      </c>
      <c r="D27" s="882"/>
      <c r="E27" s="882"/>
      <c r="F27" s="883"/>
      <c r="G27" s="553" t="s">
        <v>3696</v>
      </c>
      <c r="H27" s="270">
        <v>22</v>
      </c>
      <c r="I27" s="547">
        <v>550</v>
      </c>
      <c r="J27" s="270">
        <f>H27*I27</f>
        <v>12100</v>
      </c>
      <c r="K27" s="360"/>
      <c r="L27" s="274"/>
    </row>
    <row r="28" spans="1:12" ht="27.6" customHeight="1" x14ac:dyDescent="0.25">
      <c r="A28" s="552">
        <v>21</v>
      </c>
      <c r="B28" s="880"/>
      <c r="C28" s="851" t="s">
        <v>3912</v>
      </c>
      <c r="D28" s="852"/>
      <c r="E28" s="852"/>
      <c r="F28" s="853"/>
      <c r="G28" s="553" t="s">
        <v>3696</v>
      </c>
      <c r="H28" s="270">
        <v>1</v>
      </c>
      <c r="I28" s="547">
        <v>1000</v>
      </c>
      <c r="J28" s="270">
        <f>H28*I28</f>
        <v>1000</v>
      </c>
      <c r="K28" s="360"/>
      <c r="L28" s="274"/>
    </row>
    <row r="29" spans="1:12" x14ac:dyDescent="0.25">
      <c r="A29" s="758" t="s">
        <v>3704</v>
      </c>
      <c r="B29" s="759"/>
      <c r="C29" s="759"/>
      <c r="D29" s="759"/>
      <c r="E29" s="759"/>
      <c r="F29" s="759"/>
      <c r="G29" s="759"/>
      <c r="H29" s="759"/>
      <c r="I29" s="760"/>
      <c r="J29" s="628">
        <f>J26+J27+J28</f>
        <v>20800</v>
      </c>
      <c r="K29" s="360"/>
    </row>
    <row r="30" spans="1:12" x14ac:dyDescent="0.25">
      <c r="A30" s="552">
        <v>23</v>
      </c>
      <c r="B30" s="884" t="s">
        <v>3674</v>
      </c>
      <c r="C30" s="802" t="s">
        <v>3718</v>
      </c>
      <c r="D30" s="803"/>
      <c r="E30" s="803"/>
      <c r="F30" s="804"/>
      <c r="G30" s="551" t="s">
        <v>3673</v>
      </c>
      <c r="H30" s="399"/>
      <c r="I30" s="270"/>
      <c r="J30" s="270">
        <f>I30*H30</f>
        <v>0</v>
      </c>
      <c r="K30" s="360"/>
    </row>
    <row r="31" spans="1:12" x14ac:dyDescent="0.25">
      <c r="A31" s="550">
        <v>24</v>
      </c>
      <c r="B31" s="885"/>
      <c r="C31" s="805" t="s">
        <v>3674</v>
      </c>
      <c r="D31" s="806"/>
      <c r="E31" s="806"/>
      <c r="F31" s="807"/>
      <c r="G31" s="549" t="s">
        <v>3795</v>
      </c>
      <c r="H31" s="548">
        <v>1</v>
      </c>
      <c r="I31" s="547">
        <v>1000</v>
      </c>
      <c r="J31" s="547">
        <f>I31*H31</f>
        <v>1000</v>
      </c>
      <c r="K31" s="360"/>
    </row>
    <row r="32" spans="1:12" x14ac:dyDescent="0.25">
      <c r="A32" s="758" t="s">
        <v>3711</v>
      </c>
      <c r="B32" s="759"/>
      <c r="C32" s="759"/>
      <c r="D32" s="759"/>
      <c r="E32" s="759"/>
      <c r="F32" s="759"/>
      <c r="G32" s="759"/>
      <c r="H32" s="759"/>
      <c r="I32" s="760"/>
      <c r="J32" s="628">
        <f>J31+J29+J25</f>
        <v>127282.0135</v>
      </c>
      <c r="K32" s="360"/>
    </row>
  </sheetData>
  <mergeCells count="18">
    <mergeCell ref="A32:I32"/>
    <mergeCell ref="C27:F27"/>
    <mergeCell ref="C28:F28"/>
    <mergeCell ref="B30:B31"/>
    <mergeCell ref="C30:F30"/>
    <mergeCell ref="C31:F31"/>
    <mergeCell ref="A1:J1"/>
    <mergeCell ref="B9:B12"/>
    <mergeCell ref="A25:I25"/>
    <mergeCell ref="A29:I29"/>
    <mergeCell ref="B26:B28"/>
    <mergeCell ref="B13:B18"/>
    <mergeCell ref="B19:B24"/>
    <mergeCell ref="A2:B2"/>
    <mergeCell ref="A3:B3"/>
    <mergeCell ref="A4:B4"/>
    <mergeCell ref="A5:B5"/>
    <mergeCell ref="A6:B6"/>
  </mergeCells>
  <pageMargins left="0.7" right="0.7" top="0.75" bottom="0.75" header="0.3" footer="0.3"/>
  <pageSetup orientation="portrait" horizontalDpi="300" verticalDpi="3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zoomScaleNormal="100" workbookViewId="0">
      <selection activeCell="C7" sqref="C7"/>
    </sheetView>
  </sheetViews>
  <sheetFormatPr defaultRowHeight="14.4" x14ac:dyDescent="0.3"/>
  <cols>
    <col min="1" max="1" width="3.44140625" bestFit="1" customWidth="1"/>
    <col min="2" max="2" width="14.77734375" bestFit="1" customWidth="1"/>
    <col min="3" max="3" width="34.77734375" style="267" bestFit="1" customWidth="1"/>
    <col min="4" max="4" width="6.77734375" style="265" customWidth="1"/>
    <col min="5" max="5" width="8.6640625" style="265" bestFit="1" customWidth="1"/>
    <col min="6" max="6" width="7.6640625" style="265" bestFit="1" customWidth="1"/>
    <col min="7" max="7" width="8.77734375" style="383" customWidth="1"/>
    <col min="8" max="8" width="8.109375" style="265" bestFit="1" customWidth="1"/>
    <col min="9" max="9" width="12.21875" style="265" bestFit="1" customWidth="1"/>
    <col min="10" max="10" width="9.44140625" style="265" bestFit="1" customWidth="1"/>
  </cols>
  <sheetData>
    <row r="1" spans="1:11" ht="46.2" customHeight="1" x14ac:dyDescent="0.3">
      <c r="A1" s="778" t="s">
        <v>3695</v>
      </c>
      <c r="B1" s="778"/>
      <c r="C1" s="778"/>
      <c r="D1" s="778"/>
      <c r="E1" s="778"/>
      <c r="F1" s="778"/>
      <c r="G1" s="778"/>
      <c r="H1" s="778"/>
      <c r="I1" s="778"/>
      <c r="J1" s="778"/>
    </row>
    <row r="2" spans="1:11" x14ac:dyDescent="0.3">
      <c r="A2" s="791" t="s">
        <v>456</v>
      </c>
      <c r="B2" s="791"/>
      <c r="C2" s="10" t="s">
        <v>1901</v>
      </c>
      <c r="D2" s="516"/>
      <c r="E2" s="514"/>
      <c r="F2" s="514"/>
      <c r="G2" s="515"/>
      <c r="H2" s="514"/>
      <c r="I2" s="514"/>
      <c r="J2" s="514"/>
    </row>
    <row r="3" spans="1:11" x14ac:dyDescent="0.3">
      <c r="A3" s="791" t="s">
        <v>3694</v>
      </c>
      <c r="B3" s="791"/>
      <c r="C3" s="10" t="s">
        <v>3800</v>
      </c>
      <c r="D3" s="516"/>
      <c r="E3" s="514"/>
      <c r="F3" s="514"/>
      <c r="G3" s="515"/>
      <c r="H3" s="514"/>
      <c r="I3" s="514"/>
      <c r="J3" s="514"/>
    </row>
    <row r="4" spans="1:11" ht="14.4" customHeight="1" x14ac:dyDescent="0.3">
      <c r="A4" s="791" t="s">
        <v>3779</v>
      </c>
      <c r="B4" s="791"/>
      <c r="C4" s="10" t="s">
        <v>344</v>
      </c>
      <c r="D4" s="516"/>
      <c r="E4" s="514"/>
      <c r="F4" s="514"/>
      <c r="G4" s="515"/>
      <c r="H4" s="514"/>
      <c r="I4" s="514"/>
      <c r="J4" s="514"/>
    </row>
    <row r="5" spans="1:11" ht="14.4" customHeight="1" x14ac:dyDescent="0.3">
      <c r="A5" s="791" t="s">
        <v>454</v>
      </c>
      <c r="B5" s="791"/>
      <c r="C5" s="10" t="s">
        <v>3709</v>
      </c>
      <c r="D5" s="516"/>
      <c r="E5" s="514"/>
      <c r="F5" s="514"/>
      <c r="G5" s="515"/>
      <c r="H5" s="514"/>
      <c r="I5" s="514"/>
      <c r="J5" s="514"/>
    </row>
    <row r="6" spans="1:11" ht="14.4" customHeight="1" x14ac:dyDescent="0.3">
      <c r="A6" s="855" t="s">
        <v>457</v>
      </c>
      <c r="B6" s="856"/>
      <c r="C6" s="1" t="s">
        <v>3969</v>
      </c>
      <c r="D6" s="183"/>
      <c r="E6" s="514"/>
      <c r="F6" s="514"/>
      <c r="G6" s="515"/>
      <c r="H6" s="514"/>
      <c r="I6" s="514"/>
      <c r="J6" s="514"/>
    </row>
    <row r="7" spans="1:11" ht="27.6" x14ac:dyDescent="0.3">
      <c r="A7" s="701" t="s">
        <v>413</v>
      </c>
      <c r="B7" s="406" t="s">
        <v>3712</v>
      </c>
      <c r="C7" s="353" t="s">
        <v>3692</v>
      </c>
      <c r="D7" s="351" t="s">
        <v>3691</v>
      </c>
      <c r="E7" s="309" t="s">
        <v>3690</v>
      </c>
      <c r="F7" s="309" t="s">
        <v>3689</v>
      </c>
      <c r="G7" s="352" t="s">
        <v>3688</v>
      </c>
      <c r="H7" s="351" t="s">
        <v>3687</v>
      </c>
      <c r="I7" s="351" t="s">
        <v>3883</v>
      </c>
      <c r="J7" s="351" t="s">
        <v>3884</v>
      </c>
      <c r="K7" s="269"/>
    </row>
    <row r="8" spans="1:11" ht="16.2" x14ac:dyDescent="0.3">
      <c r="A8" s="510">
        <v>2</v>
      </c>
      <c r="B8" s="308" t="s">
        <v>3686</v>
      </c>
      <c r="C8" s="285" t="s">
        <v>3684</v>
      </c>
      <c r="D8" s="271">
        <v>14</v>
      </c>
      <c r="E8" s="341">
        <v>4</v>
      </c>
      <c r="F8" s="341"/>
      <c r="G8" s="275" t="s">
        <v>3683</v>
      </c>
      <c r="H8" s="456">
        <f>D8*E8</f>
        <v>56</v>
      </c>
      <c r="I8" s="456">
        <v>50</v>
      </c>
      <c r="J8" s="512">
        <f>H8*I8</f>
        <v>2800</v>
      </c>
      <c r="K8" s="269"/>
    </row>
    <row r="9" spans="1:11" x14ac:dyDescent="0.3">
      <c r="A9" s="337">
        <v>3</v>
      </c>
      <c r="B9" s="779" t="s">
        <v>3682</v>
      </c>
      <c r="C9" s="281" t="s">
        <v>3824</v>
      </c>
      <c r="D9" s="271"/>
      <c r="E9" s="341"/>
      <c r="F9" s="341"/>
      <c r="G9" s="275" t="s">
        <v>3677</v>
      </c>
      <c r="H9" s="456">
        <v>35</v>
      </c>
      <c r="I9" s="456">
        <v>700</v>
      </c>
      <c r="J9" s="456">
        <f>H9*I9</f>
        <v>24500</v>
      </c>
      <c r="K9" s="269"/>
    </row>
    <row r="10" spans="1:11" x14ac:dyDescent="0.3">
      <c r="A10" s="337">
        <v>4</v>
      </c>
      <c r="B10" s="779"/>
      <c r="C10" s="286" t="s">
        <v>3773</v>
      </c>
      <c r="D10" s="271"/>
      <c r="E10" s="341"/>
      <c r="F10" s="341"/>
      <c r="G10" s="275" t="s">
        <v>3798</v>
      </c>
      <c r="H10" s="513">
        <v>18</v>
      </c>
      <c r="I10" s="513">
        <v>800</v>
      </c>
      <c r="J10" s="456">
        <f>I10*H10</f>
        <v>14400</v>
      </c>
      <c r="K10" s="269"/>
    </row>
    <row r="11" spans="1:11" x14ac:dyDescent="0.3">
      <c r="A11" s="337">
        <v>5</v>
      </c>
      <c r="B11" s="779"/>
      <c r="C11" s="281" t="s">
        <v>3901</v>
      </c>
      <c r="D11" s="271"/>
      <c r="E11" s="341"/>
      <c r="F11" s="341"/>
      <c r="G11" s="275" t="s">
        <v>3677</v>
      </c>
      <c r="H11" s="456">
        <v>12</v>
      </c>
      <c r="I11" s="456">
        <v>700</v>
      </c>
      <c r="J11" s="456">
        <f t="shared" ref="J11:J17" si="0">H11*I11</f>
        <v>8400</v>
      </c>
      <c r="K11" s="269"/>
    </row>
    <row r="12" spans="1:11" ht="16.2" x14ac:dyDescent="0.3">
      <c r="A12" s="337">
        <v>1</v>
      </c>
      <c r="B12" s="886" t="s">
        <v>478</v>
      </c>
      <c r="C12" s="378" t="s">
        <v>3911</v>
      </c>
      <c r="D12" s="271">
        <v>15.9</v>
      </c>
      <c r="E12" s="341">
        <v>7</v>
      </c>
      <c r="F12" s="341"/>
      <c r="G12" s="275" t="s">
        <v>3683</v>
      </c>
      <c r="H12" s="456">
        <f>D12*E12</f>
        <v>111.3</v>
      </c>
      <c r="I12" s="456">
        <v>44</v>
      </c>
      <c r="J12" s="456">
        <f t="shared" si="0"/>
        <v>4897.2</v>
      </c>
      <c r="K12" s="269"/>
    </row>
    <row r="13" spans="1:11" ht="16.2" x14ac:dyDescent="0.3">
      <c r="A13" s="337">
        <v>6</v>
      </c>
      <c r="B13" s="886"/>
      <c r="C13" s="286" t="s">
        <v>2019</v>
      </c>
      <c r="D13" s="271">
        <v>29.8</v>
      </c>
      <c r="E13" s="341">
        <v>0.35</v>
      </c>
      <c r="F13" s="341">
        <v>2.7</v>
      </c>
      <c r="G13" s="275" t="s">
        <v>3679</v>
      </c>
      <c r="H13" s="456">
        <f>D13*E13*F13*1.1</f>
        <v>30.977100000000004</v>
      </c>
      <c r="I13" s="513">
        <v>1100</v>
      </c>
      <c r="J13" s="456">
        <f t="shared" si="0"/>
        <v>34074.810000000005</v>
      </c>
      <c r="K13" s="269"/>
    </row>
    <row r="14" spans="1:11" ht="16.2" x14ac:dyDescent="0.3">
      <c r="A14" s="337">
        <v>7</v>
      </c>
      <c r="B14" s="886"/>
      <c r="C14" s="281" t="s">
        <v>2015</v>
      </c>
      <c r="D14" s="271">
        <v>35</v>
      </c>
      <c r="E14" s="341">
        <v>0.8</v>
      </c>
      <c r="F14" s="341">
        <v>0.8</v>
      </c>
      <c r="G14" s="275" t="s">
        <v>3679</v>
      </c>
      <c r="H14" s="456">
        <f>D14*E14*F14</f>
        <v>22.400000000000002</v>
      </c>
      <c r="I14" s="456">
        <v>500</v>
      </c>
      <c r="J14" s="456">
        <f t="shared" si="0"/>
        <v>11200.000000000002</v>
      </c>
      <c r="K14" s="269"/>
    </row>
    <row r="15" spans="1:11" ht="16.2" x14ac:dyDescent="0.3">
      <c r="A15" s="337">
        <v>8</v>
      </c>
      <c r="B15" s="886"/>
      <c r="C15" s="281" t="s">
        <v>3708</v>
      </c>
      <c r="D15" s="271">
        <v>35</v>
      </c>
      <c r="E15" s="341">
        <v>0.4</v>
      </c>
      <c r="F15" s="341">
        <v>0.34499999999999997</v>
      </c>
      <c r="G15" s="275" t="s">
        <v>3679</v>
      </c>
      <c r="H15" s="456">
        <f>D15*E15*F15</f>
        <v>4.83</v>
      </c>
      <c r="I15" s="456">
        <v>500</v>
      </c>
      <c r="J15" s="456">
        <f t="shared" si="0"/>
        <v>2415</v>
      </c>
      <c r="K15" s="269"/>
    </row>
    <row r="16" spans="1:11" x14ac:dyDescent="0.3">
      <c r="A16" s="337">
        <v>9</v>
      </c>
      <c r="B16" s="886"/>
      <c r="C16" s="281" t="s">
        <v>2010</v>
      </c>
      <c r="D16" s="271"/>
      <c r="E16" s="341"/>
      <c r="F16" s="341"/>
      <c r="G16" s="275" t="s">
        <v>3700</v>
      </c>
      <c r="H16" s="456">
        <v>1</v>
      </c>
      <c r="I16" s="456">
        <v>400</v>
      </c>
      <c r="J16" s="456">
        <f t="shared" si="0"/>
        <v>400</v>
      </c>
      <c r="K16" s="269"/>
    </row>
    <row r="17" spans="1:12" x14ac:dyDescent="0.3">
      <c r="A17" s="337">
        <v>10</v>
      </c>
      <c r="B17" s="886"/>
      <c r="C17" s="539" t="s">
        <v>3913</v>
      </c>
      <c r="D17" s="271"/>
      <c r="E17" s="341"/>
      <c r="F17" s="341"/>
      <c r="G17" s="275" t="s">
        <v>3700</v>
      </c>
      <c r="H17" s="456">
        <v>10</v>
      </c>
      <c r="I17" s="456">
        <v>250</v>
      </c>
      <c r="J17" s="456">
        <f t="shared" si="0"/>
        <v>2500</v>
      </c>
      <c r="K17" s="269"/>
    </row>
    <row r="18" spans="1:12" ht="16.2" x14ac:dyDescent="0.3">
      <c r="A18" s="337">
        <v>11</v>
      </c>
      <c r="B18" s="886"/>
      <c r="C18" s="281" t="s">
        <v>3796</v>
      </c>
      <c r="D18" s="271">
        <v>0.04</v>
      </c>
      <c r="E18" s="341">
        <v>12.9</v>
      </c>
      <c r="F18" s="341">
        <v>3.8</v>
      </c>
      <c r="G18" s="275" t="s">
        <v>3679</v>
      </c>
      <c r="H18" s="456">
        <f>D18*E18*F18</f>
        <v>1.9607999999999999</v>
      </c>
      <c r="I18" s="513">
        <v>500</v>
      </c>
      <c r="J18" s="456">
        <f>I18*H18</f>
        <v>980.4</v>
      </c>
      <c r="K18" s="269"/>
    </row>
    <row r="19" spans="1:12" ht="16.2" x14ac:dyDescent="0.3">
      <c r="A19" s="337">
        <v>12</v>
      </c>
      <c r="B19" s="886"/>
      <c r="C19" s="281" t="s">
        <v>2006</v>
      </c>
      <c r="D19" s="271">
        <v>12.9</v>
      </c>
      <c r="E19" s="341">
        <v>3.8</v>
      </c>
      <c r="F19" s="341">
        <v>7.0000000000000007E-2</v>
      </c>
      <c r="G19" s="275" t="s">
        <v>3679</v>
      </c>
      <c r="H19" s="456">
        <f>D19*E19*F19</f>
        <v>3.4314</v>
      </c>
      <c r="I19" s="513">
        <v>500</v>
      </c>
      <c r="J19" s="456">
        <f>I19*H19</f>
        <v>1715.7</v>
      </c>
      <c r="K19" s="269"/>
    </row>
    <row r="20" spans="1:12" x14ac:dyDescent="0.3">
      <c r="A20" s="510">
        <v>13</v>
      </c>
      <c r="B20" s="779" t="s">
        <v>473</v>
      </c>
      <c r="C20" s="281" t="s">
        <v>2489</v>
      </c>
      <c r="D20" s="271"/>
      <c r="E20" s="341"/>
      <c r="F20" s="341"/>
      <c r="G20" s="275" t="s">
        <v>3701</v>
      </c>
      <c r="H20" s="456">
        <v>8</v>
      </c>
      <c r="I20" s="456">
        <v>70</v>
      </c>
      <c r="J20" s="512">
        <f>H20*I20</f>
        <v>560</v>
      </c>
      <c r="K20" s="269"/>
    </row>
    <row r="21" spans="1:12" x14ac:dyDescent="0.3">
      <c r="A21" s="510">
        <v>14</v>
      </c>
      <c r="B21" s="779"/>
      <c r="C21" s="281" t="s">
        <v>1998</v>
      </c>
      <c r="D21" s="271"/>
      <c r="E21" s="341"/>
      <c r="F21" s="341"/>
      <c r="G21" s="275" t="s">
        <v>3677</v>
      </c>
      <c r="H21" s="456">
        <v>3</v>
      </c>
      <c r="I21" s="456">
        <v>100</v>
      </c>
      <c r="J21" s="512">
        <f>H21*I21</f>
        <v>300</v>
      </c>
      <c r="K21" s="269"/>
    </row>
    <row r="22" spans="1:12" x14ac:dyDescent="0.3">
      <c r="A22" s="510">
        <v>15</v>
      </c>
      <c r="B22" s="779"/>
      <c r="C22" s="281" t="s">
        <v>3822</v>
      </c>
      <c r="D22" s="271">
        <v>0.6</v>
      </c>
      <c r="E22" s="341">
        <v>0.6</v>
      </c>
      <c r="F22" s="341"/>
      <c r="G22" s="275" t="s">
        <v>3677</v>
      </c>
      <c r="H22" s="456">
        <v>1</v>
      </c>
      <c r="I22" s="456">
        <v>700</v>
      </c>
      <c r="J22" s="512">
        <f t="shared" ref="J22:J27" si="1">I22*H22</f>
        <v>700</v>
      </c>
      <c r="K22" s="269"/>
    </row>
    <row r="23" spans="1:12" x14ac:dyDescent="0.3">
      <c r="A23" s="510">
        <v>16</v>
      </c>
      <c r="B23" s="779"/>
      <c r="C23" s="281" t="s">
        <v>3822</v>
      </c>
      <c r="D23" s="271">
        <v>1.5</v>
      </c>
      <c r="E23" s="341">
        <v>1.9</v>
      </c>
      <c r="F23" s="341"/>
      <c r="G23" s="275" t="s">
        <v>3677</v>
      </c>
      <c r="H23" s="456">
        <v>1</v>
      </c>
      <c r="I23" s="456">
        <v>3500</v>
      </c>
      <c r="J23" s="512">
        <f t="shared" si="1"/>
        <v>3500</v>
      </c>
      <c r="K23" s="269"/>
    </row>
    <row r="24" spans="1:12" x14ac:dyDescent="0.3">
      <c r="A24" s="510">
        <v>17</v>
      </c>
      <c r="B24" s="779"/>
      <c r="C24" s="281" t="s">
        <v>3822</v>
      </c>
      <c r="D24" s="271">
        <v>1.7</v>
      </c>
      <c r="E24" s="341">
        <v>1.9</v>
      </c>
      <c r="F24" s="341"/>
      <c r="G24" s="275" t="s">
        <v>3677</v>
      </c>
      <c r="H24" s="456">
        <v>1</v>
      </c>
      <c r="I24" s="513">
        <v>3500</v>
      </c>
      <c r="J24" s="512">
        <f t="shared" si="1"/>
        <v>3500</v>
      </c>
      <c r="K24" s="269"/>
    </row>
    <row r="25" spans="1:12" x14ac:dyDescent="0.3">
      <c r="A25" s="510">
        <v>18</v>
      </c>
      <c r="B25" s="779"/>
      <c r="C25" s="281" t="s">
        <v>3821</v>
      </c>
      <c r="D25" s="271">
        <v>2</v>
      </c>
      <c r="E25" s="341">
        <v>0.8</v>
      </c>
      <c r="F25" s="341"/>
      <c r="G25" s="275" t="s">
        <v>3677</v>
      </c>
      <c r="H25" s="456">
        <v>1</v>
      </c>
      <c r="I25" s="456">
        <v>3000</v>
      </c>
      <c r="J25" s="512">
        <f t="shared" si="1"/>
        <v>3000</v>
      </c>
      <c r="K25" s="269"/>
    </row>
    <row r="26" spans="1:12" x14ac:dyDescent="0.3">
      <c r="A26" s="510">
        <v>19</v>
      </c>
      <c r="B26" s="779"/>
      <c r="C26" s="281" t="s">
        <v>3821</v>
      </c>
      <c r="D26" s="271">
        <v>2</v>
      </c>
      <c r="E26" s="341">
        <v>0.9</v>
      </c>
      <c r="F26" s="341"/>
      <c r="G26" s="374" t="s">
        <v>3677</v>
      </c>
      <c r="H26" s="456">
        <v>2</v>
      </c>
      <c r="I26" s="456">
        <v>3000</v>
      </c>
      <c r="J26" s="512">
        <f t="shared" si="1"/>
        <v>6000</v>
      </c>
      <c r="K26" s="269"/>
    </row>
    <row r="27" spans="1:12" ht="16.2" x14ac:dyDescent="0.3">
      <c r="A27" s="510">
        <v>20</v>
      </c>
      <c r="B27" s="779"/>
      <c r="C27" s="281" t="s">
        <v>3698</v>
      </c>
      <c r="D27" s="271"/>
      <c r="E27" s="341"/>
      <c r="F27" s="341"/>
      <c r="G27" s="275" t="s">
        <v>3683</v>
      </c>
      <c r="H27" s="513">
        <v>5</v>
      </c>
      <c r="I27" s="513">
        <v>500</v>
      </c>
      <c r="J27" s="512">
        <f t="shared" si="1"/>
        <v>2500</v>
      </c>
      <c r="K27" s="269"/>
    </row>
    <row r="28" spans="1:12" x14ac:dyDescent="0.3">
      <c r="A28" s="758" t="s">
        <v>3712</v>
      </c>
      <c r="B28" s="759"/>
      <c r="C28" s="759"/>
      <c r="D28" s="759"/>
      <c r="E28" s="759"/>
      <c r="F28" s="759"/>
      <c r="G28" s="759"/>
      <c r="H28" s="759"/>
      <c r="I28" s="760"/>
      <c r="J28" s="690">
        <f>SUM(J8:J27)</f>
        <v>128343.11</v>
      </c>
      <c r="K28" s="269"/>
    </row>
    <row r="29" spans="1:12" x14ac:dyDescent="0.3">
      <c r="A29" s="511">
        <v>21</v>
      </c>
      <c r="B29" s="887" t="s">
        <v>3676</v>
      </c>
      <c r="C29" s="764" t="s">
        <v>3675</v>
      </c>
      <c r="D29" s="765"/>
      <c r="E29" s="765"/>
      <c r="F29" s="766"/>
      <c r="G29" s="275" t="s">
        <v>3660</v>
      </c>
      <c r="H29" s="279">
        <v>25</v>
      </c>
      <c r="I29" s="279">
        <v>400</v>
      </c>
      <c r="J29" s="509">
        <f>H29*I29</f>
        <v>10000</v>
      </c>
      <c r="K29" s="269"/>
    </row>
    <row r="30" spans="1:12" x14ac:dyDescent="0.3">
      <c r="A30" s="511">
        <v>22</v>
      </c>
      <c r="B30" s="887"/>
      <c r="C30" s="764" t="s">
        <v>3652</v>
      </c>
      <c r="D30" s="765"/>
      <c r="E30" s="765"/>
      <c r="F30" s="766"/>
      <c r="G30" s="275" t="s">
        <v>3660</v>
      </c>
      <c r="H30" s="279">
        <v>25</v>
      </c>
      <c r="I30" s="279">
        <v>850</v>
      </c>
      <c r="J30" s="509">
        <f>H30*I30</f>
        <v>21250</v>
      </c>
      <c r="K30" s="269"/>
      <c r="L30" s="274"/>
    </row>
    <row r="31" spans="1:12" ht="20.399999999999999" customHeight="1" x14ac:dyDescent="0.3">
      <c r="A31" s="511">
        <v>23</v>
      </c>
      <c r="B31" s="887"/>
      <c r="C31" s="851" t="s">
        <v>3912</v>
      </c>
      <c r="D31" s="852"/>
      <c r="E31" s="852"/>
      <c r="F31" s="853"/>
      <c r="G31" s="275" t="s">
        <v>3660</v>
      </c>
      <c r="H31" s="279">
        <v>1</v>
      </c>
      <c r="I31" s="279">
        <v>1000</v>
      </c>
      <c r="J31" s="509">
        <f>H31*I31</f>
        <v>1000</v>
      </c>
      <c r="K31" s="269"/>
      <c r="L31" s="274"/>
    </row>
    <row r="32" spans="1:12" x14ac:dyDescent="0.3">
      <c r="A32" s="758" t="s">
        <v>3704</v>
      </c>
      <c r="B32" s="759"/>
      <c r="C32" s="759"/>
      <c r="D32" s="759"/>
      <c r="E32" s="759"/>
      <c r="F32" s="759"/>
      <c r="G32" s="759"/>
      <c r="H32" s="759"/>
      <c r="I32" s="760"/>
      <c r="J32" s="689">
        <f>J29+J30+J31</f>
        <v>32250</v>
      </c>
      <c r="K32" s="269"/>
    </row>
    <row r="33" spans="1:11" x14ac:dyDescent="0.3">
      <c r="A33" s="510">
        <v>25</v>
      </c>
      <c r="B33" s="779" t="s">
        <v>3674</v>
      </c>
      <c r="C33" s="802" t="s">
        <v>3718</v>
      </c>
      <c r="D33" s="803"/>
      <c r="E33" s="803"/>
      <c r="F33" s="804"/>
      <c r="G33" s="272" t="s">
        <v>3673</v>
      </c>
      <c r="H33" s="336"/>
      <c r="I33" s="279"/>
      <c r="J33" s="509">
        <f>I33*H33</f>
        <v>0</v>
      </c>
      <c r="K33" s="269"/>
    </row>
    <row r="34" spans="1:11" x14ac:dyDescent="0.3">
      <c r="A34" s="510">
        <v>26</v>
      </c>
      <c r="B34" s="779"/>
      <c r="C34" s="805" t="s">
        <v>3674</v>
      </c>
      <c r="D34" s="806"/>
      <c r="E34" s="806"/>
      <c r="F34" s="807"/>
      <c r="G34" s="275" t="s">
        <v>3795</v>
      </c>
      <c r="H34" s="336">
        <v>1</v>
      </c>
      <c r="I34" s="279">
        <v>2000</v>
      </c>
      <c r="J34" s="509">
        <f>I34*H34</f>
        <v>2000</v>
      </c>
      <c r="K34" s="269"/>
    </row>
    <row r="35" spans="1:11" ht="15" thickBot="1" x14ac:dyDescent="0.35">
      <c r="A35" s="758" t="s">
        <v>3711</v>
      </c>
      <c r="B35" s="759"/>
      <c r="C35" s="759"/>
      <c r="D35" s="759"/>
      <c r="E35" s="759"/>
      <c r="F35" s="759"/>
      <c r="G35" s="759"/>
      <c r="H35" s="759"/>
      <c r="I35" s="760"/>
      <c r="J35" s="688">
        <f>J28+J32+J34</f>
        <v>162593.10999999999</v>
      </c>
      <c r="K35" s="269"/>
    </row>
  </sheetData>
  <mergeCells count="19">
    <mergeCell ref="B12:B19"/>
    <mergeCell ref="B20:B27"/>
    <mergeCell ref="B33:B34"/>
    <mergeCell ref="C33:F33"/>
    <mergeCell ref="C34:F34"/>
    <mergeCell ref="B29:B31"/>
    <mergeCell ref="C29:F29"/>
    <mergeCell ref="A1:J1"/>
    <mergeCell ref="B9:B11"/>
    <mergeCell ref="A2:B2"/>
    <mergeCell ref="A3:B3"/>
    <mergeCell ref="A4:B4"/>
    <mergeCell ref="A5:B5"/>
    <mergeCell ref="A6:B6"/>
    <mergeCell ref="A28:I28"/>
    <mergeCell ref="A32:I32"/>
    <mergeCell ref="A35:I35"/>
    <mergeCell ref="C30:F30"/>
    <mergeCell ref="C31:F31"/>
  </mergeCells>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1"/>
  <sheetViews>
    <sheetView zoomScale="75" zoomScaleNormal="75" zoomScalePageLayoutView="125" workbookViewId="0">
      <pane xSplit="2" ySplit="1" topLeftCell="C2" activePane="bottomRight" state="frozen"/>
      <selection activeCell="E84" sqref="E84"/>
      <selection pane="topRight" activeCell="E84" sqref="E84"/>
      <selection pane="bottomLeft" activeCell="E84" sqref="E84"/>
      <selection pane="bottomRight" activeCell="B8" sqref="B8"/>
    </sheetView>
  </sheetViews>
  <sheetFormatPr defaultColWidth="17" defaultRowHeight="14.4" x14ac:dyDescent="0.3"/>
  <cols>
    <col min="1" max="1" width="19.6640625" style="4" customWidth="1"/>
    <col min="2" max="2" width="29.44140625" style="4" customWidth="1"/>
    <col min="3" max="3" width="55.88671875" style="57" customWidth="1"/>
    <col min="4" max="4" width="28.6640625" style="59" customWidth="1"/>
    <col min="5" max="5" width="27.88671875" style="58" customWidth="1"/>
    <col min="6" max="6" width="33.77734375" style="57" customWidth="1"/>
    <col min="7" max="7" width="26.6640625" style="104" customWidth="1"/>
    <col min="8" max="8" width="21.5546875" style="104" customWidth="1"/>
    <col min="9" max="9" width="8" style="4" customWidth="1"/>
    <col min="10" max="10" width="35.5546875" style="4" customWidth="1"/>
    <col min="11" max="12" width="17" style="4" customWidth="1"/>
    <col min="13" max="13" width="23.21875" style="4" customWidth="1"/>
    <col min="14" max="14" width="39.44140625" style="4" customWidth="1"/>
    <col min="15" max="15" width="51.6640625" style="4" customWidth="1"/>
    <col min="16" max="16" width="17" style="4" customWidth="1"/>
    <col min="17" max="16384" width="17" style="4"/>
  </cols>
  <sheetData>
    <row r="1" spans="1:19" s="98" customFormat="1" x14ac:dyDescent="0.3">
      <c r="A1" s="94" t="s">
        <v>595</v>
      </c>
      <c r="B1" s="94" t="s">
        <v>594</v>
      </c>
      <c r="C1" s="95" t="s">
        <v>593</v>
      </c>
      <c r="D1" s="96" t="s">
        <v>592</v>
      </c>
      <c r="E1" s="96" t="s">
        <v>591</v>
      </c>
      <c r="F1" s="95" t="s">
        <v>590</v>
      </c>
      <c r="G1" s="122" t="s">
        <v>589</v>
      </c>
      <c r="H1" s="122" t="s">
        <v>588</v>
      </c>
      <c r="I1" s="94" t="s">
        <v>587</v>
      </c>
      <c r="J1" s="94" t="s">
        <v>586</v>
      </c>
      <c r="K1" s="94" t="s">
        <v>585</v>
      </c>
      <c r="L1" s="94" t="s">
        <v>584</v>
      </c>
      <c r="M1" s="94" t="s">
        <v>583</v>
      </c>
      <c r="N1" s="94" t="s">
        <v>582</v>
      </c>
      <c r="O1" s="94" t="s">
        <v>581</v>
      </c>
      <c r="P1" s="94" t="s">
        <v>580</v>
      </c>
      <c r="Q1" s="94" t="s">
        <v>579</v>
      </c>
      <c r="R1" s="94" t="s">
        <v>578</v>
      </c>
      <c r="S1" s="97"/>
    </row>
    <row r="2" spans="1:19" x14ac:dyDescent="0.3">
      <c r="A2" s="4" t="s">
        <v>442</v>
      </c>
      <c r="B2" s="4" t="s">
        <v>442</v>
      </c>
    </row>
    <row r="3" spans="1:19" x14ac:dyDescent="0.3">
      <c r="A3" s="4" t="s">
        <v>441</v>
      </c>
      <c r="B3" s="4" t="s">
        <v>441</v>
      </c>
    </row>
    <row r="4" spans="1:19" x14ac:dyDescent="0.3">
      <c r="A4" s="4" t="s">
        <v>500</v>
      </c>
      <c r="B4" s="4" t="s">
        <v>440</v>
      </c>
    </row>
    <row r="5" spans="1:19" s="12" customFormat="1" x14ac:dyDescent="0.3">
      <c r="A5" s="12" t="s">
        <v>437</v>
      </c>
      <c r="B5" s="12" t="s">
        <v>437</v>
      </c>
      <c r="C5" s="13"/>
      <c r="D5" s="62"/>
      <c r="E5" s="61"/>
      <c r="F5" s="13"/>
      <c r="G5" s="105"/>
      <c r="H5" s="105"/>
    </row>
    <row r="6" spans="1:19" s="12" customFormat="1" x14ac:dyDescent="0.3">
      <c r="A6" s="12" t="s">
        <v>439</v>
      </c>
      <c r="B6" s="12" t="s">
        <v>439</v>
      </c>
      <c r="C6" s="13"/>
      <c r="D6" s="62"/>
      <c r="E6" s="61"/>
      <c r="F6" s="13"/>
      <c r="G6" s="105"/>
      <c r="H6" s="105"/>
    </row>
    <row r="7" spans="1:19" s="12" customFormat="1" x14ac:dyDescent="0.3">
      <c r="A7" s="12" t="s">
        <v>466</v>
      </c>
      <c r="B7" s="12" t="s">
        <v>436</v>
      </c>
      <c r="C7" s="13" t="s">
        <v>2455</v>
      </c>
      <c r="D7" s="71" t="s">
        <v>2454</v>
      </c>
      <c r="E7" s="123" t="s">
        <v>2453</v>
      </c>
      <c r="F7" s="13"/>
      <c r="G7" s="105"/>
      <c r="H7" s="105"/>
      <c r="I7" s="12" t="b">
        <v>1</v>
      </c>
    </row>
    <row r="8" spans="1:19" s="70" customFormat="1" ht="267.60000000000002" customHeight="1" x14ac:dyDescent="0.3">
      <c r="A8" s="106" t="s">
        <v>426</v>
      </c>
      <c r="B8" s="106" t="s">
        <v>435</v>
      </c>
      <c r="C8" s="69" t="s">
        <v>499</v>
      </c>
      <c r="D8" s="121" t="s">
        <v>577</v>
      </c>
      <c r="E8" s="121" t="s">
        <v>2452</v>
      </c>
      <c r="F8" s="107"/>
      <c r="G8" s="108"/>
      <c r="H8" s="108"/>
      <c r="I8" s="70" t="b">
        <v>0</v>
      </c>
      <c r="K8" s="70" t="s">
        <v>300</v>
      </c>
    </row>
    <row r="9" spans="1:19" ht="31.2" x14ac:dyDescent="0.3">
      <c r="A9" s="5" t="s">
        <v>474</v>
      </c>
      <c r="B9" s="5" t="s">
        <v>434</v>
      </c>
      <c r="C9" s="29" t="s">
        <v>498</v>
      </c>
      <c r="D9" s="109" t="s">
        <v>576</v>
      </c>
      <c r="E9" s="20" t="s">
        <v>575</v>
      </c>
      <c r="F9" s="29"/>
      <c r="G9" s="110"/>
      <c r="H9" s="110"/>
      <c r="I9" s="5" t="b">
        <v>1</v>
      </c>
      <c r="J9" s="5"/>
      <c r="K9" s="5"/>
      <c r="L9" s="5"/>
      <c r="M9" s="5"/>
      <c r="N9" s="5"/>
      <c r="O9" s="5"/>
      <c r="P9" s="5"/>
      <c r="Q9" s="5"/>
      <c r="R9" s="5"/>
    </row>
    <row r="10" spans="1:19" s="64" customFormat="1" x14ac:dyDescent="0.3">
      <c r="A10" s="64" t="s">
        <v>464</v>
      </c>
      <c r="B10" s="64" t="s">
        <v>449</v>
      </c>
      <c r="C10" s="150"/>
      <c r="D10" s="151"/>
      <c r="E10" s="152"/>
      <c r="F10" s="150"/>
      <c r="G10" s="153"/>
      <c r="H10" s="153"/>
      <c r="J10" s="64" t="s">
        <v>463</v>
      </c>
    </row>
    <row r="11" spans="1:19" s="12" customFormat="1" ht="14.4" customHeight="1" x14ac:dyDescent="0.3">
      <c r="A11" s="15" t="s">
        <v>474</v>
      </c>
      <c r="B11" s="12" t="s">
        <v>433</v>
      </c>
      <c r="C11" s="18" t="s">
        <v>497</v>
      </c>
      <c r="D11" s="93" t="s">
        <v>574</v>
      </c>
      <c r="E11" s="20" t="s">
        <v>573</v>
      </c>
      <c r="F11" s="13"/>
      <c r="G11" s="105"/>
      <c r="H11" s="105"/>
      <c r="I11" s="12" t="b">
        <v>1</v>
      </c>
    </row>
    <row r="12" spans="1:19" s="12" customFormat="1" ht="41.4" x14ac:dyDescent="0.25">
      <c r="A12" s="12" t="s">
        <v>551</v>
      </c>
      <c r="B12" s="12" t="s">
        <v>270</v>
      </c>
      <c r="C12" s="22" t="s">
        <v>496</v>
      </c>
      <c r="D12" s="121" t="s">
        <v>572</v>
      </c>
      <c r="E12" s="124" t="s">
        <v>571</v>
      </c>
      <c r="F12" s="13" t="s">
        <v>493</v>
      </c>
      <c r="G12" s="125" t="s">
        <v>2450</v>
      </c>
      <c r="H12" s="125" t="s">
        <v>2451</v>
      </c>
      <c r="I12" s="12" t="b">
        <v>1</v>
      </c>
    </row>
    <row r="13" spans="1:19" s="12" customFormat="1" ht="41.4" x14ac:dyDescent="0.25">
      <c r="A13" s="12" t="s">
        <v>550</v>
      </c>
      <c r="B13" s="12" t="s">
        <v>177</v>
      </c>
      <c r="C13" s="28" t="s">
        <v>494</v>
      </c>
      <c r="D13" s="20" t="s">
        <v>570</v>
      </c>
      <c r="E13" s="20" t="s">
        <v>569</v>
      </c>
      <c r="F13" s="13" t="s">
        <v>493</v>
      </c>
      <c r="G13" s="125" t="s">
        <v>2450</v>
      </c>
      <c r="H13" s="125" t="s">
        <v>2449</v>
      </c>
      <c r="I13" s="12" t="b">
        <v>1</v>
      </c>
      <c r="R13" s="12" t="s">
        <v>568</v>
      </c>
    </row>
    <row r="14" spans="1:19" s="12" customFormat="1" ht="31.2" x14ac:dyDescent="0.25">
      <c r="A14" s="12" t="s">
        <v>567</v>
      </c>
      <c r="B14" s="12" t="s">
        <v>204</v>
      </c>
      <c r="C14" s="13" t="s">
        <v>491</v>
      </c>
      <c r="D14" s="20" t="s">
        <v>566</v>
      </c>
      <c r="E14" s="20" t="s">
        <v>2448</v>
      </c>
      <c r="F14" s="13"/>
      <c r="I14" s="12" t="b">
        <v>1</v>
      </c>
    </row>
    <row r="15" spans="1:19" s="12" customFormat="1" ht="23.4" customHeight="1" x14ac:dyDescent="0.3">
      <c r="A15" s="12" t="s">
        <v>565</v>
      </c>
      <c r="B15" s="12" t="s">
        <v>432</v>
      </c>
      <c r="C15" s="13" t="s">
        <v>489</v>
      </c>
      <c r="D15" s="126" t="s">
        <v>564</v>
      </c>
      <c r="E15" s="127" t="s">
        <v>2447</v>
      </c>
      <c r="F15" s="13"/>
      <c r="G15" s="105"/>
      <c r="H15" s="105"/>
      <c r="I15" s="12" t="b">
        <v>1</v>
      </c>
      <c r="R15" s="12" t="s">
        <v>563</v>
      </c>
    </row>
    <row r="16" spans="1:19" s="12" customFormat="1" ht="27.6" x14ac:dyDescent="0.3">
      <c r="A16" s="12" t="s">
        <v>562</v>
      </c>
      <c r="B16" s="12" t="s">
        <v>431</v>
      </c>
      <c r="C16" s="13" t="s">
        <v>487</v>
      </c>
      <c r="D16" s="126" t="s">
        <v>561</v>
      </c>
      <c r="E16" s="127" t="s">
        <v>2446</v>
      </c>
      <c r="F16" s="13"/>
      <c r="G16" s="105"/>
      <c r="H16" s="105"/>
      <c r="I16" s="12" t="b">
        <v>1</v>
      </c>
      <c r="R16" s="12" t="s">
        <v>560</v>
      </c>
    </row>
    <row r="17" spans="1:17" s="12" customFormat="1" x14ac:dyDescent="0.3">
      <c r="A17" s="12" t="s">
        <v>451</v>
      </c>
      <c r="B17" s="12" t="s">
        <v>430</v>
      </c>
      <c r="C17" s="13" t="s">
        <v>485</v>
      </c>
      <c r="D17" s="126" t="s">
        <v>559</v>
      </c>
      <c r="E17" s="127" t="s">
        <v>2445</v>
      </c>
      <c r="F17" s="13"/>
      <c r="G17" s="105"/>
      <c r="H17" s="105"/>
      <c r="I17" s="12" t="b">
        <v>1</v>
      </c>
    </row>
    <row r="18" spans="1:17" s="12" customFormat="1" ht="41.4" x14ac:dyDescent="0.3">
      <c r="A18" s="12" t="s">
        <v>558</v>
      </c>
      <c r="B18" s="12" t="s">
        <v>429</v>
      </c>
      <c r="C18" s="13" t="s">
        <v>2444</v>
      </c>
      <c r="D18" s="127" t="s">
        <v>2443</v>
      </c>
      <c r="E18" s="127" t="s">
        <v>2442</v>
      </c>
      <c r="F18" s="13"/>
      <c r="G18" s="105"/>
      <c r="H18" s="105"/>
      <c r="I18" s="12" t="b">
        <v>1</v>
      </c>
      <c r="M18" s="15"/>
    </row>
    <row r="19" spans="1:17" s="15" customFormat="1" x14ac:dyDescent="0.3">
      <c r="A19" s="15" t="s">
        <v>482</v>
      </c>
      <c r="B19" s="15" t="s">
        <v>428</v>
      </c>
      <c r="I19" s="15" t="b">
        <v>0</v>
      </c>
      <c r="Q19" s="12" t="s">
        <v>557</v>
      </c>
    </row>
    <row r="20" spans="1:17" s="15" customFormat="1" ht="27.6" x14ac:dyDescent="0.3">
      <c r="A20" s="15" t="s">
        <v>474</v>
      </c>
      <c r="B20" s="15" t="s">
        <v>427</v>
      </c>
      <c r="C20" s="15" t="s">
        <v>2441</v>
      </c>
      <c r="D20" s="127" t="s">
        <v>2440</v>
      </c>
      <c r="E20" s="126" t="s">
        <v>556</v>
      </c>
      <c r="I20" s="12" t="b">
        <v>1</v>
      </c>
    </row>
    <row r="21" spans="1:17" s="64" customFormat="1" x14ac:dyDescent="0.3">
      <c r="A21" s="64" t="s">
        <v>464</v>
      </c>
      <c r="B21" s="64" t="s">
        <v>2405</v>
      </c>
      <c r="C21" s="150" t="s">
        <v>2439</v>
      </c>
      <c r="D21" s="161" t="s">
        <v>2438</v>
      </c>
      <c r="E21" s="154" t="s">
        <v>2437</v>
      </c>
      <c r="F21" s="150"/>
      <c r="G21" s="153"/>
      <c r="H21" s="153"/>
      <c r="J21" s="158"/>
      <c r="L21" s="157"/>
    </row>
    <row r="22" spans="1:17" s="12" customFormat="1" ht="83.4" x14ac:dyDescent="0.3">
      <c r="A22" s="12" t="s">
        <v>426</v>
      </c>
      <c r="B22" s="12" t="s">
        <v>2436</v>
      </c>
      <c r="C22" s="13" t="s">
        <v>2435</v>
      </c>
      <c r="D22" s="128" t="s">
        <v>2434</v>
      </c>
      <c r="E22" s="127" t="s">
        <v>2433</v>
      </c>
      <c r="F22" s="13"/>
      <c r="G22" s="105"/>
      <c r="H22" s="105"/>
      <c r="I22" s="12" t="b">
        <v>0</v>
      </c>
      <c r="J22" s="19"/>
      <c r="K22" s="12" t="s">
        <v>300</v>
      </c>
      <c r="L22" s="19"/>
    </row>
    <row r="23" spans="1:17" s="12" customFormat="1" ht="72" x14ac:dyDescent="0.25">
      <c r="A23" s="12" t="s">
        <v>2414</v>
      </c>
      <c r="B23" s="8" t="s">
        <v>2432</v>
      </c>
      <c r="C23" s="13" t="s">
        <v>2431</v>
      </c>
      <c r="D23" s="111" t="s">
        <v>2430</v>
      </c>
      <c r="E23" s="112" t="s">
        <v>2429</v>
      </c>
      <c r="F23" s="129" t="s">
        <v>2424</v>
      </c>
      <c r="G23" s="130" t="s">
        <v>2423</v>
      </c>
      <c r="H23" s="131" t="s">
        <v>2422</v>
      </c>
      <c r="I23" s="12" t="b">
        <v>0</v>
      </c>
      <c r="J23" s="19"/>
      <c r="L23" s="8" t="s">
        <v>2406</v>
      </c>
      <c r="M23" s="8"/>
      <c r="N23" s="8"/>
    </row>
    <row r="24" spans="1:17" s="12" customFormat="1" ht="72" x14ac:dyDescent="0.25">
      <c r="A24" s="12" t="s">
        <v>2414</v>
      </c>
      <c r="B24" s="8" t="s">
        <v>2428</v>
      </c>
      <c r="C24" s="13" t="s">
        <v>2427</v>
      </c>
      <c r="D24" s="111" t="s">
        <v>2426</v>
      </c>
      <c r="E24" s="112" t="s">
        <v>2425</v>
      </c>
      <c r="F24" s="129" t="s">
        <v>2424</v>
      </c>
      <c r="G24" s="130" t="s">
        <v>2423</v>
      </c>
      <c r="H24" s="131" t="s">
        <v>2422</v>
      </c>
      <c r="I24" s="12" t="b">
        <v>0</v>
      </c>
      <c r="J24" s="19"/>
      <c r="L24" s="8" t="s">
        <v>2406</v>
      </c>
      <c r="M24" s="8"/>
      <c r="N24" s="8"/>
    </row>
    <row r="25" spans="1:17" s="12" customFormat="1" ht="72" x14ac:dyDescent="0.25">
      <c r="A25" s="12" t="s">
        <v>2414</v>
      </c>
      <c r="B25" s="8" t="s">
        <v>2421</v>
      </c>
      <c r="C25" s="13" t="s">
        <v>2420</v>
      </c>
      <c r="D25" s="111" t="s">
        <v>2419</v>
      </c>
      <c r="E25" s="112" t="s">
        <v>2418</v>
      </c>
      <c r="F25" s="129" t="s">
        <v>2417</v>
      </c>
      <c r="G25" s="130" t="s">
        <v>2416</v>
      </c>
      <c r="H25" s="131" t="s">
        <v>2415</v>
      </c>
      <c r="I25" s="12" t="b">
        <v>0</v>
      </c>
      <c r="J25" s="19"/>
      <c r="L25" s="8" t="s">
        <v>2406</v>
      </c>
      <c r="M25" s="8"/>
      <c r="N25" s="8"/>
    </row>
    <row r="26" spans="1:17" s="12" customFormat="1" ht="72" x14ac:dyDescent="0.25">
      <c r="A26" s="12" t="s">
        <v>2414</v>
      </c>
      <c r="B26" s="8" t="s">
        <v>2413</v>
      </c>
      <c r="C26" s="13" t="s">
        <v>2412</v>
      </c>
      <c r="D26" s="111" t="s">
        <v>2411</v>
      </c>
      <c r="E26" s="112" t="s">
        <v>2410</v>
      </c>
      <c r="F26" s="129" t="s">
        <v>2409</v>
      </c>
      <c r="G26" s="130" t="s">
        <v>2408</v>
      </c>
      <c r="H26" s="131" t="s">
        <v>2407</v>
      </c>
      <c r="I26" s="12" t="b">
        <v>0</v>
      </c>
      <c r="J26" s="19"/>
      <c r="L26" s="8" t="s">
        <v>2406</v>
      </c>
      <c r="M26" s="8"/>
      <c r="N26" s="8"/>
    </row>
    <row r="27" spans="1:17" s="64" customFormat="1" ht="13.8" x14ac:dyDescent="0.25">
      <c r="A27" s="64" t="s">
        <v>450</v>
      </c>
      <c r="B27" s="64" t="s">
        <v>2405</v>
      </c>
      <c r="C27" s="150"/>
      <c r="D27" s="162"/>
      <c r="E27" s="162"/>
      <c r="F27" s="163"/>
      <c r="G27" s="164"/>
      <c r="H27" s="164"/>
      <c r="K27" s="65"/>
      <c r="L27" s="65"/>
      <c r="M27" s="65"/>
      <c r="N27" s="65"/>
    </row>
    <row r="28" spans="1:17" s="64" customFormat="1" x14ac:dyDescent="0.3">
      <c r="A28" s="64" t="s">
        <v>464</v>
      </c>
      <c r="B28" s="64" t="s">
        <v>2352</v>
      </c>
      <c r="C28" s="150" t="s">
        <v>2351</v>
      </c>
      <c r="D28" s="154" t="s">
        <v>2404</v>
      </c>
      <c r="E28" s="154" t="s">
        <v>2403</v>
      </c>
      <c r="F28" s="154"/>
      <c r="G28" s="153"/>
      <c r="H28" s="153"/>
      <c r="J28" s="158"/>
      <c r="L28" s="157"/>
    </row>
    <row r="29" spans="1:17" s="12" customFormat="1" ht="144" x14ac:dyDescent="0.25">
      <c r="A29" s="12" t="s">
        <v>426</v>
      </c>
      <c r="B29" s="8" t="s">
        <v>2402</v>
      </c>
      <c r="C29" s="13" t="s">
        <v>2401</v>
      </c>
      <c r="D29" s="113" t="s">
        <v>2400</v>
      </c>
      <c r="E29" s="111" t="s">
        <v>2399</v>
      </c>
      <c r="F29" s="13" t="s">
        <v>2398</v>
      </c>
      <c r="G29" s="62" t="s">
        <v>2397</v>
      </c>
      <c r="H29" s="131" t="s">
        <v>2396</v>
      </c>
      <c r="I29" s="12" t="b">
        <v>0</v>
      </c>
      <c r="J29" s="19"/>
      <c r="K29" s="12" t="s">
        <v>300</v>
      </c>
      <c r="L29" s="19"/>
    </row>
    <row r="30" spans="1:17" s="12" customFormat="1" ht="62.4" x14ac:dyDescent="0.25">
      <c r="A30" s="12" t="s">
        <v>426</v>
      </c>
      <c r="B30" s="8" t="s">
        <v>2395</v>
      </c>
      <c r="C30" s="13" t="s">
        <v>2394</v>
      </c>
      <c r="D30" s="114" t="s">
        <v>2393</v>
      </c>
      <c r="E30" s="111" t="s">
        <v>2392</v>
      </c>
      <c r="F30" s="13" t="s">
        <v>2355</v>
      </c>
      <c r="G30" s="132" t="s">
        <v>2354</v>
      </c>
      <c r="H30" s="133" t="s">
        <v>2353</v>
      </c>
      <c r="I30" s="12" t="b">
        <v>0</v>
      </c>
      <c r="J30" s="19"/>
      <c r="K30" s="12" t="s">
        <v>300</v>
      </c>
      <c r="L30" s="19"/>
    </row>
    <row r="31" spans="1:17" s="12" customFormat="1" ht="62.4" x14ac:dyDescent="0.25">
      <c r="A31" s="12" t="s">
        <v>426</v>
      </c>
      <c r="B31" s="8" t="s">
        <v>2391</v>
      </c>
      <c r="C31" s="13" t="s">
        <v>2390</v>
      </c>
      <c r="D31" s="113" t="s">
        <v>2389</v>
      </c>
      <c r="E31" s="111" t="s">
        <v>2388</v>
      </c>
      <c r="F31" s="13" t="s">
        <v>2355</v>
      </c>
      <c r="G31" s="132" t="s">
        <v>2354</v>
      </c>
      <c r="H31" s="133" t="s">
        <v>2353</v>
      </c>
      <c r="I31" s="12" t="b">
        <v>0</v>
      </c>
      <c r="J31" s="19"/>
      <c r="K31" s="12" t="s">
        <v>300</v>
      </c>
      <c r="L31" s="19"/>
    </row>
    <row r="32" spans="1:17" s="12" customFormat="1" ht="105" x14ac:dyDescent="0.25">
      <c r="A32" s="12" t="s">
        <v>426</v>
      </c>
      <c r="B32" s="8" t="s">
        <v>2387</v>
      </c>
      <c r="C32" s="13" t="s">
        <v>2386</v>
      </c>
      <c r="D32" s="112" t="s">
        <v>2385</v>
      </c>
      <c r="E32" s="111" t="s">
        <v>2384</v>
      </c>
      <c r="F32" s="13" t="s">
        <v>2355</v>
      </c>
      <c r="G32" s="132" t="s">
        <v>2354</v>
      </c>
      <c r="H32" s="133" t="s">
        <v>2353</v>
      </c>
      <c r="I32" s="12" t="b">
        <v>0</v>
      </c>
      <c r="J32" s="19"/>
      <c r="K32" s="12" t="s">
        <v>300</v>
      </c>
      <c r="L32" s="19"/>
    </row>
    <row r="33" spans="1:18" s="12" customFormat="1" ht="55.2" customHeight="1" x14ac:dyDescent="0.25">
      <c r="A33" s="12" t="s">
        <v>426</v>
      </c>
      <c r="B33" s="8" t="s">
        <v>2383</v>
      </c>
      <c r="C33" s="13" t="s">
        <v>2382</v>
      </c>
      <c r="D33" s="113" t="s">
        <v>2381</v>
      </c>
      <c r="E33" s="111" t="s">
        <v>2380</v>
      </c>
      <c r="F33" s="13" t="s">
        <v>2355</v>
      </c>
      <c r="G33" s="132" t="s">
        <v>2354</v>
      </c>
      <c r="H33" s="133" t="s">
        <v>2353</v>
      </c>
      <c r="I33" s="12" t="b">
        <v>0</v>
      </c>
      <c r="J33" s="19"/>
      <c r="K33" s="12" t="s">
        <v>300</v>
      </c>
      <c r="L33" s="19"/>
    </row>
    <row r="34" spans="1:18" s="12" customFormat="1" ht="78" x14ac:dyDescent="0.25">
      <c r="A34" s="12" t="s">
        <v>426</v>
      </c>
      <c r="B34" s="8" t="s">
        <v>2379</v>
      </c>
      <c r="C34" s="13" t="s">
        <v>2378</v>
      </c>
      <c r="D34" s="112" t="s">
        <v>2377</v>
      </c>
      <c r="E34" s="115" t="s">
        <v>2376</v>
      </c>
      <c r="F34" s="13" t="s">
        <v>2355</v>
      </c>
      <c r="G34" s="132" t="s">
        <v>2354</v>
      </c>
      <c r="H34" s="133" t="s">
        <v>2353</v>
      </c>
      <c r="I34" s="12" t="b">
        <v>0</v>
      </c>
      <c r="J34" s="19"/>
      <c r="K34" s="12" t="s">
        <v>300</v>
      </c>
      <c r="L34" s="19"/>
    </row>
    <row r="35" spans="1:18" s="12" customFormat="1" ht="150.6" x14ac:dyDescent="0.25">
      <c r="A35" s="12" t="s">
        <v>426</v>
      </c>
      <c r="B35" s="8" t="s">
        <v>2375</v>
      </c>
      <c r="C35" s="13" t="s">
        <v>2374</v>
      </c>
      <c r="D35" s="115" t="s">
        <v>2373</v>
      </c>
      <c r="E35" s="115" t="s">
        <v>2372</v>
      </c>
      <c r="F35" s="13" t="s">
        <v>2355</v>
      </c>
      <c r="G35" s="132" t="s">
        <v>2354</v>
      </c>
      <c r="H35" s="133" t="s">
        <v>2353</v>
      </c>
      <c r="I35" s="12" t="b">
        <v>0</v>
      </c>
      <c r="J35" s="19"/>
      <c r="K35" s="12" t="s">
        <v>300</v>
      </c>
      <c r="L35" s="19"/>
    </row>
    <row r="36" spans="1:18" s="12" customFormat="1" ht="76.2" customHeight="1" x14ac:dyDescent="0.25">
      <c r="A36" s="12" t="s">
        <v>426</v>
      </c>
      <c r="B36" s="8" t="s">
        <v>2371</v>
      </c>
      <c r="C36" s="13" t="s">
        <v>2370</v>
      </c>
      <c r="D36" s="113" t="s">
        <v>2369</v>
      </c>
      <c r="E36" s="112" t="s">
        <v>2368</v>
      </c>
      <c r="F36" s="13" t="s">
        <v>2355</v>
      </c>
      <c r="G36" s="132" t="s">
        <v>2354</v>
      </c>
      <c r="H36" s="133" t="s">
        <v>2353</v>
      </c>
      <c r="I36" s="12" t="b">
        <v>0</v>
      </c>
      <c r="J36" s="19"/>
      <c r="K36" s="12" t="s">
        <v>300</v>
      </c>
      <c r="L36" s="19"/>
    </row>
    <row r="37" spans="1:18" s="12" customFormat="1" ht="93.6" x14ac:dyDescent="0.25">
      <c r="A37" s="12" t="s">
        <v>426</v>
      </c>
      <c r="B37" s="8" t="s">
        <v>2367</v>
      </c>
      <c r="C37" s="63" t="s">
        <v>2366</v>
      </c>
      <c r="D37" s="113" t="s">
        <v>2365</v>
      </c>
      <c r="E37" s="134" t="s">
        <v>2364</v>
      </c>
      <c r="F37" s="13" t="s">
        <v>2355</v>
      </c>
      <c r="G37" s="132" t="s">
        <v>2354</v>
      </c>
      <c r="H37" s="133" t="s">
        <v>2353</v>
      </c>
      <c r="I37" s="12" t="b">
        <v>0</v>
      </c>
      <c r="J37" s="19"/>
      <c r="K37" s="12" t="s">
        <v>300</v>
      </c>
      <c r="L37" s="19"/>
    </row>
    <row r="38" spans="1:18" s="12" customFormat="1" ht="62.4" x14ac:dyDescent="0.25">
      <c r="A38" s="12" t="s">
        <v>426</v>
      </c>
      <c r="B38" s="8" t="s">
        <v>2363</v>
      </c>
      <c r="C38" s="13" t="s">
        <v>2362</v>
      </c>
      <c r="D38" s="113" t="s">
        <v>2361</v>
      </c>
      <c r="E38" s="135" t="s">
        <v>2360</v>
      </c>
      <c r="F38" s="13" t="s">
        <v>2355</v>
      </c>
      <c r="G38" s="132" t="s">
        <v>2354</v>
      </c>
      <c r="H38" s="133" t="s">
        <v>2353</v>
      </c>
      <c r="I38" s="12" t="b">
        <v>0</v>
      </c>
      <c r="J38" s="19"/>
      <c r="K38" s="12" t="s">
        <v>300</v>
      </c>
      <c r="L38" s="19"/>
    </row>
    <row r="39" spans="1:18" s="12" customFormat="1" ht="46.8" x14ac:dyDescent="0.3">
      <c r="A39" s="12" t="s">
        <v>426</v>
      </c>
      <c r="B39" s="8" t="s">
        <v>2359</v>
      </c>
      <c r="C39" s="13" t="s">
        <v>2358</v>
      </c>
      <c r="D39" s="136" t="s">
        <v>2357</v>
      </c>
      <c r="E39" s="135" t="s">
        <v>2356</v>
      </c>
      <c r="F39" s="13" t="s">
        <v>2355</v>
      </c>
      <c r="G39" s="132" t="s">
        <v>2354</v>
      </c>
      <c r="H39" s="133" t="s">
        <v>2353</v>
      </c>
      <c r="I39" s="12" t="b">
        <v>0</v>
      </c>
      <c r="J39" s="19"/>
      <c r="K39" s="12" t="s">
        <v>300</v>
      </c>
      <c r="L39" s="19"/>
    </row>
    <row r="40" spans="1:18" s="64" customFormat="1" ht="13.8" customHeight="1" x14ac:dyDescent="0.3">
      <c r="A40" s="64" t="s">
        <v>450</v>
      </c>
      <c r="B40" s="64" t="s">
        <v>2352</v>
      </c>
      <c r="C40" s="150" t="s">
        <v>2351</v>
      </c>
      <c r="D40" s="161" t="s">
        <v>2350</v>
      </c>
      <c r="E40" s="154" t="s">
        <v>2349</v>
      </c>
      <c r="G40" s="153"/>
      <c r="H40" s="153"/>
      <c r="I40" s="64" t="b">
        <v>0</v>
      </c>
    </row>
    <row r="41" spans="1:18" s="65" customFormat="1" x14ac:dyDescent="0.3">
      <c r="A41" s="147" t="s">
        <v>464</v>
      </c>
      <c r="B41" s="147" t="s">
        <v>465</v>
      </c>
      <c r="C41" s="149" t="s">
        <v>2163</v>
      </c>
      <c r="D41" s="160" t="s">
        <v>2348</v>
      </c>
      <c r="E41" s="160" t="s">
        <v>2347</v>
      </c>
      <c r="F41" s="149"/>
      <c r="G41" s="149"/>
      <c r="H41" s="149"/>
      <c r="J41" s="64" t="s">
        <v>463</v>
      </c>
      <c r="K41" s="147"/>
      <c r="L41" s="147"/>
      <c r="M41" s="147"/>
      <c r="N41" s="147"/>
      <c r="O41" s="147"/>
      <c r="P41" s="147"/>
      <c r="Q41" s="147"/>
      <c r="R41" s="147"/>
    </row>
    <row r="42" spans="1:18" s="15" customFormat="1" ht="109.2" x14ac:dyDescent="0.3">
      <c r="A42" s="15" t="s">
        <v>426</v>
      </c>
      <c r="B42" s="15" t="s">
        <v>2346</v>
      </c>
      <c r="C42" s="9" t="s">
        <v>2345</v>
      </c>
      <c r="D42" s="9" t="s">
        <v>2344</v>
      </c>
      <c r="E42" s="119" t="s">
        <v>2343</v>
      </c>
      <c r="F42" s="137" t="s">
        <v>2154</v>
      </c>
      <c r="G42" s="105" t="s">
        <v>2153</v>
      </c>
      <c r="H42" s="133" t="s">
        <v>2296</v>
      </c>
      <c r="I42" s="12" t="b">
        <v>0</v>
      </c>
      <c r="J42" s="16"/>
      <c r="K42" s="15" t="s">
        <v>300</v>
      </c>
    </row>
    <row r="43" spans="1:18" s="64" customFormat="1" x14ac:dyDescent="0.3">
      <c r="A43" s="64" t="s">
        <v>464</v>
      </c>
      <c r="B43" s="64" t="s">
        <v>341</v>
      </c>
      <c r="C43" s="150" t="s">
        <v>2342</v>
      </c>
      <c r="D43" s="154" t="s">
        <v>2341</v>
      </c>
      <c r="E43" s="154" t="s">
        <v>2340</v>
      </c>
      <c r="F43" s="154"/>
      <c r="G43" s="153"/>
      <c r="H43" s="153"/>
      <c r="J43" s="158"/>
      <c r="L43" s="157"/>
    </row>
    <row r="44" spans="1:18" s="12" customFormat="1" ht="31.2" x14ac:dyDescent="0.3">
      <c r="A44" s="16" t="s">
        <v>426</v>
      </c>
      <c r="B44" s="12" t="s">
        <v>2339</v>
      </c>
      <c r="C44" s="14" t="s">
        <v>2338</v>
      </c>
      <c r="D44" s="14" t="s">
        <v>2337</v>
      </c>
      <c r="E44" s="9" t="s">
        <v>2336</v>
      </c>
      <c r="F44" s="137" t="s">
        <v>2154</v>
      </c>
      <c r="G44" s="105" t="s">
        <v>2153</v>
      </c>
      <c r="H44" s="105" t="s">
        <v>2296</v>
      </c>
      <c r="I44" s="12" t="b">
        <v>0</v>
      </c>
      <c r="K44" s="12" t="s">
        <v>300</v>
      </c>
    </row>
    <row r="45" spans="1:18" s="12" customFormat="1" ht="46.8" x14ac:dyDescent="0.3">
      <c r="A45" s="16" t="s">
        <v>2335</v>
      </c>
      <c r="B45" s="12" t="s">
        <v>2334</v>
      </c>
      <c r="C45" s="13" t="s">
        <v>2333</v>
      </c>
      <c r="D45" s="116" t="s">
        <v>2332</v>
      </c>
      <c r="E45" s="9" t="s">
        <v>2331</v>
      </c>
      <c r="F45" s="13" t="s">
        <v>2330</v>
      </c>
      <c r="G45" s="60" t="s">
        <v>2329</v>
      </c>
      <c r="H45" s="14" t="s">
        <v>2328</v>
      </c>
      <c r="I45" s="12" t="b">
        <v>1</v>
      </c>
    </row>
    <row r="46" spans="1:18" s="12" customFormat="1" ht="46.8" x14ac:dyDescent="0.3">
      <c r="A46" s="16" t="s">
        <v>2327</v>
      </c>
      <c r="B46" s="12" t="s">
        <v>2326</v>
      </c>
      <c r="C46" s="13" t="s">
        <v>2325</v>
      </c>
      <c r="D46" s="14" t="s">
        <v>2324</v>
      </c>
      <c r="E46" s="9" t="s">
        <v>2323</v>
      </c>
      <c r="F46" s="12" t="s">
        <v>2322</v>
      </c>
      <c r="G46" s="60" t="s">
        <v>2321</v>
      </c>
      <c r="H46" s="60" t="s">
        <v>2320</v>
      </c>
      <c r="I46" s="12" t="b">
        <v>1</v>
      </c>
      <c r="J46" s="16" t="s">
        <v>2313</v>
      </c>
    </row>
    <row r="47" spans="1:18" s="12" customFormat="1" x14ac:dyDescent="0.3">
      <c r="A47" s="16" t="s">
        <v>451</v>
      </c>
      <c r="B47" s="12" t="s">
        <v>2319</v>
      </c>
      <c r="C47" s="13" t="s">
        <v>452</v>
      </c>
      <c r="D47" s="138" t="s">
        <v>2167</v>
      </c>
      <c r="E47" s="139" t="s">
        <v>2166</v>
      </c>
      <c r="G47" s="105"/>
      <c r="H47" s="105"/>
      <c r="I47" s="12" t="b">
        <v>1</v>
      </c>
      <c r="J47" s="16" t="s">
        <v>2318</v>
      </c>
      <c r="R47" s="15" t="s">
        <v>555</v>
      </c>
    </row>
    <row r="48" spans="1:18" s="12" customFormat="1" ht="31.2" x14ac:dyDescent="0.3">
      <c r="A48" s="16" t="s">
        <v>2276</v>
      </c>
      <c r="B48" s="12" t="s">
        <v>2317</v>
      </c>
      <c r="C48" s="13" t="s">
        <v>2316</v>
      </c>
      <c r="D48" s="14" t="s">
        <v>2315</v>
      </c>
      <c r="E48" s="9" t="s">
        <v>2314</v>
      </c>
      <c r="F48" s="137" t="s">
        <v>2154</v>
      </c>
      <c r="G48" s="105" t="s">
        <v>2153</v>
      </c>
      <c r="H48" s="105" t="s">
        <v>2296</v>
      </c>
      <c r="I48" s="12" t="b">
        <v>1</v>
      </c>
      <c r="J48" s="16" t="s">
        <v>2313</v>
      </c>
      <c r="R48" s="15"/>
    </row>
    <row r="49" spans="1:18" s="12" customFormat="1" x14ac:dyDescent="0.3">
      <c r="A49" s="16" t="s">
        <v>451</v>
      </c>
      <c r="B49" s="12" t="s">
        <v>2312</v>
      </c>
      <c r="C49" s="13" t="s">
        <v>452</v>
      </c>
      <c r="D49" s="138" t="s">
        <v>2167</v>
      </c>
      <c r="E49" s="139" t="s">
        <v>2166</v>
      </c>
      <c r="G49" s="105"/>
      <c r="H49" s="105"/>
      <c r="I49" s="12" t="b">
        <v>1</v>
      </c>
      <c r="J49" s="16" t="s">
        <v>2311</v>
      </c>
      <c r="R49" s="15"/>
    </row>
    <row r="50" spans="1:18" s="12" customFormat="1" ht="31.2" x14ac:dyDescent="0.3">
      <c r="A50" s="16" t="s">
        <v>2268</v>
      </c>
      <c r="B50" s="12" t="s">
        <v>2310</v>
      </c>
      <c r="C50" s="13" t="s">
        <v>2309</v>
      </c>
      <c r="D50" s="116" t="s">
        <v>2308</v>
      </c>
      <c r="E50" s="9" t="s">
        <v>2307</v>
      </c>
      <c r="F50" s="137" t="s">
        <v>2154</v>
      </c>
      <c r="G50" s="105" t="s">
        <v>2153</v>
      </c>
      <c r="H50" s="105" t="s">
        <v>2296</v>
      </c>
      <c r="I50" s="12" t="b">
        <v>1</v>
      </c>
      <c r="J50" s="16" t="s">
        <v>2306</v>
      </c>
      <c r="R50" s="15"/>
    </row>
    <row r="51" spans="1:18" s="12" customFormat="1" x14ac:dyDescent="0.3">
      <c r="A51" s="16" t="s">
        <v>451</v>
      </c>
      <c r="B51" s="12" t="s">
        <v>2305</v>
      </c>
      <c r="C51" s="13" t="s">
        <v>452</v>
      </c>
      <c r="D51" s="138" t="s">
        <v>2167</v>
      </c>
      <c r="E51" s="139" t="s">
        <v>2166</v>
      </c>
      <c r="G51" s="105"/>
      <c r="H51" s="105"/>
      <c r="I51" s="12" t="b">
        <v>1</v>
      </c>
      <c r="J51" s="16" t="s">
        <v>2304</v>
      </c>
      <c r="R51" s="15"/>
    </row>
    <row r="52" spans="1:18" s="64" customFormat="1" ht="16.2" customHeight="1" x14ac:dyDescent="0.3">
      <c r="A52" s="64" t="s">
        <v>450</v>
      </c>
      <c r="B52" s="64" t="s">
        <v>341</v>
      </c>
      <c r="C52" s="150"/>
      <c r="D52" s="154"/>
      <c r="E52" s="159"/>
      <c r="G52" s="153"/>
      <c r="H52" s="153"/>
    </row>
    <row r="53" spans="1:18" s="64" customFormat="1" x14ac:dyDescent="0.3">
      <c r="A53" s="64" t="s">
        <v>464</v>
      </c>
      <c r="B53" s="64" t="s">
        <v>2260</v>
      </c>
      <c r="C53" s="150" t="s">
        <v>2303</v>
      </c>
      <c r="D53" s="160" t="s">
        <v>2302</v>
      </c>
      <c r="E53" s="160" t="s">
        <v>2301</v>
      </c>
      <c r="F53" s="154"/>
      <c r="G53" s="153"/>
      <c r="H53" s="153"/>
      <c r="J53" s="158"/>
      <c r="L53" s="157"/>
    </row>
    <row r="54" spans="1:18" s="12" customFormat="1" ht="78" x14ac:dyDescent="0.3">
      <c r="A54" s="16" t="s">
        <v>426</v>
      </c>
      <c r="B54" s="12" t="s">
        <v>2300</v>
      </c>
      <c r="C54" s="85" t="s">
        <v>2299</v>
      </c>
      <c r="D54" s="14" t="s">
        <v>2298</v>
      </c>
      <c r="E54" s="9" t="s">
        <v>2297</v>
      </c>
      <c r="F54" s="137" t="s">
        <v>2154</v>
      </c>
      <c r="G54" s="105" t="s">
        <v>2153</v>
      </c>
      <c r="H54" s="117" t="s">
        <v>2296</v>
      </c>
      <c r="I54" s="12" t="b">
        <v>0</v>
      </c>
      <c r="K54" s="12" t="s">
        <v>300</v>
      </c>
    </row>
    <row r="55" spans="1:18" s="12" customFormat="1" ht="115.2" x14ac:dyDescent="0.3">
      <c r="A55" s="16" t="s">
        <v>474</v>
      </c>
      <c r="B55" s="12" t="s">
        <v>2295</v>
      </c>
      <c r="C55" s="85" t="s">
        <v>2294</v>
      </c>
      <c r="D55" s="85" t="s">
        <v>2293</v>
      </c>
      <c r="E55" s="85" t="s">
        <v>2292</v>
      </c>
      <c r="F55" s="85" t="s">
        <v>2291</v>
      </c>
      <c r="G55" s="130" t="s">
        <v>2290</v>
      </c>
      <c r="H55" s="140" t="s">
        <v>2289</v>
      </c>
      <c r="I55" s="12" t="b">
        <v>1</v>
      </c>
    </row>
    <row r="56" spans="1:18" s="12" customFormat="1" ht="31.2" x14ac:dyDescent="0.3">
      <c r="A56" s="16" t="s">
        <v>2288</v>
      </c>
      <c r="B56" s="12" t="s">
        <v>2287</v>
      </c>
      <c r="C56" s="85" t="s">
        <v>2286</v>
      </c>
      <c r="D56" s="116" t="s">
        <v>2285</v>
      </c>
      <c r="E56" s="9" t="s">
        <v>2284</v>
      </c>
      <c r="F56" s="137" t="s">
        <v>2154</v>
      </c>
      <c r="G56" s="105" t="s">
        <v>2153</v>
      </c>
      <c r="H56" s="105" t="s">
        <v>2152</v>
      </c>
      <c r="I56" s="12" t="b">
        <v>1</v>
      </c>
      <c r="J56" s="16" t="s">
        <v>2277</v>
      </c>
    </row>
    <row r="57" spans="1:18" s="12" customFormat="1" x14ac:dyDescent="0.3">
      <c r="A57" s="16" t="s">
        <v>451</v>
      </c>
      <c r="B57" s="12" t="s">
        <v>2283</v>
      </c>
      <c r="C57" s="13" t="s">
        <v>452</v>
      </c>
      <c r="D57" s="138" t="s">
        <v>2167</v>
      </c>
      <c r="E57" s="139" t="s">
        <v>2166</v>
      </c>
      <c r="G57" s="105"/>
      <c r="H57" s="105"/>
      <c r="I57" s="12" t="b">
        <v>1</v>
      </c>
      <c r="J57" s="16" t="s">
        <v>2282</v>
      </c>
    </row>
    <row r="58" spans="1:18" s="12" customFormat="1" ht="46.8" x14ac:dyDescent="0.3">
      <c r="A58" s="16" t="s">
        <v>474</v>
      </c>
      <c r="B58" s="12" t="s">
        <v>2281</v>
      </c>
      <c r="C58" s="85" t="s">
        <v>2280</v>
      </c>
      <c r="D58" s="14" t="s">
        <v>2279</v>
      </c>
      <c r="E58" s="9" t="s">
        <v>2278</v>
      </c>
      <c r="F58" s="137" t="s">
        <v>2154</v>
      </c>
      <c r="G58" s="105" t="s">
        <v>2153</v>
      </c>
      <c r="H58" s="105" t="s">
        <v>2152</v>
      </c>
      <c r="I58" s="12" t="b">
        <v>1</v>
      </c>
      <c r="J58" s="16" t="s">
        <v>2277</v>
      </c>
    </row>
    <row r="59" spans="1:18" s="12" customFormat="1" ht="15.6" x14ac:dyDescent="0.3">
      <c r="A59" s="16" t="s">
        <v>2276</v>
      </c>
      <c r="B59" s="12" t="s">
        <v>2275</v>
      </c>
      <c r="C59" s="14" t="s">
        <v>2274</v>
      </c>
      <c r="D59" s="118" t="s">
        <v>2273</v>
      </c>
      <c r="E59" s="9" t="s">
        <v>2272</v>
      </c>
      <c r="F59" s="137" t="s">
        <v>2154</v>
      </c>
      <c r="G59" s="105" t="s">
        <v>2153</v>
      </c>
      <c r="H59" s="105" t="s">
        <v>2152</v>
      </c>
      <c r="I59" s="12" t="b">
        <v>1</v>
      </c>
      <c r="J59" s="16" t="s">
        <v>2271</v>
      </c>
    </row>
    <row r="60" spans="1:18" s="12" customFormat="1" x14ac:dyDescent="0.3">
      <c r="A60" s="16" t="s">
        <v>451</v>
      </c>
      <c r="B60" s="12" t="s">
        <v>2270</v>
      </c>
      <c r="C60" s="13" t="s">
        <v>452</v>
      </c>
      <c r="D60" s="138" t="s">
        <v>2167</v>
      </c>
      <c r="E60" s="139" t="s">
        <v>2166</v>
      </c>
      <c r="G60" s="105"/>
      <c r="H60" s="105"/>
      <c r="I60" s="12" t="b">
        <v>1</v>
      </c>
      <c r="J60" s="16" t="s">
        <v>2269</v>
      </c>
    </row>
    <row r="61" spans="1:18" s="12" customFormat="1" ht="15.6" x14ac:dyDescent="0.3">
      <c r="A61" s="16" t="s">
        <v>2268</v>
      </c>
      <c r="B61" s="12" t="s">
        <v>2267</v>
      </c>
      <c r="C61" s="14" t="s">
        <v>2266</v>
      </c>
      <c r="D61" s="116" t="s">
        <v>2265</v>
      </c>
      <c r="E61" s="9" t="s">
        <v>2264</v>
      </c>
      <c r="F61" s="137" t="s">
        <v>2154</v>
      </c>
      <c r="G61" s="105" t="s">
        <v>2153</v>
      </c>
      <c r="H61" s="105" t="s">
        <v>2152</v>
      </c>
      <c r="I61" s="12" t="b">
        <v>1</v>
      </c>
      <c r="J61" s="16" t="s">
        <v>2263</v>
      </c>
    </row>
    <row r="62" spans="1:18" s="12" customFormat="1" x14ac:dyDescent="0.3">
      <c r="A62" s="16" t="s">
        <v>451</v>
      </c>
      <c r="B62" s="12" t="s">
        <v>2262</v>
      </c>
      <c r="C62" s="13" t="s">
        <v>452</v>
      </c>
      <c r="D62" s="138" t="s">
        <v>2167</v>
      </c>
      <c r="E62" s="139" t="s">
        <v>2166</v>
      </c>
      <c r="G62" s="105"/>
      <c r="H62" s="105"/>
      <c r="I62" s="12" t="b">
        <v>1</v>
      </c>
      <c r="J62" s="16" t="s">
        <v>2261</v>
      </c>
    </row>
    <row r="63" spans="1:18" s="64" customFormat="1" ht="18.600000000000001" customHeight="1" x14ac:dyDescent="0.3">
      <c r="A63" s="64" t="s">
        <v>450</v>
      </c>
      <c r="B63" s="64" t="s">
        <v>2260</v>
      </c>
      <c r="C63" s="150"/>
      <c r="D63" s="154"/>
      <c r="E63" s="154"/>
      <c r="G63" s="153"/>
      <c r="H63" s="153"/>
    </row>
    <row r="64" spans="1:18" s="64" customFormat="1" x14ac:dyDescent="0.3">
      <c r="A64" s="64" t="s">
        <v>464</v>
      </c>
      <c r="B64" s="64" t="s">
        <v>336</v>
      </c>
      <c r="C64" s="150" t="s">
        <v>2259</v>
      </c>
      <c r="D64" s="154" t="s">
        <v>2258</v>
      </c>
      <c r="E64" s="154" t="s">
        <v>2257</v>
      </c>
      <c r="F64" s="154"/>
      <c r="G64" s="153"/>
      <c r="H64" s="153"/>
      <c r="J64" s="158"/>
      <c r="L64" s="157"/>
    </row>
    <row r="65" spans="1:12" s="12" customFormat="1" ht="30.6" x14ac:dyDescent="0.3">
      <c r="A65" s="16" t="s">
        <v>426</v>
      </c>
      <c r="B65" s="12" t="s">
        <v>2237</v>
      </c>
      <c r="C65" s="14" t="s">
        <v>2256</v>
      </c>
      <c r="D65" s="118" t="s">
        <v>2255</v>
      </c>
      <c r="E65" s="119" t="s">
        <v>2254</v>
      </c>
      <c r="F65" s="137" t="s">
        <v>2154</v>
      </c>
      <c r="G65" s="105" t="s">
        <v>2153</v>
      </c>
      <c r="H65" s="105" t="s">
        <v>2152</v>
      </c>
      <c r="I65" s="12" t="b">
        <v>0</v>
      </c>
      <c r="K65" s="12" t="s">
        <v>300</v>
      </c>
    </row>
    <row r="66" spans="1:12" s="12" customFormat="1" ht="15.6" x14ac:dyDescent="0.3">
      <c r="A66" s="16" t="s">
        <v>2253</v>
      </c>
      <c r="B66" s="12" t="s">
        <v>2252</v>
      </c>
      <c r="C66" s="14" t="s">
        <v>2251</v>
      </c>
      <c r="D66" s="118" t="s">
        <v>2250</v>
      </c>
      <c r="E66" s="120" t="s">
        <v>2249</v>
      </c>
      <c r="F66" s="137" t="s">
        <v>2154</v>
      </c>
      <c r="G66" s="105" t="s">
        <v>2153</v>
      </c>
      <c r="H66" s="105" t="s">
        <v>2152</v>
      </c>
      <c r="I66" s="12" t="b">
        <v>1</v>
      </c>
    </row>
    <row r="67" spans="1:12" s="12" customFormat="1" ht="30" x14ac:dyDescent="0.3">
      <c r="A67" s="16" t="s">
        <v>2248</v>
      </c>
      <c r="B67" s="12" t="s">
        <v>2247</v>
      </c>
      <c r="C67" s="14" t="s">
        <v>2246</v>
      </c>
      <c r="D67" s="118" t="s">
        <v>2245</v>
      </c>
      <c r="E67" s="120" t="s">
        <v>2244</v>
      </c>
      <c r="F67" s="137" t="s">
        <v>2154</v>
      </c>
      <c r="G67" s="105" t="s">
        <v>2153</v>
      </c>
      <c r="H67" s="105" t="s">
        <v>2152</v>
      </c>
      <c r="I67" s="12" t="b">
        <v>1</v>
      </c>
    </row>
    <row r="68" spans="1:12" s="12" customFormat="1" x14ac:dyDescent="0.3">
      <c r="A68" s="16" t="s">
        <v>451</v>
      </c>
      <c r="B68" s="12" t="s">
        <v>2243</v>
      </c>
      <c r="C68" s="13" t="s">
        <v>452</v>
      </c>
      <c r="D68" s="138" t="s">
        <v>2167</v>
      </c>
      <c r="E68" s="139" t="s">
        <v>2166</v>
      </c>
      <c r="G68" s="105"/>
      <c r="H68" s="105"/>
      <c r="I68" s="12" t="b">
        <v>1</v>
      </c>
      <c r="J68" s="16" t="s">
        <v>2242</v>
      </c>
    </row>
    <row r="69" spans="1:12" s="64" customFormat="1" ht="18.600000000000001" customHeight="1" x14ac:dyDescent="0.3">
      <c r="A69" s="64" t="s">
        <v>450</v>
      </c>
      <c r="B69" s="64" t="s">
        <v>336</v>
      </c>
      <c r="C69" s="150"/>
      <c r="D69" s="154"/>
      <c r="E69" s="154"/>
      <c r="G69" s="153"/>
      <c r="H69" s="153"/>
    </row>
    <row r="70" spans="1:12" s="64" customFormat="1" x14ac:dyDescent="0.3">
      <c r="A70" s="64" t="s">
        <v>464</v>
      </c>
      <c r="B70" s="64" t="s">
        <v>2241</v>
      </c>
      <c r="C70" s="150" t="s">
        <v>2240</v>
      </c>
      <c r="D70" s="154" t="s">
        <v>2239</v>
      </c>
      <c r="E70" s="154" t="s">
        <v>2238</v>
      </c>
      <c r="F70" s="154"/>
      <c r="G70" s="153"/>
      <c r="H70" s="153"/>
      <c r="J70" s="158"/>
      <c r="L70" s="157"/>
    </row>
    <row r="71" spans="1:12" s="12" customFormat="1" ht="30" x14ac:dyDescent="0.3">
      <c r="A71" s="16" t="s">
        <v>426</v>
      </c>
      <c r="B71" s="12" t="s">
        <v>2237</v>
      </c>
      <c r="C71" s="14" t="s">
        <v>2236</v>
      </c>
      <c r="D71" s="115" t="s">
        <v>2235</v>
      </c>
      <c r="E71" s="119" t="s">
        <v>2234</v>
      </c>
      <c r="F71" s="137" t="s">
        <v>2154</v>
      </c>
      <c r="G71" s="105" t="s">
        <v>2153</v>
      </c>
      <c r="H71" s="105" t="s">
        <v>2152</v>
      </c>
      <c r="I71" s="12" t="b">
        <v>0</v>
      </c>
      <c r="K71" s="12" t="s">
        <v>300</v>
      </c>
    </row>
    <row r="72" spans="1:12" s="12" customFormat="1" ht="15.6" x14ac:dyDescent="0.3">
      <c r="A72" s="16" t="s">
        <v>2233</v>
      </c>
      <c r="B72" s="12" t="s">
        <v>2232</v>
      </c>
      <c r="C72" s="14" t="s">
        <v>2231</v>
      </c>
      <c r="D72" s="116" t="s">
        <v>2230</v>
      </c>
      <c r="E72" s="120" t="s">
        <v>2229</v>
      </c>
      <c r="F72" s="137" t="s">
        <v>2154</v>
      </c>
      <c r="G72" s="105" t="s">
        <v>2153</v>
      </c>
      <c r="H72" s="105" t="s">
        <v>2152</v>
      </c>
      <c r="I72" s="12" t="b">
        <v>1</v>
      </c>
    </row>
    <row r="73" spans="1:12" s="12" customFormat="1" x14ac:dyDescent="0.3">
      <c r="A73" s="16" t="s">
        <v>451</v>
      </c>
      <c r="B73" s="12" t="s">
        <v>2228</v>
      </c>
      <c r="C73" s="13" t="s">
        <v>452</v>
      </c>
      <c r="D73" s="138" t="s">
        <v>2167</v>
      </c>
      <c r="E73" s="139" t="s">
        <v>2166</v>
      </c>
      <c r="G73" s="105"/>
      <c r="H73" s="105"/>
      <c r="I73" s="12" t="b">
        <v>1</v>
      </c>
      <c r="J73" s="16" t="s">
        <v>2227</v>
      </c>
    </row>
    <row r="74" spans="1:12" s="12" customFormat="1" ht="15.6" x14ac:dyDescent="0.3">
      <c r="A74" s="16" t="s">
        <v>2226</v>
      </c>
      <c r="B74" s="12" t="s">
        <v>2225</v>
      </c>
      <c r="C74" s="14" t="s">
        <v>2224</v>
      </c>
      <c r="D74" s="116" t="s">
        <v>2223</v>
      </c>
      <c r="E74" s="120" t="s">
        <v>2222</v>
      </c>
      <c r="F74" s="137" t="s">
        <v>2154</v>
      </c>
      <c r="G74" s="105" t="s">
        <v>2153</v>
      </c>
      <c r="H74" s="105" t="s">
        <v>2152</v>
      </c>
      <c r="I74" s="12" t="b">
        <v>1</v>
      </c>
    </row>
    <row r="75" spans="1:12" s="12" customFormat="1" x14ac:dyDescent="0.3">
      <c r="A75" s="16" t="s">
        <v>451</v>
      </c>
      <c r="B75" s="12" t="s">
        <v>2221</v>
      </c>
      <c r="C75" s="13" t="s">
        <v>452</v>
      </c>
      <c r="D75" s="138" t="s">
        <v>2167</v>
      </c>
      <c r="E75" s="141" t="s">
        <v>2166</v>
      </c>
      <c r="G75" s="105"/>
      <c r="H75" s="105"/>
      <c r="I75" s="12" t="b">
        <v>1</v>
      </c>
      <c r="J75" s="16" t="s">
        <v>2220</v>
      </c>
    </row>
    <row r="76" spans="1:12" s="12" customFormat="1" ht="14.4" customHeight="1" x14ac:dyDescent="0.3">
      <c r="A76" s="16" t="s">
        <v>474</v>
      </c>
      <c r="B76" s="12" t="s">
        <v>2198</v>
      </c>
      <c r="C76" s="14" t="s">
        <v>2219</v>
      </c>
      <c r="D76" s="136" t="s">
        <v>2218</v>
      </c>
      <c r="E76" s="136" t="s">
        <v>2217</v>
      </c>
      <c r="F76" s="137" t="s">
        <v>2154</v>
      </c>
      <c r="G76" s="105" t="s">
        <v>2153</v>
      </c>
      <c r="H76" s="105" t="s">
        <v>2152</v>
      </c>
      <c r="I76" s="12" t="b">
        <v>1</v>
      </c>
    </row>
    <row r="77" spans="1:12" s="12" customFormat="1" ht="14.4" customHeight="1" x14ac:dyDescent="0.3">
      <c r="A77" s="16" t="s">
        <v>2206</v>
      </c>
      <c r="B77" s="12" t="s">
        <v>2216</v>
      </c>
      <c r="C77" s="14" t="s">
        <v>2204</v>
      </c>
      <c r="D77" s="116" t="s">
        <v>2215</v>
      </c>
      <c r="E77" s="142" t="s">
        <v>2202</v>
      </c>
      <c r="F77" s="137" t="s">
        <v>2154</v>
      </c>
      <c r="G77" s="105" t="s">
        <v>2153</v>
      </c>
      <c r="H77" s="105" t="s">
        <v>2152</v>
      </c>
      <c r="I77" s="12" t="b">
        <v>1</v>
      </c>
      <c r="J77" s="16" t="s">
        <v>2214</v>
      </c>
    </row>
    <row r="78" spans="1:12" s="12" customFormat="1" ht="14.4" customHeight="1" x14ac:dyDescent="0.3">
      <c r="A78" s="16" t="s">
        <v>451</v>
      </c>
      <c r="B78" s="12" t="s">
        <v>2213</v>
      </c>
      <c r="C78" s="13" t="s">
        <v>452</v>
      </c>
      <c r="D78" s="138" t="s">
        <v>2167</v>
      </c>
      <c r="E78" s="139" t="s">
        <v>2166</v>
      </c>
      <c r="G78" s="105"/>
      <c r="H78" s="105"/>
      <c r="I78" s="12" t="b">
        <v>1</v>
      </c>
      <c r="J78" s="16" t="s">
        <v>2212</v>
      </c>
    </row>
    <row r="79" spans="1:12" s="12" customFormat="1" ht="18.600000000000001" customHeight="1" x14ac:dyDescent="0.3">
      <c r="A79" s="16" t="s">
        <v>474</v>
      </c>
      <c r="B79" s="12" t="s">
        <v>2211</v>
      </c>
      <c r="C79" s="14" t="s">
        <v>2210</v>
      </c>
      <c r="D79" s="116" t="s">
        <v>2209</v>
      </c>
      <c r="E79" s="9" t="s">
        <v>2208</v>
      </c>
      <c r="F79" s="137" t="s">
        <v>2154</v>
      </c>
      <c r="G79" s="105" t="s">
        <v>2153</v>
      </c>
      <c r="H79" s="105" t="s">
        <v>2152</v>
      </c>
      <c r="I79" s="12" t="b">
        <v>1</v>
      </c>
      <c r="J79" s="16" t="s">
        <v>2207</v>
      </c>
    </row>
    <row r="80" spans="1:12" s="12" customFormat="1" ht="18.600000000000001" customHeight="1" x14ac:dyDescent="0.3">
      <c r="A80" s="16" t="s">
        <v>2206</v>
      </c>
      <c r="B80" s="12" t="s">
        <v>2205</v>
      </c>
      <c r="C80" s="13" t="s">
        <v>2204</v>
      </c>
      <c r="D80" s="118" t="s">
        <v>2203</v>
      </c>
      <c r="E80" s="120" t="s">
        <v>2202</v>
      </c>
      <c r="F80" s="137" t="s">
        <v>2154</v>
      </c>
      <c r="G80" s="105" t="s">
        <v>2153</v>
      </c>
      <c r="H80" s="105" t="s">
        <v>2152</v>
      </c>
      <c r="I80" s="12" t="b">
        <v>1</v>
      </c>
      <c r="J80" s="16" t="s">
        <v>2201</v>
      </c>
    </row>
    <row r="81" spans="1:18" s="12" customFormat="1" ht="14.4" customHeight="1" x14ac:dyDescent="0.3">
      <c r="A81" s="16" t="s">
        <v>451</v>
      </c>
      <c r="B81" s="12" t="s">
        <v>2200</v>
      </c>
      <c r="C81" s="13" t="s">
        <v>452</v>
      </c>
      <c r="D81" s="138" t="s">
        <v>2167</v>
      </c>
      <c r="E81" s="139" t="s">
        <v>2166</v>
      </c>
      <c r="G81" s="105"/>
      <c r="H81" s="105"/>
      <c r="I81" s="12" t="b">
        <v>1</v>
      </c>
      <c r="J81" s="16" t="s">
        <v>2199</v>
      </c>
    </row>
    <row r="82" spans="1:18" s="64" customFormat="1" ht="18.600000000000001" customHeight="1" x14ac:dyDescent="0.3">
      <c r="A82" s="64" t="s">
        <v>450</v>
      </c>
      <c r="B82" s="64" t="s">
        <v>2198</v>
      </c>
      <c r="C82" s="150"/>
      <c r="D82" s="154"/>
      <c r="E82" s="154"/>
      <c r="G82" s="153"/>
      <c r="H82" s="153"/>
    </row>
    <row r="83" spans="1:18" s="64" customFormat="1" ht="14.4" customHeight="1" x14ac:dyDescent="0.3">
      <c r="A83" s="64" t="s">
        <v>464</v>
      </c>
      <c r="B83" s="64" t="s">
        <v>2164</v>
      </c>
      <c r="C83" s="150" t="s">
        <v>2197</v>
      </c>
      <c r="D83" s="154" t="s">
        <v>2196</v>
      </c>
      <c r="E83" s="154" t="s">
        <v>2196</v>
      </c>
      <c r="F83" s="154"/>
      <c r="G83" s="153"/>
      <c r="H83" s="153"/>
      <c r="J83" s="158"/>
      <c r="L83" s="157"/>
    </row>
    <row r="84" spans="1:18" s="12" customFormat="1" ht="86.4" x14ac:dyDescent="0.3">
      <c r="A84" s="16" t="s">
        <v>426</v>
      </c>
      <c r="B84" s="12" t="s">
        <v>2195</v>
      </c>
      <c r="C84" s="9" t="s">
        <v>2194</v>
      </c>
      <c r="D84" s="116" t="s">
        <v>2193</v>
      </c>
      <c r="E84" s="143" t="s">
        <v>2192</v>
      </c>
      <c r="F84" s="137" t="s">
        <v>2154</v>
      </c>
      <c r="G84" s="105" t="s">
        <v>2153</v>
      </c>
      <c r="H84" s="105" t="s">
        <v>2152</v>
      </c>
      <c r="I84" s="12" t="b">
        <v>0</v>
      </c>
      <c r="K84" s="12" t="s">
        <v>300</v>
      </c>
      <c r="L84" s="19"/>
    </row>
    <row r="85" spans="1:18" s="12" customFormat="1" ht="72" x14ac:dyDescent="0.3">
      <c r="A85" s="67" t="s">
        <v>474</v>
      </c>
      <c r="B85" s="26" t="s">
        <v>2191</v>
      </c>
      <c r="C85" s="25" t="s">
        <v>2190</v>
      </c>
      <c r="D85" s="9" t="s">
        <v>2189</v>
      </c>
      <c r="E85" s="143" t="s">
        <v>2188</v>
      </c>
      <c r="F85" s="13" t="s">
        <v>2187</v>
      </c>
      <c r="G85" s="60" t="s">
        <v>2186</v>
      </c>
      <c r="H85" s="23" t="s">
        <v>2185</v>
      </c>
      <c r="L85" s="19"/>
    </row>
    <row r="86" spans="1:18" s="64" customFormat="1" ht="14.4" customHeight="1" x14ac:dyDescent="0.3">
      <c r="A86" s="64" t="s">
        <v>464</v>
      </c>
      <c r="B86" s="64" t="s">
        <v>313</v>
      </c>
      <c r="C86" s="150" t="s">
        <v>2184</v>
      </c>
      <c r="D86" s="154" t="s">
        <v>2183</v>
      </c>
      <c r="E86" s="154" t="s">
        <v>2182</v>
      </c>
      <c r="F86" s="154"/>
      <c r="G86" s="153"/>
      <c r="H86" s="153"/>
      <c r="J86" s="156" t="s">
        <v>2181</v>
      </c>
      <c r="L86" s="157"/>
    </row>
    <row r="87" spans="1:18" s="12" customFormat="1" ht="18.600000000000001" customHeight="1" x14ac:dyDescent="0.3">
      <c r="A87" s="16" t="s">
        <v>2180</v>
      </c>
      <c r="B87" s="12" t="s">
        <v>2179</v>
      </c>
      <c r="C87" s="14" t="s">
        <v>2178</v>
      </c>
      <c r="D87" s="116" t="s">
        <v>2177</v>
      </c>
      <c r="E87" s="120" t="s">
        <v>2176</v>
      </c>
      <c r="F87" s="137" t="s">
        <v>2154</v>
      </c>
      <c r="G87" s="105" t="s">
        <v>2153</v>
      </c>
      <c r="H87" s="105" t="s">
        <v>2152</v>
      </c>
      <c r="I87" s="12" t="b">
        <v>1</v>
      </c>
    </row>
    <row r="88" spans="1:18" s="12" customFormat="1" ht="18.600000000000001" customHeight="1" x14ac:dyDescent="0.3">
      <c r="A88" s="16" t="s">
        <v>451</v>
      </c>
      <c r="B88" s="12" t="s">
        <v>2175</v>
      </c>
      <c r="C88" s="13" t="s">
        <v>452</v>
      </c>
      <c r="D88" s="138" t="s">
        <v>2167</v>
      </c>
      <c r="E88" s="139" t="s">
        <v>2166</v>
      </c>
      <c r="G88" s="105"/>
      <c r="H88" s="105"/>
      <c r="I88" s="12" t="b">
        <v>1</v>
      </c>
      <c r="J88" s="16" t="s">
        <v>2174</v>
      </c>
    </row>
    <row r="89" spans="1:18" s="12" customFormat="1" ht="18.600000000000001" customHeight="1" x14ac:dyDescent="0.3">
      <c r="A89" s="16" t="s">
        <v>2173</v>
      </c>
      <c r="B89" s="12" t="s">
        <v>2172</v>
      </c>
      <c r="C89" s="14" t="s">
        <v>2171</v>
      </c>
      <c r="D89" s="116" t="s">
        <v>2170</v>
      </c>
      <c r="E89" s="120" t="s">
        <v>2169</v>
      </c>
      <c r="F89" s="137" t="s">
        <v>2154</v>
      </c>
      <c r="G89" s="105" t="s">
        <v>2153</v>
      </c>
      <c r="H89" s="105" t="s">
        <v>2152</v>
      </c>
      <c r="I89" s="12" t="b">
        <v>1</v>
      </c>
    </row>
    <row r="90" spans="1:18" s="12" customFormat="1" ht="18.600000000000001" customHeight="1" x14ac:dyDescent="0.3">
      <c r="A90" s="16" t="s">
        <v>451</v>
      </c>
      <c r="B90" s="12" t="s">
        <v>2168</v>
      </c>
      <c r="C90" s="13" t="s">
        <v>452</v>
      </c>
      <c r="D90" s="138" t="s">
        <v>2167</v>
      </c>
      <c r="E90" s="139" t="s">
        <v>2166</v>
      </c>
      <c r="G90" s="105"/>
      <c r="H90" s="105"/>
      <c r="I90" s="12" t="b">
        <v>1</v>
      </c>
      <c r="J90" s="16" t="s">
        <v>2165</v>
      </c>
    </row>
    <row r="91" spans="1:18" s="64" customFormat="1" ht="18.600000000000001" customHeight="1" x14ac:dyDescent="0.3">
      <c r="A91" s="64" t="s">
        <v>450</v>
      </c>
      <c r="B91" s="64" t="s">
        <v>313</v>
      </c>
      <c r="C91" s="150"/>
      <c r="D91" s="154"/>
      <c r="E91" s="154"/>
      <c r="G91" s="153"/>
      <c r="H91" s="153"/>
    </row>
    <row r="92" spans="1:18" s="64" customFormat="1" ht="18.600000000000001" customHeight="1" x14ac:dyDescent="0.3">
      <c r="A92" s="64" t="s">
        <v>450</v>
      </c>
      <c r="B92" s="64" t="s">
        <v>2164</v>
      </c>
      <c r="C92" s="150"/>
      <c r="D92" s="154"/>
      <c r="E92" s="154"/>
      <c r="G92" s="153"/>
      <c r="H92" s="153"/>
    </row>
    <row r="93" spans="1:18" s="65" customFormat="1" x14ac:dyDescent="0.3">
      <c r="A93" s="65" t="s">
        <v>450</v>
      </c>
      <c r="B93" s="147" t="s">
        <v>465</v>
      </c>
      <c r="C93" s="149" t="s">
        <v>2163</v>
      </c>
      <c r="D93" s="147"/>
      <c r="E93" s="148"/>
      <c r="F93" s="149"/>
      <c r="G93" s="147"/>
      <c r="H93" s="147"/>
      <c r="J93" s="147"/>
      <c r="K93" s="147"/>
      <c r="L93" s="147"/>
      <c r="M93" s="147"/>
      <c r="N93" s="147"/>
      <c r="O93" s="147"/>
      <c r="P93" s="147"/>
      <c r="Q93" s="147"/>
      <c r="R93" s="147"/>
    </row>
    <row r="94" spans="1:18" s="65" customFormat="1" x14ac:dyDescent="0.25">
      <c r="A94" s="147" t="s">
        <v>464</v>
      </c>
      <c r="B94" s="147" t="s">
        <v>2151</v>
      </c>
      <c r="C94" s="149" t="s">
        <v>2162</v>
      </c>
      <c r="D94" s="154" t="s">
        <v>2161</v>
      </c>
      <c r="E94" s="155" t="s">
        <v>2160</v>
      </c>
      <c r="F94" s="149"/>
      <c r="G94" s="149"/>
      <c r="H94" s="149"/>
      <c r="J94" s="64" t="s">
        <v>2159</v>
      </c>
      <c r="K94" s="147"/>
      <c r="L94" s="147"/>
      <c r="M94" s="147"/>
      <c r="N94" s="147"/>
      <c r="O94" s="147"/>
      <c r="P94" s="147"/>
      <c r="Q94" s="147"/>
      <c r="R94" s="147"/>
    </row>
    <row r="95" spans="1:18" s="8" customFormat="1" ht="13.2" customHeight="1" x14ac:dyDescent="0.3">
      <c r="A95" s="8" t="s">
        <v>426</v>
      </c>
      <c r="B95" s="16" t="s">
        <v>2158</v>
      </c>
      <c r="C95" s="18" t="s">
        <v>2157</v>
      </c>
      <c r="D95" s="121" t="s">
        <v>2156</v>
      </c>
      <c r="E95" s="144" t="s">
        <v>2155</v>
      </c>
      <c r="F95" s="137" t="s">
        <v>2154</v>
      </c>
      <c r="G95" s="105" t="s">
        <v>2153</v>
      </c>
      <c r="H95" s="105" t="s">
        <v>2152</v>
      </c>
      <c r="I95" s="8" t="b">
        <v>0</v>
      </c>
      <c r="J95" s="16"/>
      <c r="K95" s="16" t="s">
        <v>300</v>
      </c>
      <c r="L95" s="16"/>
      <c r="M95" s="16"/>
      <c r="N95" s="16"/>
      <c r="O95" s="16"/>
      <c r="P95" s="16"/>
      <c r="Q95" s="16"/>
      <c r="R95" s="16"/>
    </row>
    <row r="96" spans="1:18" s="65" customFormat="1" ht="15" customHeight="1" x14ac:dyDescent="0.3">
      <c r="A96" s="65" t="s">
        <v>450</v>
      </c>
      <c r="B96" s="147" t="s">
        <v>2151</v>
      </c>
      <c r="C96" s="147"/>
      <c r="D96" s="147"/>
      <c r="E96" s="148"/>
      <c r="F96" s="149"/>
      <c r="G96" s="147"/>
      <c r="H96" s="147"/>
      <c r="J96" s="147"/>
      <c r="K96" s="147"/>
      <c r="L96" s="147"/>
      <c r="M96" s="147"/>
      <c r="N96" s="147"/>
      <c r="O96" s="147"/>
      <c r="P96" s="147"/>
      <c r="Q96" s="147"/>
      <c r="R96" s="147"/>
    </row>
    <row r="97" spans="1:11" s="64" customFormat="1" x14ac:dyDescent="0.3">
      <c r="A97" s="64" t="s">
        <v>450</v>
      </c>
      <c r="B97" s="64" t="s">
        <v>449</v>
      </c>
      <c r="C97" s="150"/>
      <c r="D97" s="151" t="s">
        <v>2150</v>
      </c>
      <c r="E97" s="152" t="s">
        <v>2150</v>
      </c>
      <c r="F97" s="150"/>
      <c r="G97" s="153"/>
      <c r="H97" s="153"/>
    </row>
    <row r="98" spans="1:11" s="12" customFormat="1" ht="31.2" x14ac:dyDescent="0.3">
      <c r="A98" s="8" t="s">
        <v>448</v>
      </c>
      <c r="B98" s="8" t="s">
        <v>421</v>
      </c>
      <c r="C98" s="14" t="s">
        <v>447</v>
      </c>
      <c r="D98" s="14" t="s">
        <v>2149</v>
      </c>
      <c r="E98" s="9" t="s">
        <v>2148</v>
      </c>
      <c r="G98" s="105"/>
      <c r="H98" s="105"/>
      <c r="I98" s="12" t="b">
        <v>1</v>
      </c>
    </row>
    <row r="99" spans="1:11" s="8" customFormat="1" ht="46.8" x14ac:dyDescent="0.25">
      <c r="A99" s="8" t="s">
        <v>426</v>
      </c>
      <c r="B99" s="8" t="s">
        <v>420</v>
      </c>
      <c r="C99" s="9" t="s">
        <v>2147</v>
      </c>
      <c r="D99" s="9" t="s">
        <v>2146</v>
      </c>
      <c r="E99" s="145" t="s">
        <v>2145</v>
      </c>
      <c r="G99" s="146"/>
      <c r="H99" s="146"/>
      <c r="I99" s="12" t="b">
        <v>0</v>
      </c>
      <c r="K99" s="8" t="s">
        <v>300</v>
      </c>
    </row>
    <row r="100" spans="1:11" s="8" customFormat="1" ht="13.8" x14ac:dyDescent="0.25">
      <c r="A100" s="8" t="s">
        <v>441</v>
      </c>
      <c r="B100" s="8" t="s">
        <v>438</v>
      </c>
      <c r="C100" s="129"/>
      <c r="D100" s="62"/>
      <c r="F100" s="129"/>
      <c r="G100" s="146"/>
      <c r="H100" s="146"/>
      <c r="I100" s="12"/>
    </row>
    <row r="101" spans="1:11" ht="15" customHeight="1" x14ac:dyDescent="0.3"/>
  </sheetData>
  <autoFilter ref="A1:R100"/>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9"/>
  <sheetViews>
    <sheetView zoomScaleNormal="100" workbookViewId="0">
      <selection activeCell="C3" sqref="C3"/>
    </sheetView>
  </sheetViews>
  <sheetFormatPr defaultRowHeight="14.4" x14ac:dyDescent="0.3"/>
  <cols>
    <col min="1" max="1" width="3.44140625" bestFit="1" customWidth="1"/>
    <col min="2" max="2" width="25.33203125" customWidth="1"/>
    <col min="3" max="3" width="34.44140625" style="518" bestFit="1" customWidth="1"/>
    <col min="4" max="4" width="6.77734375" style="265" customWidth="1"/>
    <col min="5" max="5" width="11.109375" style="265" customWidth="1"/>
    <col min="6" max="6" width="10.5546875" style="265" customWidth="1"/>
    <col min="7" max="7" width="11.88671875" style="265" customWidth="1"/>
    <col min="8" max="8" width="12.44140625" bestFit="1" customWidth="1"/>
    <col min="9" max="9" width="14" style="265" bestFit="1" customWidth="1"/>
    <col min="10" max="10" width="10.33203125" style="562" customWidth="1"/>
  </cols>
  <sheetData>
    <row r="1" spans="1:11" ht="37.799999999999997" customHeight="1" x14ac:dyDescent="0.3">
      <c r="A1" s="778" t="s">
        <v>3695</v>
      </c>
      <c r="B1" s="778"/>
      <c r="C1" s="778"/>
      <c r="D1" s="778"/>
      <c r="E1" s="778"/>
      <c r="F1" s="778"/>
      <c r="G1" s="778"/>
      <c r="H1" s="778"/>
      <c r="I1" s="778"/>
      <c r="J1" s="778"/>
    </row>
    <row r="2" spans="1:11" x14ac:dyDescent="0.3">
      <c r="A2" s="791" t="s">
        <v>456</v>
      </c>
      <c r="B2" s="791"/>
      <c r="C2" s="3" t="s">
        <v>1901</v>
      </c>
      <c r="D2" s="292"/>
      <c r="E2" s="289"/>
      <c r="F2" s="289"/>
      <c r="G2" s="289"/>
      <c r="H2" s="354"/>
      <c r="I2" s="289"/>
      <c r="J2" s="579"/>
    </row>
    <row r="3" spans="1:11" x14ac:dyDescent="0.3">
      <c r="A3" s="791" t="s">
        <v>3694</v>
      </c>
      <c r="B3" s="791"/>
      <c r="C3" s="3" t="s">
        <v>3800</v>
      </c>
      <c r="D3" s="292"/>
      <c r="E3" s="289"/>
      <c r="F3" s="289"/>
      <c r="G3" s="289"/>
      <c r="H3" s="354"/>
      <c r="I3" s="289"/>
      <c r="J3" s="579"/>
    </row>
    <row r="4" spans="1:11" ht="14.4" customHeight="1" x14ac:dyDescent="0.3">
      <c r="A4" s="791" t="s">
        <v>3779</v>
      </c>
      <c r="B4" s="791"/>
      <c r="C4" s="3" t="s">
        <v>344</v>
      </c>
      <c r="D4" s="292"/>
      <c r="E4" s="289"/>
      <c r="F4" s="289"/>
      <c r="G4" s="289"/>
      <c r="H4" s="354"/>
      <c r="I4" s="289"/>
      <c r="J4" s="579"/>
    </row>
    <row r="5" spans="1:11" ht="14.4" customHeight="1" x14ac:dyDescent="0.3">
      <c r="A5" s="791" t="s">
        <v>454</v>
      </c>
      <c r="B5" s="791"/>
      <c r="C5" s="3" t="s">
        <v>3709</v>
      </c>
      <c r="D5" s="292"/>
      <c r="E5" s="289"/>
      <c r="F5" s="289"/>
      <c r="G5" s="289"/>
      <c r="H5" s="354"/>
      <c r="I5" s="289"/>
      <c r="J5" s="579"/>
    </row>
    <row r="6" spans="1:11" ht="14.4" customHeight="1" x14ac:dyDescent="0.3">
      <c r="A6" s="855" t="s">
        <v>457</v>
      </c>
      <c r="B6" s="856"/>
      <c r="C6" s="561" t="s">
        <v>3972</v>
      </c>
      <c r="D6" s="580"/>
      <c r="E6" s="289"/>
      <c r="F6" s="289"/>
      <c r="G6" s="289"/>
      <c r="H6" s="354"/>
      <c r="I6" s="289"/>
      <c r="J6" s="579"/>
    </row>
    <row r="7" spans="1:11" ht="27.6" x14ac:dyDescent="0.3">
      <c r="A7" s="701" t="s">
        <v>413</v>
      </c>
      <c r="B7" s="406" t="s">
        <v>3712</v>
      </c>
      <c r="C7" s="353" t="s">
        <v>3692</v>
      </c>
      <c r="D7" s="351" t="s">
        <v>3691</v>
      </c>
      <c r="E7" s="309" t="s">
        <v>3690</v>
      </c>
      <c r="F7" s="309" t="s">
        <v>3689</v>
      </c>
      <c r="G7" s="352" t="s">
        <v>3688</v>
      </c>
      <c r="H7" s="351" t="s">
        <v>3687</v>
      </c>
      <c r="I7" s="351" t="s">
        <v>3883</v>
      </c>
      <c r="J7" s="351" t="s">
        <v>3884</v>
      </c>
      <c r="K7" s="269"/>
    </row>
    <row r="8" spans="1:11" ht="15" customHeight="1" x14ac:dyDescent="0.3">
      <c r="A8" s="273">
        <v>3</v>
      </c>
      <c r="B8" s="293" t="s">
        <v>3714</v>
      </c>
      <c r="C8" s="285" t="s">
        <v>3684</v>
      </c>
      <c r="D8" s="398">
        <v>8.75</v>
      </c>
      <c r="E8" s="400">
        <v>5.7</v>
      </c>
      <c r="F8" s="400"/>
      <c r="G8" s="275" t="s">
        <v>3683</v>
      </c>
      <c r="H8" s="279">
        <f>D8*E8</f>
        <v>49.875</v>
      </c>
      <c r="I8" s="504">
        <v>50</v>
      </c>
      <c r="J8" s="279">
        <f>H8*I8</f>
        <v>2493.75</v>
      </c>
      <c r="K8" s="269"/>
    </row>
    <row r="9" spans="1:11" ht="15" customHeight="1" x14ac:dyDescent="0.3">
      <c r="A9" s="273">
        <v>5</v>
      </c>
      <c r="B9" s="811" t="s">
        <v>479</v>
      </c>
      <c r="C9" s="281" t="s">
        <v>3824</v>
      </c>
      <c r="D9" s="398"/>
      <c r="E9" s="400"/>
      <c r="F9" s="400"/>
      <c r="G9" s="275" t="s">
        <v>3677</v>
      </c>
      <c r="H9" s="279">
        <v>45</v>
      </c>
      <c r="I9" s="279">
        <v>700</v>
      </c>
      <c r="J9" s="279">
        <f>H9*I9</f>
        <v>31500</v>
      </c>
      <c r="K9" s="269"/>
    </row>
    <row r="10" spans="1:11" ht="15" customHeight="1" x14ac:dyDescent="0.3">
      <c r="A10" s="273">
        <v>7</v>
      </c>
      <c r="B10" s="811"/>
      <c r="C10" s="286" t="s">
        <v>3773</v>
      </c>
      <c r="D10" s="398"/>
      <c r="E10" s="400"/>
      <c r="F10" s="400"/>
      <c r="G10" s="275" t="s">
        <v>3798</v>
      </c>
      <c r="H10" s="377">
        <v>18</v>
      </c>
      <c r="I10" s="377">
        <v>750</v>
      </c>
      <c r="J10" s="279">
        <f>I10*H10</f>
        <v>13500</v>
      </c>
      <c r="K10" s="269"/>
    </row>
    <row r="11" spans="1:11" ht="15" customHeight="1" x14ac:dyDescent="0.3">
      <c r="A11" s="273">
        <v>8</v>
      </c>
      <c r="B11" s="811"/>
      <c r="C11" s="281" t="s">
        <v>3910</v>
      </c>
      <c r="D11" s="398"/>
      <c r="E11" s="400"/>
      <c r="F11" s="400"/>
      <c r="G11" s="275" t="s">
        <v>3677</v>
      </c>
      <c r="H11" s="279">
        <v>8</v>
      </c>
      <c r="I11" s="279">
        <v>600</v>
      </c>
      <c r="J11" s="279">
        <f t="shared" ref="J11:J16" si="0">H11*I11</f>
        <v>4800</v>
      </c>
      <c r="K11" s="269"/>
    </row>
    <row r="12" spans="1:11" ht="15" customHeight="1" x14ac:dyDescent="0.3">
      <c r="A12" s="337">
        <v>1</v>
      </c>
      <c r="B12" s="811" t="s">
        <v>478</v>
      </c>
      <c r="C12" s="378" t="s">
        <v>3685</v>
      </c>
      <c r="D12" s="398">
        <v>12</v>
      </c>
      <c r="E12" s="400">
        <v>8.0500000000000007</v>
      </c>
      <c r="F12" s="400"/>
      <c r="G12" s="275" t="s">
        <v>3683</v>
      </c>
      <c r="H12" s="279">
        <f>D12*E12</f>
        <v>96.600000000000009</v>
      </c>
      <c r="I12" s="279">
        <v>100</v>
      </c>
      <c r="J12" s="279">
        <f t="shared" si="0"/>
        <v>9660</v>
      </c>
      <c r="K12" s="269"/>
    </row>
    <row r="13" spans="1:11" ht="15" customHeight="1" x14ac:dyDescent="0.3">
      <c r="A13" s="273">
        <v>13</v>
      </c>
      <c r="B13" s="811"/>
      <c r="C13" s="281" t="s">
        <v>2015</v>
      </c>
      <c r="D13" s="398">
        <v>46.15</v>
      </c>
      <c r="E13" s="400">
        <v>0.35</v>
      </c>
      <c r="F13" s="400">
        <v>2.7</v>
      </c>
      <c r="G13" s="275" t="s">
        <v>3679</v>
      </c>
      <c r="H13" s="279">
        <f>D13*E13*F13*1.15</f>
        <v>50.153512499999998</v>
      </c>
      <c r="I13" s="279">
        <v>200</v>
      </c>
      <c r="J13" s="279">
        <f t="shared" si="0"/>
        <v>10030.702499999999</v>
      </c>
      <c r="K13" s="269"/>
    </row>
    <row r="14" spans="1:11" ht="15" customHeight="1" x14ac:dyDescent="0.3">
      <c r="A14" s="273">
        <v>14</v>
      </c>
      <c r="B14" s="811"/>
      <c r="C14" s="281" t="s">
        <v>2012</v>
      </c>
      <c r="D14" s="398"/>
      <c r="E14" s="400"/>
      <c r="F14" s="400"/>
      <c r="G14" s="275" t="s">
        <v>3679</v>
      </c>
      <c r="H14" s="279">
        <f>0.3*H13</f>
        <v>15.046053749999999</v>
      </c>
      <c r="I14" s="279">
        <v>500</v>
      </c>
      <c r="J14" s="279">
        <f t="shared" si="0"/>
        <v>7523.0268749999996</v>
      </c>
      <c r="K14" s="269"/>
    </row>
    <row r="15" spans="1:11" ht="15" customHeight="1" x14ac:dyDescent="0.3">
      <c r="A15" s="273">
        <v>15</v>
      </c>
      <c r="B15" s="811"/>
      <c r="C15" s="281" t="s">
        <v>2010</v>
      </c>
      <c r="D15" s="398"/>
      <c r="E15" s="400"/>
      <c r="F15" s="400"/>
      <c r="G15" s="275" t="s">
        <v>3700</v>
      </c>
      <c r="H15" s="279">
        <v>4</v>
      </c>
      <c r="I15" s="279">
        <v>400</v>
      </c>
      <c r="J15" s="279">
        <f t="shared" si="0"/>
        <v>1600</v>
      </c>
      <c r="K15" s="269"/>
    </row>
    <row r="16" spans="1:11" ht="15" customHeight="1" x14ac:dyDescent="0.3">
      <c r="A16" s="273">
        <v>16</v>
      </c>
      <c r="B16" s="811"/>
      <c r="C16" s="539" t="s">
        <v>3913</v>
      </c>
      <c r="D16" s="398"/>
      <c r="E16" s="400"/>
      <c r="F16" s="400"/>
      <c r="G16" s="275" t="s">
        <v>3700</v>
      </c>
      <c r="H16" s="279">
        <v>15</v>
      </c>
      <c r="I16" s="279">
        <v>250</v>
      </c>
      <c r="J16" s="279">
        <f t="shared" si="0"/>
        <v>3750</v>
      </c>
      <c r="K16" s="269"/>
    </row>
    <row r="17" spans="1:12" ht="15" customHeight="1" x14ac:dyDescent="0.3">
      <c r="A17" s="273">
        <v>17</v>
      </c>
      <c r="B17" s="811"/>
      <c r="C17" s="281" t="s">
        <v>3796</v>
      </c>
      <c r="D17" s="398">
        <v>12</v>
      </c>
      <c r="E17" s="400">
        <v>8.0500000000000007</v>
      </c>
      <c r="F17" s="400">
        <v>7.0000000000000007E-2</v>
      </c>
      <c r="G17" s="275" t="s">
        <v>3679</v>
      </c>
      <c r="H17" s="279">
        <f>D17*E17*F17*2.1</f>
        <v>14.200200000000004</v>
      </c>
      <c r="I17" s="377">
        <v>500</v>
      </c>
      <c r="J17" s="279">
        <f>I17*H17</f>
        <v>7100.1000000000022</v>
      </c>
      <c r="K17" s="269"/>
    </row>
    <row r="18" spans="1:12" ht="15" customHeight="1" x14ac:dyDescent="0.3">
      <c r="A18" s="273">
        <v>20</v>
      </c>
      <c r="B18" s="811" t="s">
        <v>473</v>
      </c>
      <c r="C18" s="281" t="s">
        <v>2489</v>
      </c>
      <c r="D18" s="398"/>
      <c r="E18" s="400"/>
      <c r="F18" s="400"/>
      <c r="G18" s="275" t="s">
        <v>3701</v>
      </c>
      <c r="H18" s="279">
        <v>8</v>
      </c>
      <c r="I18" s="279">
        <v>70</v>
      </c>
      <c r="J18" s="279">
        <f>H18*I18</f>
        <v>560</v>
      </c>
      <c r="K18" s="269"/>
    </row>
    <row r="19" spans="1:12" ht="15" customHeight="1" x14ac:dyDescent="0.3">
      <c r="A19" s="273">
        <v>22</v>
      </c>
      <c r="B19" s="811"/>
      <c r="C19" s="281" t="s">
        <v>1998</v>
      </c>
      <c r="D19" s="398"/>
      <c r="E19" s="400"/>
      <c r="F19" s="400"/>
      <c r="G19" s="275" t="s">
        <v>3677</v>
      </c>
      <c r="H19" s="279">
        <v>4</v>
      </c>
      <c r="I19" s="279">
        <v>75</v>
      </c>
      <c r="J19" s="279">
        <f>H19*I19</f>
        <v>300</v>
      </c>
      <c r="K19" s="269"/>
    </row>
    <row r="20" spans="1:12" ht="15" customHeight="1" x14ac:dyDescent="0.3">
      <c r="A20" s="273">
        <v>24</v>
      </c>
      <c r="B20" s="811"/>
      <c r="C20" s="281" t="s">
        <v>3822</v>
      </c>
      <c r="D20" s="398">
        <v>2</v>
      </c>
      <c r="E20" s="400">
        <v>1.9</v>
      </c>
      <c r="F20" s="400"/>
      <c r="G20" s="275" t="s">
        <v>3677</v>
      </c>
      <c r="H20" s="279">
        <v>2</v>
      </c>
      <c r="I20" s="279">
        <v>4500</v>
      </c>
      <c r="J20" s="279">
        <f>I20*H20</f>
        <v>9000</v>
      </c>
      <c r="K20" s="269"/>
    </row>
    <row r="21" spans="1:12" ht="15" customHeight="1" x14ac:dyDescent="0.3">
      <c r="A21" s="273">
        <v>25</v>
      </c>
      <c r="B21" s="811"/>
      <c r="C21" s="281" t="s">
        <v>3821</v>
      </c>
      <c r="D21" s="398">
        <v>2</v>
      </c>
      <c r="E21" s="400">
        <v>0.9</v>
      </c>
      <c r="F21" s="400"/>
      <c r="G21" s="275" t="s">
        <v>3677</v>
      </c>
      <c r="H21" s="279">
        <v>3</v>
      </c>
      <c r="I21" s="279">
        <v>4000</v>
      </c>
      <c r="J21" s="279">
        <f>I21*H21</f>
        <v>12000</v>
      </c>
      <c r="K21" s="269"/>
    </row>
    <row r="22" spans="1:12" ht="15" customHeight="1" x14ac:dyDescent="0.3">
      <c r="A22" s="273">
        <v>26</v>
      </c>
      <c r="B22" s="811"/>
      <c r="C22" s="281" t="s">
        <v>3698</v>
      </c>
      <c r="D22" s="398"/>
      <c r="E22" s="400"/>
      <c r="F22" s="400"/>
      <c r="G22" s="275" t="s">
        <v>3683</v>
      </c>
      <c r="H22" s="377">
        <v>7</v>
      </c>
      <c r="I22" s="377">
        <v>500</v>
      </c>
      <c r="J22" s="279">
        <f>I22*H22</f>
        <v>3500</v>
      </c>
      <c r="K22" s="269"/>
    </row>
    <row r="23" spans="1:12" x14ac:dyDescent="0.3">
      <c r="A23" s="758" t="s">
        <v>3712</v>
      </c>
      <c r="B23" s="759"/>
      <c r="C23" s="759"/>
      <c r="D23" s="759"/>
      <c r="E23" s="759"/>
      <c r="F23" s="759"/>
      <c r="G23" s="759"/>
      <c r="H23" s="759"/>
      <c r="I23" s="760"/>
      <c r="J23" s="687">
        <f>SUM(J8:J22)</f>
        <v>117317.579375</v>
      </c>
      <c r="K23" s="269"/>
    </row>
    <row r="24" spans="1:12" x14ac:dyDescent="0.3">
      <c r="A24" s="273">
        <v>28</v>
      </c>
      <c r="B24" s="900" t="s">
        <v>3676</v>
      </c>
      <c r="C24" s="789" t="s">
        <v>3675</v>
      </c>
      <c r="D24" s="789"/>
      <c r="E24" s="789"/>
      <c r="F24" s="789"/>
      <c r="G24" s="275" t="s">
        <v>3696</v>
      </c>
      <c r="H24" s="275">
        <v>22</v>
      </c>
      <c r="I24" s="271">
        <v>400</v>
      </c>
      <c r="J24" s="578">
        <f>H24*I24</f>
        <v>8800</v>
      </c>
      <c r="K24" s="269"/>
    </row>
    <row r="25" spans="1:12" x14ac:dyDescent="0.3">
      <c r="A25" s="273">
        <v>29</v>
      </c>
      <c r="B25" s="900"/>
      <c r="C25" s="789" t="s">
        <v>3652</v>
      </c>
      <c r="D25" s="789"/>
      <c r="E25" s="789"/>
      <c r="F25" s="789"/>
      <c r="G25" s="275" t="s">
        <v>3696</v>
      </c>
      <c r="H25" s="275">
        <v>22</v>
      </c>
      <c r="I25" s="271">
        <v>650</v>
      </c>
      <c r="J25" s="578">
        <f>H25*I25</f>
        <v>14300</v>
      </c>
      <c r="K25" s="269"/>
      <c r="L25" s="274"/>
    </row>
    <row r="26" spans="1:12" x14ac:dyDescent="0.3">
      <c r="A26" s="273">
        <v>30</v>
      </c>
      <c r="B26" s="900"/>
      <c r="C26" s="851" t="s">
        <v>3912</v>
      </c>
      <c r="D26" s="852"/>
      <c r="E26" s="852"/>
      <c r="F26" s="853"/>
      <c r="G26" s="275" t="s">
        <v>3696</v>
      </c>
      <c r="H26" s="275">
        <v>1</v>
      </c>
      <c r="I26" s="271">
        <v>300</v>
      </c>
      <c r="J26" s="578">
        <f>H26*I26</f>
        <v>300</v>
      </c>
      <c r="K26" s="269"/>
      <c r="L26" s="274"/>
    </row>
    <row r="27" spans="1:12" x14ac:dyDescent="0.3">
      <c r="A27" s="758" t="s">
        <v>3704</v>
      </c>
      <c r="B27" s="759"/>
      <c r="C27" s="759"/>
      <c r="D27" s="759"/>
      <c r="E27" s="759"/>
      <c r="F27" s="759"/>
      <c r="G27" s="759"/>
      <c r="H27" s="759"/>
      <c r="I27" s="760"/>
      <c r="J27" s="613">
        <f>J24+J25+J26</f>
        <v>23400</v>
      </c>
      <c r="K27" s="269"/>
    </row>
    <row r="28" spans="1:12" x14ac:dyDescent="0.3">
      <c r="A28" s="273">
        <v>32</v>
      </c>
      <c r="B28" s="835" t="s">
        <v>3674</v>
      </c>
      <c r="C28" s="802" t="s">
        <v>3718</v>
      </c>
      <c r="D28" s="803"/>
      <c r="E28" s="803"/>
      <c r="F28" s="804"/>
      <c r="G28" s="272" t="s">
        <v>3673</v>
      </c>
      <c r="H28" s="272"/>
      <c r="I28" s="271"/>
      <c r="J28" s="577"/>
      <c r="K28" s="269"/>
    </row>
    <row r="29" spans="1:12" ht="15" thickBot="1" x14ac:dyDescent="0.35">
      <c r="A29" s="576">
        <v>33</v>
      </c>
      <c r="B29" s="836"/>
      <c r="C29" s="805" t="s">
        <v>3674</v>
      </c>
      <c r="D29" s="806"/>
      <c r="E29" s="806"/>
      <c r="F29" s="807"/>
      <c r="G29" s="374" t="s">
        <v>3795</v>
      </c>
      <c r="H29" s="373">
        <v>1</v>
      </c>
      <c r="I29" s="656">
        <v>3500</v>
      </c>
      <c r="J29" s="656">
        <f>I29*H29</f>
        <v>3500</v>
      </c>
      <c r="K29" s="269"/>
    </row>
    <row r="30" spans="1:12" ht="15" thickBot="1" x14ac:dyDescent="0.35">
      <c r="A30" s="758" t="s">
        <v>3711</v>
      </c>
      <c r="B30" s="759"/>
      <c r="C30" s="759"/>
      <c r="D30" s="759"/>
      <c r="E30" s="759"/>
      <c r="F30" s="759"/>
      <c r="G30" s="759"/>
      <c r="H30" s="759"/>
      <c r="I30" s="760"/>
      <c r="J30" s="681">
        <f>J23+J27+J29</f>
        <v>144217.579375</v>
      </c>
      <c r="K30" s="269"/>
    </row>
    <row r="31" spans="1:12" s="74" customFormat="1" ht="22.05" customHeight="1" x14ac:dyDescent="0.3">
      <c r="B31" s="573"/>
      <c r="C31" s="575"/>
      <c r="D31" s="318"/>
      <c r="E31" s="333"/>
      <c r="F31" s="333"/>
      <c r="G31" s="318"/>
      <c r="H31" s="332"/>
      <c r="I31" s="318"/>
      <c r="J31" s="567"/>
      <c r="K31" s="331"/>
    </row>
    <row r="32" spans="1:12" s="74" customFormat="1" ht="22.05" customHeight="1" x14ac:dyDescent="0.3">
      <c r="B32" s="573"/>
      <c r="C32" s="568"/>
      <c r="D32" s="333"/>
      <c r="E32" s="333"/>
      <c r="F32" s="333"/>
      <c r="G32" s="333"/>
      <c r="H32" s="324"/>
      <c r="I32" s="333"/>
      <c r="J32" s="574"/>
      <c r="K32" s="331"/>
    </row>
    <row r="33" spans="2:21" x14ac:dyDescent="0.3">
      <c r="B33" s="573"/>
      <c r="C33" s="892"/>
      <c r="D33" s="892"/>
      <c r="E33" s="892"/>
      <c r="F33" s="892"/>
      <c r="G33" s="892"/>
      <c r="H33" s="892"/>
      <c r="I33" s="892"/>
      <c r="J33" s="892"/>
      <c r="K33" s="269"/>
    </row>
    <row r="34" spans="2:21" x14ac:dyDescent="0.3">
      <c r="B34" s="311"/>
      <c r="C34" s="893"/>
      <c r="D34" s="893"/>
      <c r="E34" s="893"/>
      <c r="F34" s="893"/>
      <c r="G34" s="893"/>
      <c r="H34" s="893"/>
      <c r="I34" s="893"/>
      <c r="J34" s="893"/>
      <c r="K34" s="269"/>
    </row>
    <row r="35" spans="2:21" x14ac:dyDescent="0.3">
      <c r="B35" s="1"/>
      <c r="C35" s="572"/>
      <c r="D35" s="167"/>
      <c r="E35" s="167"/>
      <c r="F35" s="167"/>
      <c r="G35" s="167"/>
      <c r="H35" s="74"/>
      <c r="I35" s="167"/>
      <c r="J35" s="571"/>
    </row>
    <row r="36" spans="2:21" x14ac:dyDescent="0.3">
      <c r="B36" s="1"/>
      <c r="C36" s="572"/>
      <c r="D36" s="167"/>
      <c r="E36" s="167"/>
      <c r="F36" s="167"/>
      <c r="G36" s="167"/>
      <c r="H36" s="74"/>
      <c r="I36" s="167"/>
      <c r="J36" s="571"/>
    </row>
    <row r="37" spans="2:21" x14ac:dyDescent="0.3">
      <c r="B37" s="329"/>
      <c r="C37" s="565"/>
      <c r="D37" s="317"/>
      <c r="E37" s="317"/>
      <c r="F37" s="317"/>
      <c r="G37" s="317"/>
      <c r="H37" s="319"/>
      <c r="I37" s="317"/>
      <c r="J37" s="563"/>
      <c r="K37" s="316"/>
    </row>
    <row r="38" spans="2:21" x14ac:dyDescent="0.3">
      <c r="B38" s="566"/>
      <c r="C38" s="565"/>
      <c r="D38" s="317"/>
      <c r="E38" s="317"/>
      <c r="F38" s="317"/>
      <c r="G38" s="317"/>
      <c r="H38" s="319"/>
      <c r="I38" s="317"/>
      <c r="J38" s="563"/>
      <c r="K38" s="316"/>
    </row>
    <row r="39" spans="2:21" ht="28.05" customHeight="1" x14ac:dyDescent="0.3">
      <c r="B39" s="566"/>
      <c r="C39" s="570"/>
      <c r="D39" s="890"/>
      <c r="E39" s="890"/>
      <c r="F39" s="888"/>
      <c r="G39" s="888"/>
      <c r="H39" s="888"/>
      <c r="I39" s="327"/>
      <c r="J39" s="569"/>
      <c r="K39" s="316"/>
      <c r="N39" s="326"/>
      <c r="P39" s="815"/>
      <c r="Q39" s="815"/>
      <c r="S39" s="325"/>
      <c r="U39" s="325"/>
    </row>
    <row r="40" spans="2:21" ht="21.15" customHeight="1" x14ac:dyDescent="0.3">
      <c r="B40" s="897"/>
      <c r="C40" s="568"/>
      <c r="D40" s="889"/>
      <c r="E40" s="889"/>
      <c r="F40" s="891"/>
      <c r="G40" s="891"/>
      <c r="H40" s="891"/>
      <c r="I40" s="318"/>
      <c r="J40" s="567"/>
      <c r="K40" s="316"/>
    </row>
    <row r="41" spans="2:21" ht="21.45" customHeight="1" x14ac:dyDescent="0.3">
      <c r="B41" s="897"/>
      <c r="C41" s="568"/>
      <c r="D41" s="889"/>
      <c r="E41" s="889"/>
      <c r="F41" s="891"/>
      <c r="G41" s="891"/>
      <c r="H41" s="891"/>
      <c r="I41" s="318"/>
      <c r="J41" s="567"/>
      <c r="K41" s="316"/>
    </row>
    <row r="42" spans="2:21" ht="21.45" customHeight="1" x14ac:dyDescent="0.3">
      <c r="B42" s="897"/>
      <c r="C42" s="568"/>
      <c r="D42" s="889"/>
      <c r="E42" s="889"/>
      <c r="F42" s="891"/>
      <c r="G42" s="891"/>
      <c r="H42" s="891"/>
      <c r="I42" s="318"/>
      <c r="J42" s="567"/>
      <c r="K42" s="316"/>
    </row>
    <row r="43" spans="2:21" ht="21.45" customHeight="1" x14ac:dyDescent="0.3">
      <c r="B43" s="897"/>
      <c r="C43" s="891"/>
      <c r="D43" s="891"/>
      <c r="E43" s="891"/>
      <c r="F43" s="891"/>
      <c r="G43" s="891"/>
      <c r="H43" s="891"/>
      <c r="I43" s="891"/>
      <c r="J43" s="567"/>
      <c r="K43" s="316"/>
    </row>
    <row r="44" spans="2:21" ht="60" customHeight="1" x14ac:dyDescent="0.3">
      <c r="B44" s="566"/>
      <c r="C44" s="565"/>
      <c r="D44" s="317"/>
      <c r="E44" s="317"/>
      <c r="F44" s="317"/>
      <c r="G44" s="317"/>
      <c r="H44" s="319"/>
      <c r="I44" s="317"/>
      <c r="J44" s="563"/>
      <c r="K44" s="316"/>
    </row>
    <row r="45" spans="2:21" ht="28.05" customHeight="1" x14ac:dyDescent="0.3">
      <c r="B45" s="888"/>
      <c r="C45" s="888"/>
      <c r="D45" s="899"/>
      <c r="E45" s="899"/>
      <c r="F45" s="899"/>
      <c r="G45" s="899"/>
      <c r="H45" s="899"/>
      <c r="I45" s="898"/>
      <c r="J45" s="898"/>
      <c r="K45" s="316"/>
    </row>
    <row r="46" spans="2:21" ht="77.400000000000006" customHeight="1" x14ac:dyDescent="0.3">
      <c r="B46" s="891"/>
      <c r="C46" s="891"/>
      <c r="D46" s="895"/>
      <c r="E46" s="895"/>
      <c r="F46" s="895"/>
      <c r="G46" s="895"/>
      <c r="H46" s="895"/>
      <c r="I46" s="889"/>
      <c r="J46" s="889"/>
      <c r="K46" s="316"/>
    </row>
    <row r="47" spans="2:21" ht="31.8" customHeight="1" x14ac:dyDescent="0.3">
      <c r="B47" s="896"/>
      <c r="C47" s="896"/>
      <c r="D47" s="896"/>
      <c r="E47" s="896"/>
      <c r="F47" s="896"/>
      <c r="G47" s="896"/>
      <c r="H47" s="896"/>
      <c r="I47" s="894"/>
      <c r="J47" s="894"/>
      <c r="K47" s="316"/>
    </row>
    <row r="48" spans="2:21" x14ac:dyDescent="0.3">
      <c r="B48" s="322"/>
      <c r="C48" s="564"/>
      <c r="D48" s="320"/>
      <c r="E48" s="317"/>
      <c r="F48" s="317"/>
      <c r="G48" s="317"/>
      <c r="H48" s="319"/>
      <c r="I48" s="318"/>
      <c r="J48" s="563"/>
      <c r="K48" s="316"/>
    </row>
    <row r="49" spans="2:2" x14ac:dyDescent="0.3">
      <c r="B49" s="274"/>
    </row>
  </sheetData>
  <mergeCells count="40">
    <mergeCell ref="B40:B43"/>
    <mergeCell ref="F42:H42"/>
    <mergeCell ref="F40:H40"/>
    <mergeCell ref="F41:H41"/>
    <mergeCell ref="I45:J45"/>
    <mergeCell ref="D45:H45"/>
    <mergeCell ref="B45:C45"/>
    <mergeCell ref="I47:J47"/>
    <mergeCell ref="B46:C46"/>
    <mergeCell ref="D46:H46"/>
    <mergeCell ref="I46:J46"/>
    <mergeCell ref="B47:H47"/>
    <mergeCell ref="A1:J1"/>
    <mergeCell ref="B9:B11"/>
    <mergeCell ref="C33:J33"/>
    <mergeCell ref="C34:J34"/>
    <mergeCell ref="B18:B22"/>
    <mergeCell ref="B12:B17"/>
    <mergeCell ref="B28:B29"/>
    <mergeCell ref="B24:B26"/>
    <mergeCell ref="C24:F24"/>
    <mergeCell ref="C25:F25"/>
    <mergeCell ref="C28:F28"/>
    <mergeCell ref="C29:F29"/>
    <mergeCell ref="A30:I30"/>
    <mergeCell ref="P39:Q39"/>
    <mergeCell ref="F39:H39"/>
    <mergeCell ref="D42:E42"/>
    <mergeCell ref="D39:E39"/>
    <mergeCell ref="C43:I43"/>
    <mergeCell ref="D40:E40"/>
    <mergeCell ref="D41:E41"/>
    <mergeCell ref="A27:I27"/>
    <mergeCell ref="C26:F26"/>
    <mergeCell ref="A2:B2"/>
    <mergeCell ref="A3:B3"/>
    <mergeCell ref="A4:B4"/>
    <mergeCell ref="A5:B5"/>
    <mergeCell ref="A6:B6"/>
    <mergeCell ref="A23:I23"/>
  </mergeCells>
  <pageMargins left="0.7" right="0.7" top="0.75" bottom="0.75" header="0.3" footer="0.3"/>
  <pageSetup scale="71" orientation="portrait" horizontalDpi="300" verticalDpi="3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3"/>
  <sheetViews>
    <sheetView zoomScaleNormal="100" workbookViewId="0">
      <selection activeCell="C6" sqref="C6"/>
    </sheetView>
  </sheetViews>
  <sheetFormatPr defaultRowHeight="14.4" x14ac:dyDescent="0.3"/>
  <cols>
    <col min="1" max="1" width="3.44140625" style="531" bestFit="1" customWidth="1"/>
    <col min="2" max="2" width="14.5546875" style="527" bestFit="1" customWidth="1"/>
    <col min="3" max="3" width="34.21875" style="530" bestFit="1" customWidth="1"/>
    <col min="4" max="4" width="6.77734375" style="529" customWidth="1"/>
    <col min="5" max="5" width="9.44140625" style="529" customWidth="1"/>
    <col min="6" max="6" width="8.109375" style="529" customWidth="1"/>
    <col min="7" max="7" width="9.44140625" style="529" customWidth="1"/>
    <col min="8" max="8" width="8.44140625" style="529" bestFit="1" customWidth="1"/>
    <col min="9" max="9" width="13.5546875" style="528" bestFit="1" customWidth="1"/>
    <col min="10" max="10" width="13.33203125" style="528" customWidth="1"/>
    <col min="11" max="16384" width="8.88671875" style="527"/>
  </cols>
  <sheetData>
    <row r="1" spans="1:21" ht="41.4" customHeight="1" x14ac:dyDescent="0.3">
      <c r="A1" s="791" t="s">
        <v>3695</v>
      </c>
      <c r="B1" s="791"/>
      <c r="C1" s="791"/>
      <c r="D1" s="791"/>
      <c r="E1" s="791"/>
      <c r="F1" s="791"/>
      <c r="G1" s="791"/>
      <c r="H1" s="791"/>
      <c r="I1" s="791"/>
      <c r="J1" s="791"/>
      <c r="K1"/>
      <c r="L1"/>
      <c r="M1"/>
      <c r="N1"/>
      <c r="O1"/>
      <c r="P1"/>
      <c r="Q1"/>
      <c r="R1"/>
      <c r="S1"/>
      <c r="T1"/>
      <c r="U1"/>
    </row>
    <row r="2" spans="1:21" x14ac:dyDescent="0.3">
      <c r="A2" s="791" t="s">
        <v>456</v>
      </c>
      <c r="B2" s="791"/>
      <c r="C2" s="546" t="s">
        <v>3808</v>
      </c>
      <c r="D2" s="274"/>
      <c r="E2" s="312"/>
      <c r="F2" s="312"/>
      <c r="G2" s="312"/>
      <c r="H2" s="313"/>
      <c r="I2" s="545"/>
      <c r="J2" s="545"/>
      <c r="K2"/>
      <c r="L2"/>
      <c r="M2"/>
      <c r="N2"/>
      <c r="O2"/>
      <c r="P2"/>
      <c r="Q2"/>
      <c r="R2"/>
      <c r="S2"/>
      <c r="T2"/>
      <c r="U2"/>
    </row>
    <row r="3" spans="1:21" ht="14.4" customHeight="1" x14ac:dyDescent="0.3">
      <c r="A3" s="791" t="s">
        <v>3694</v>
      </c>
      <c r="B3" s="791"/>
      <c r="C3" s="546" t="s">
        <v>3800</v>
      </c>
      <c r="D3" s="274"/>
      <c r="E3" s="312"/>
      <c r="F3" s="312"/>
      <c r="G3" s="312"/>
      <c r="H3" s="313"/>
      <c r="I3" s="545"/>
      <c r="J3" s="545"/>
      <c r="K3"/>
      <c r="L3"/>
      <c r="M3"/>
      <c r="N3"/>
      <c r="O3"/>
      <c r="P3"/>
      <c r="Q3"/>
      <c r="R3"/>
      <c r="S3"/>
      <c r="T3"/>
      <c r="U3"/>
    </row>
    <row r="4" spans="1:21" ht="14.4" customHeight="1" x14ac:dyDescent="0.3">
      <c r="A4" s="791" t="s">
        <v>3779</v>
      </c>
      <c r="B4" s="791"/>
      <c r="C4" s="546" t="s">
        <v>3799</v>
      </c>
      <c r="D4" s="274"/>
      <c r="E4" s="312"/>
      <c r="F4" s="312"/>
      <c r="G4" s="312"/>
      <c r="H4" s="313"/>
      <c r="I4" s="545"/>
      <c r="J4" s="545"/>
      <c r="K4"/>
      <c r="L4"/>
      <c r="M4"/>
      <c r="N4"/>
      <c r="O4"/>
      <c r="P4"/>
      <c r="Q4"/>
      <c r="R4"/>
      <c r="S4"/>
      <c r="T4"/>
      <c r="U4"/>
    </row>
    <row r="5" spans="1:21" ht="14.4" customHeight="1" x14ac:dyDescent="0.3">
      <c r="A5" s="791" t="s">
        <v>454</v>
      </c>
      <c r="B5" s="791"/>
      <c r="C5" s="546" t="s">
        <v>3709</v>
      </c>
      <c r="D5" s="274"/>
      <c r="E5" s="312"/>
      <c r="F5" s="312"/>
      <c r="G5" s="312"/>
      <c r="H5" s="313"/>
      <c r="I5" s="545"/>
      <c r="J5" s="545"/>
      <c r="K5"/>
      <c r="L5"/>
      <c r="M5"/>
      <c r="N5"/>
      <c r="O5"/>
      <c r="P5"/>
      <c r="Q5"/>
      <c r="R5"/>
      <c r="S5"/>
      <c r="T5"/>
      <c r="U5"/>
    </row>
    <row r="6" spans="1:21" x14ac:dyDescent="0.3">
      <c r="A6" s="855" t="s">
        <v>457</v>
      </c>
      <c r="B6" s="856"/>
      <c r="C6" s="314" t="s">
        <v>3968</v>
      </c>
      <c r="D6" s="521"/>
      <c r="E6" s="312"/>
      <c r="F6" s="312"/>
      <c r="G6" s="312"/>
      <c r="H6" s="313"/>
      <c r="I6" s="545"/>
      <c r="J6" s="545"/>
      <c r="K6"/>
      <c r="L6"/>
      <c r="M6"/>
      <c r="N6"/>
      <c r="O6"/>
      <c r="P6"/>
      <c r="Q6"/>
      <c r="R6"/>
      <c r="S6"/>
      <c r="T6"/>
      <c r="U6"/>
    </row>
    <row r="7" spans="1:21" ht="27.6" x14ac:dyDescent="0.3">
      <c r="A7" s="701" t="s">
        <v>413</v>
      </c>
      <c r="B7" s="406" t="s">
        <v>3712</v>
      </c>
      <c r="C7" s="353" t="s">
        <v>3692</v>
      </c>
      <c r="D7" s="351" t="s">
        <v>3691</v>
      </c>
      <c r="E7" s="309" t="s">
        <v>3690</v>
      </c>
      <c r="F7" s="309" t="s">
        <v>3689</v>
      </c>
      <c r="G7" s="352" t="s">
        <v>3688</v>
      </c>
      <c r="H7" s="351" t="s">
        <v>3687</v>
      </c>
      <c r="I7" s="351" t="s">
        <v>3883</v>
      </c>
      <c r="J7" s="351" t="s">
        <v>3884</v>
      </c>
      <c r="K7" s="294"/>
      <c r="L7"/>
      <c r="M7"/>
      <c r="N7"/>
      <c r="O7"/>
      <c r="P7"/>
      <c r="Q7"/>
      <c r="R7"/>
      <c r="S7"/>
      <c r="T7"/>
      <c r="U7"/>
    </row>
    <row r="8" spans="1:21" ht="14.4" customHeight="1" x14ac:dyDescent="0.3">
      <c r="A8" s="535">
        <v>2</v>
      </c>
      <c r="B8" s="544" t="s">
        <v>3686</v>
      </c>
      <c r="C8" s="539" t="s">
        <v>3684</v>
      </c>
      <c r="D8" s="519">
        <v>9</v>
      </c>
      <c r="E8" s="702">
        <v>4</v>
      </c>
      <c r="F8" s="542"/>
      <c r="G8" s="537" t="s">
        <v>3683</v>
      </c>
      <c r="H8" s="536">
        <v>75.599999999999994</v>
      </c>
      <c r="I8" s="536">
        <v>50</v>
      </c>
      <c r="J8" s="536">
        <f t="shared" ref="J8:J25" si="0">H8*I8</f>
        <v>3779.9999999999995</v>
      </c>
      <c r="K8" s="294"/>
      <c r="L8"/>
      <c r="M8"/>
      <c r="N8"/>
      <c r="O8"/>
      <c r="P8"/>
      <c r="Q8"/>
      <c r="R8"/>
      <c r="S8"/>
      <c r="T8"/>
      <c r="U8"/>
    </row>
    <row r="9" spans="1:21" x14ac:dyDescent="0.3">
      <c r="A9" s="535">
        <v>3</v>
      </c>
      <c r="B9" s="842" t="s">
        <v>3682</v>
      </c>
      <c r="C9" s="539" t="s">
        <v>3824</v>
      </c>
      <c r="D9" s="519">
        <v>4</v>
      </c>
      <c r="E9" s="542">
        <v>0.15</v>
      </c>
      <c r="F9" s="542"/>
      <c r="G9" s="537" t="s">
        <v>3677</v>
      </c>
      <c r="H9" s="536">
        <v>35</v>
      </c>
      <c r="I9" s="536">
        <v>780</v>
      </c>
      <c r="J9" s="536">
        <f t="shared" si="0"/>
        <v>27300</v>
      </c>
      <c r="K9" s="294"/>
      <c r="L9"/>
      <c r="M9"/>
      <c r="N9"/>
      <c r="O9"/>
      <c r="P9"/>
      <c r="Q9"/>
      <c r="R9"/>
      <c r="S9"/>
      <c r="T9"/>
      <c r="U9"/>
    </row>
    <row r="10" spans="1:21" x14ac:dyDescent="0.3">
      <c r="A10" s="535">
        <v>4</v>
      </c>
      <c r="B10" s="842"/>
      <c r="C10" s="538" t="s">
        <v>3773</v>
      </c>
      <c r="D10" s="519">
        <v>2</v>
      </c>
      <c r="E10" s="542">
        <v>0.15</v>
      </c>
      <c r="F10" s="542"/>
      <c r="G10" s="537" t="s">
        <v>3798</v>
      </c>
      <c r="H10" s="541">
        <v>14</v>
      </c>
      <c r="I10" s="541">
        <v>750</v>
      </c>
      <c r="J10" s="536">
        <f t="shared" si="0"/>
        <v>10500</v>
      </c>
      <c r="K10" s="294"/>
      <c r="L10"/>
      <c r="M10"/>
      <c r="N10"/>
      <c r="O10"/>
      <c r="P10"/>
      <c r="Q10"/>
      <c r="R10"/>
      <c r="S10"/>
      <c r="T10"/>
      <c r="U10"/>
    </row>
    <row r="11" spans="1:21" ht="16.2" customHeight="1" x14ac:dyDescent="0.3">
      <c r="A11" s="535">
        <v>5</v>
      </c>
      <c r="B11" s="842"/>
      <c r="C11" s="539" t="s">
        <v>3910</v>
      </c>
      <c r="D11" s="519">
        <v>3</v>
      </c>
      <c r="E11" s="303">
        <v>0.2</v>
      </c>
      <c r="F11" s="542"/>
      <c r="G11" s="537" t="s">
        <v>3677</v>
      </c>
      <c r="H11" s="536">
        <v>12</v>
      </c>
      <c r="I11" s="536">
        <v>650</v>
      </c>
      <c r="J11" s="536">
        <f t="shared" si="0"/>
        <v>7800</v>
      </c>
      <c r="K11" s="294"/>
      <c r="L11"/>
      <c r="M11"/>
      <c r="N11"/>
      <c r="O11"/>
      <c r="P11"/>
      <c r="Q11"/>
      <c r="R11"/>
      <c r="S11"/>
      <c r="T11"/>
      <c r="U11"/>
    </row>
    <row r="12" spans="1:21" ht="19.2" customHeight="1" x14ac:dyDescent="0.3">
      <c r="A12" s="535">
        <v>1</v>
      </c>
      <c r="B12" s="902" t="s">
        <v>478</v>
      </c>
      <c r="C12" s="538" t="s">
        <v>3685</v>
      </c>
      <c r="D12" s="519">
        <v>12</v>
      </c>
      <c r="E12" s="542">
        <v>5</v>
      </c>
      <c r="F12" s="542"/>
      <c r="G12" s="537" t="s">
        <v>3683</v>
      </c>
      <c r="H12" s="536">
        <f>D12*E12</f>
        <v>60</v>
      </c>
      <c r="I12" s="536">
        <v>44</v>
      </c>
      <c r="J12" s="536">
        <f t="shared" si="0"/>
        <v>2640</v>
      </c>
      <c r="K12" s="294"/>
      <c r="L12"/>
      <c r="M12"/>
      <c r="N12"/>
      <c r="O12"/>
      <c r="P12"/>
      <c r="Q12"/>
      <c r="R12"/>
      <c r="S12"/>
      <c r="T12"/>
      <c r="U12"/>
    </row>
    <row r="13" spans="1:21" ht="16.2" x14ac:dyDescent="0.3">
      <c r="A13" s="535">
        <v>6</v>
      </c>
      <c r="B13" s="903"/>
      <c r="C13" s="538" t="s">
        <v>2019</v>
      </c>
      <c r="D13" s="523">
        <v>29.8</v>
      </c>
      <c r="E13" s="542">
        <v>0.35</v>
      </c>
      <c r="F13" s="303">
        <v>2.7</v>
      </c>
      <c r="G13" s="537" t="s">
        <v>3679</v>
      </c>
      <c r="H13" s="536">
        <f>D13*E13*F13</f>
        <v>28.161000000000001</v>
      </c>
      <c r="I13" s="541">
        <v>1100</v>
      </c>
      <c r="J13" s="536">
        <f t="shared" si="0"/>
        <v>30977.100000000002</v>
      </c>
      <c r="K13" s="294"/>
      <c r="L13"/>
      <c r="M13"/>
      <c r="N13"/>
      <c r="O13"/>
      <c r="P13"/>
      <c r="Q13"/>
      <c r="R13"/>
      <c r="S13"/>
      <c r="T13"/>
      <c r="U13"/>
    </row>
    <row r="14" spans="1:21" ht="16.2" x14ac:dyDescent="0.3">
      <c r="A14" s="535">
        <v>7</v>
      </c>
      <c r="B14" s="903"/>
      <c r="C14" s="539" t="s">
        <v>3708</v>
      </c>
      <c r="D14" s="523">
        <v>24.4</v>
      </c>
      <c r="E14" s="303">
        <v>0.4</v>
      </c>
      <c r="F14" s="303">
        <v>0.4</v>
      </c>
      <c r="G14" s="537" t="s">
        <v>3679</v>
      </c>
      <c r="H14" s="536">
        <f>D14*E14*F14</f>
        <v>3.9039999999999999</v>
      </c>
      <c r="I14" s="536">
        <v>600</v>
      </c>
      <c r="J14" s="536">
        <f t="shared" si="0"/>
        <v>2342.4</v>
      </c>
      <c r="K14" s="294"/>
      <c r="L14"/>
      <c r="M14"/>
      <c r="N14"/>
      <c r="O14"/>
      <c r="P14"/>
      <c r="Q14"/>
      <c r="R14"/>
      <c r="S14"/>
      <c r="T14"/>
      <c r="U14"/>
    </row>
    <row r="15" spans="1:21" ht="16.2" x14ac:dyDescent="0.3">
      <c r="A15" s="535">
        <v>8</v>
      </c>
      <c r="B15" s="903"/>
      <c r="C15" s="539" t="s">
        <v>3708</v>
      </c>
      <c r="D15" s="523">
        <v>24.4</v>
      </c>
      <c r="E15" s="303">
        <v>0.8</v>
      </c>
      <c r="F15" s="303">
        <v>0.8</v>
      </c>
      <c r="G15" s="537" t="s">
        <v>3679</v>
      </c>
      <c r="H15" s="536">
        <f>D15*E15*F15</f>
        <v>15.616</v>
      </c>
      <c r="I15" s="536">
        <v>600</v>
      </c>
      <c r="J15" s="536">
        <f t="shared" si="0"/>
        <v>9369.6</v>
      </c>
      <c r="K15" s="294"/>
      <c r="L15"/>
      <c r="M15"/>
      <c r="N15"/>
      <c r="O15"/>
      <c r="P15"/>
      <c r="Q15"/>
      <c r="R15"/>
      <c r="S15"/>
      <c r="T15"/>
      <c r="U15"/>
    </row>
    <row r="16" spans="1:21" x14ac:dyDescent="0.3">
      <c r="A16" s="535">
        <v>9</v>
      </c>
      <c r="B16" s="903"/>
      <c r="C16" s="539" t="s">
        <v>2010</v>
      </c>
      <c r="D16" s="534"/>
      <c r="E16" s="542"/>
      <c r="F16" s="542"/>
      <c r="G16" s="537" t="s">
        <v>3700</v>
      </c>
      <c r="H16" s="536">
        <v>2</v>
      </c>
      <c r="I16" s="536">
        <v>400</v>
      </c>
      <c r="J16" s="536">
        <f t="shared" si="0"/>
        <v>800</v>
      </c>
      <c r="K16" s="294"/>
      <c r="L16"/>
      <c r="M16"/>
      <c r="N16"/>
      <c r="O16"/>
      <c r="P16"/>
      <c r="Q16"/>
      <c r="R16"/>
      <c r="S16"/>
      <c r="T16"/>
      <c r="U16"/>
    </row>
    <row r="17" spans="1:21" x14ac:dyDescent="0.3">
      <c r="A17" s="535">
        <v>10</v>
      </c>
      <c r="B17" s="903"/>
      <c r="C17" s="539" t="s">
        <v>3913</v>
      </c>
      <c r="D17" s="534"/>
      <c r="E17" s="542"/>
      <c r="F17" s="542"/>
      <c r="G17" s="537" t="s">
        <v>3700</v>
      </c>
      <c r="H17" s="536">
        <v>10</v>
      </c>
      <c r="I17" s="536">
        <v>250</v>
      </c>
      <c r="J17" s="536">
        <f t="shared" si="0"/>
        <v>2500</v>
      </c>
      <c r="K17" s="294"/>
      <c r="L17"/>
      <c r="M17"/>
      <c r="N17"/>
      <c r="O17"/>
      <c r="P17"/>
      <c r="Q17"/>
      <c r="R17"/>
      <c r="S17"/>
      <c r="T17"/>
      <c r="U17"/>
    </row>
    <row r="18" spans="1:21" ht="16.2" x14ac:dyDescent="0.3">
      <c r="A18" s="535">
        <v>11</v>
      </c>
      <c r="B18" s="903"/>
      <c r="C18" s="539" t="s">
        <v>3796</v>
      </c>
      <c r="D18" s="519">
        <v>12</v>
      </c>
      <c r="E18" s="542">
        <v>0.03</v>
      </c>
      <c r="F18" s="702">
        <v>6</v>
      </c>
      <c r="G18" s="537" t="s">
        <v>3679</v>
      </c>
      <c r="H18" s="536">
        <f>F18*E18*D18</f>
        <v>2.16</v>
      </c>
      <c r="I18" s="541">
        <v>400</v>
      </c>
      <c r="J18" s="536">
        <f t="shared" si="0"/>
        <v>864</v>
      </c>
      <c r="K18" s="294"/>
      <c r="L18"/>
      <c r="M18"/>
      <c r="N18"/>
      <c r="O18"/>
      <c r="P18"/>
      <c r="Q18"/>
      <c r="R18"/>
      <c r="S18"/>
      <c r="T18"/>
      <c r="U18"/>
    </row>
    <row r="19" spans="1:21" s="543" customFormat="1" ht="14.4" customHeight="1" x14ac:dyDescent="0.3">
      <c r="A19" s="535">
        <v>12</v>
      </c>
      <c r="B19" s="904"/>
      <c r="C19" s="539" t="s">
        <v>3811</v>
      </c>
      <c r="D19" s="519">
        <v>9</v>
      </c>
      <c r="E19" s="542">
        <v>7.0000000000000007E-2</v>
      </c>
      <c r="F19" s="702">
        <v>4</v>
      </c>
      <c r="G19" s="537" t="s">
        <v>3679</v>
      </c>
      <c r="H19" s="536">
        <f>F19*E19*D19</f>
        <v>2.5200000000000005</v>
      </c>
      <c r="I19" s="541">
        <v>400</v>
      </c>
      <c r="J19" s="536">
        <f t="shared" si="0"/>
        <v>1008.0000000000002</v>
      </c>
      <c r="K19" s="294"/>
      <c r="L19"/>
      <c r="M19"/>
      <c r="N19"/>
      <c r="O19"/>
      <c r="P19"/>
      <c r="Q19"/>
      <c r="R19"/>
      <c r="S19"/>
      <c r="T19"/>
      <c r="U19"/>
    </row>
    <row r="20" spans="1:21" x14ac:dyDescent="0.3">
      <c r="A20" s="535">
        <v>13</v>
      </c>
      <c r="B20" s="842" t="s">
        <v>3699</v>
      </c>
      <c r="C20" s="539" t="s">
        <v>2489</v>
      </c>
      <c r="D20" s="534"/>
      <c r="E20" s="542"/>
      <c r="F20" s="542"/>
      <c r="G20" s="537" t="s">
        <v>3701</v>
      </c>
      <c r="H20" s="536">
        <v>5</v>
      </c>
      <c r="I20" s="536">
        <v>70</v>
      </c>
      <c r="J20" s="536">
        <f t="shared" si="0"/>
        <v>350</v>
      </c>
      <c r="K20" s="294"/>
      <c r="L20"/>
      <c r="M20"/>
      <c r="N20"/>
      <c r="O20"/>
      <c r="P20"/>
      <c r="Q20"/>
      <c r="R20"/>
      <c r="S20"/>
      <c r="T20"/>
      <c r="U20"/>
    </row>
    <row r="21" spans="1:21" x14ac:dyDescent="0.3">
      <c r="A21" s="535">
        <v>14</v>
      </c>
      <c r="B21" s="842"/>
      <c r="C21" s="539" t="s">
        <v>1998</v>
      </c>
      <c r="D21" s="534"/>
      <c r="E21" s="542"/>
      <c r="F21" s="542"/>
      <c r="G21" s="537" t="s">
        <v>3677</v>
      </c>
      <c r="H21" s="536">
        <v>2</v>
      </c>
      <c r="I21" s="536">
        <v>80</v>
      </c>
      <c r="J21" s="536">
        <f t="shared" si="0"/>
        <v>160</v>
      </c>
      <c r="K21" s="294"/>
      <c r="L21"/>
      <c r="M21"/>
      <c r="N21"/>
      <c r="O21"/>
      <c r="P21"/>
      <c r="Q21"/>
      <c r="R21"/>
      <c r="S21"/>
      <c r="T21"/>
      <c r="U21"/>
    </row>
    <row r="22" spans="1:21" x14ac:dyDescent="0.3">
      <c r="A22" s="535">
        <v>15</v>
      </c>
      <c r="B22" s="842"/>
      <c r="C22" s="539" t="s">
        <v>3822</v>
      </c>
      <c r="D22" s="534"/>
      <c r="E22" s="702">
        <v>1</v>
      </c>
      <c r="F22" s="702">
        <v>2</v>
      </c>
      <c r="G22" s="537" t="s">
        <v>3677</v>
      </c>
      <c r="H22" s="536">
        <v>1</v>
      </c>
      <c r="I22" s="536">
        <v>4000</v>
      </c>
      <c r="J22" s="536">
        <f t="shared" si="0"/>
        <v>4000</v>
      </c>
      <c r="K22" s="294"/>
      <c r="L22"/>
      <c r="M22"/>
      <c r="N22"/>
      <c r="O22"/>
      <c r="P22"/>
      <c r="Q22"/>
      <c r="R22"/>
      <c r="S22"/>
      <c r="T22"/>
      <c r="U22"/>
    </row>
    <row r="23" spans="1:21" x14ac:dyDescent="0.3">
      <c r="A23" s="535">
        <v>16</v>
      </c>
      <c r="B23" s="842"/>
      <c r="C23" s="539" t="s">
        <v>3821</v>
      </c>
      <c r="D23" s="534"/>
      <c r="E23" s="303">
        <v>0.8</v>
      </c>
      <c r="F23" s="702">
        <v>2</v>
      </c>
      <c r="G23" s="537" t="s">
        <v>3677</v>
      </c>
      <c r="H23" s="536">
        <v>2</v>
      </c>
      <c r="I23" s="536">
        <v>3000</v>
      </c>
      <c r="J23" s="536">
        <f t="shared" si="0"/>
        <v>6000</v>
      </c>
      <c r="K23" s="294"/>
      <c r="L23"/>
      <c r="M23"/>
      <c r="N23"/>
      <c r="O23"/>
      <c r="P23"/>
      <c r="Q23"/>
      <c r="R23"/>
      <c r="S23"/>
      <c r="T23"/>
      <c r="U23"/>
    </row>
    <row r="24" spans="1:21" x14ac:dyDescent="0.3">
      <c r="A24" s="535">
        <v>17</v>
      </c>
      <c r="B24" s="842"/>
      <c r="C24" s="539" t="s">
        <v>3821</v>
      </c>
      <c r="D24" s="534"/>
      <c r="E24" s="702">
        <v>1</v>
      </c>
      <c r="F24" s="702">
        <v>2</v>
      </c>
      <c r="G24" s="537" t="s">
        <v>3677</v>
      </c>
      <c r="H24" s="536">
        <v>2</v>
      </c>
      <c r="I24" s="536">
        <v>5000</v>
      </c>
      <c r="J24" s="536">
        <f t="shared" si="0"/>
        <v>10000</v>
      </c>
      <c r="K24" s="294"/>
      <c r="L24"/>
      <c r="M24"/>
      <c r="N24"/>
      <c r="O24"/>
      <c r="P24"/>
      <c r="Q24"/>
      <c r="R24"/>
      <c r="S24"/>
      <c r="T24"/>
      <c r="U24"/>
    </row>
    <row r="25" spans="1:21" ht="16.2" x14ac:dyDescent="0.3">
      <c r="A25" s="535">
        <v>18</v>
      </c>
      <c r="B25" s="842"/>
      <c r="C25" s="539" t="s">
        <v>3698</v>
      </c>
      <c r="D25" s="534"/>
      <c r="E25" s="542"/>
      <c r="F25" s="542"/>
      <c r="G25" s="537" t="s">
        <v>3683</v>
      </c>
      <c r="H25" s="541">
        <v>3</v>
      </c>
      <c r="I25" s="541">
        <v>250</v>
      </c>
      <c r="J25" s="536">
        <f t="shared" si="0"/>
        <v>750</v>
      </c>
      <c r="K25" s="294"/>
      <c r="L25"/>
      <c r="M25"/>
      <c r="N25"/>
      <c r="O25"/>
      <c r="P25"/>
      <c r="Q25"/>
      <c r="R25"/>
      <c r="S25"/>
      <c r="T25"/>
      <c r="U25"/>
    </row>
    <row r="26" spans="1:21" x14ac:dyDescent="0.3">
      <c r="A26" s="758" t="s">
        <v>3712</v>
      </c>
      <c r="B26" s="759"/>
      <c r="C26" s="759"/>
      <c r="D26" s="759"/>
      <c r="E26" s="759"/>
      <c r="F26" s="759"/>
      <c r="G26" s="759"/>
      <c r="H26" s="759"/>
      <c r="I26" s="760"/>
      <c r="J26" s="666">
        <f>SUM(J8:J25)</f>
        <v>121141.1</v>
      </c>
      <c r="K26" s="294"/>
      <c r="L26"/>
      <c r="M26"/>
      <c r="N26"/>
      <c r="O26"/>
      <c r="P26"/>
      <c r="Q26"/>
      <c r="R26"/>
      <c r="S26"/>
      <c r="T26"/>
      <c r="U26"/>
    </row>
    <row r="27" spans="1:21" x14ac:dyDescent="0.3">
      <c r="A27" s="535">
        <v>19</v>
      </c>
      <c r="B27" s="842" t="s">
        <v>3705</v>
      </c>
      <c r="C27" s="539" t="s">
        <v>3675</v>
      </c>
      <c r="D27" s="901"/>
      <c r="E27" s="901"/>
      <c r="F27" s="901"/>
      <c r="G27" s="537" t="s">
        <v>3696</v>
      </c>
      <c r="H27" s="536">
        <v>35</v>
      </c>
      <c r="I27" s="536">
        <v>400</v>
      </c>
      <c r="J27" s="536">
        <f>I27*H27</f>
        <v>14000</v>
      </c>
      <c r="K27" s="294"/>
      <c r="L27"/>
      <c r="M27"/>
      <c r="N27"/>
      <c r="O27"/>
      <c r="P27"/>
      <c r="Q27"/>
      <c r="R27"/>
      <c r="S27"/>
      <c r="T27"/>
      <c r="U27"/>
    </row>
    <row r="28" spans="1:21" x14ac:dyDescent="0.3">
      <c r="A28" s="535">
        <v>20</v>
      </c>
      <c r="B28" s="842"/>
      <c r="C28" s="539" t="s">
        <v>3652</v>
      </c>
      <c r="D28" s="901"/>
      <c r="E28" s="901"/>
      <c r="F28" s="901"/>
      <c r="G28" s="537" t="s">
        <v>3696</v>
      </c>
      <c r="H28" s="536">
        <v>35</v>
      </c>
      <c r="I28" s="536">
        <v>800</v>
      </c>
      <c r="J28" s="536">
        <f>I28*H28</f>
        <v>28000</v>
      </c>
      <c r="K28" s="294"/>
      <c r="L28" s="298"/>
      <c r="M28"/>
      <c r="N28"/>
      <c r="O28"/>
      <c r="P28"/>
      <c r="Q28"/>
      <c r="R28"/>
      <c r="S28"/>
      <c r="T28"/>
      <c r="U28"/>
    </row>
    <row r="29" spans="1:21" ht="27.6" x14ac:dyDescent="0.3">
      <c r="A29" s="535">
        <v>21</v>
      </c>
      <c r="B29" s="842"/>
      <c r="C29" s="538" t="s">
        <v>3802</v>
      </c>
      <c r="D29" s="901"/>
      <c r="E29" s="901"/>
      <c r="F29" s="901"/>
      <c r="G29" s="537" t="s">
        <v>3696</v>
      </c>
      <c r="H29" s="536">
        <v>1</v>
      </c>
      <c r="I29" s="536">
        <v>2000</v>
      </c>
      <c r="J29" s="536">
        <f>I29*H29</f>
        <v>2000</v>
      </c>
      <c r="K29" s="294"/>
      <c r="L29" s="298"/>
      <c r="M29"/>
      <c r="N29"/>
      <c r="O29"/>
      <c r="P29"/>
      <c r="Q29"/>
      <c r="R29"/>
      <c r="S29"/>
      <c r="T29"/>
      <c r="U29"/>
    </row>
    <row r="30" spans="1:21" x14ac:dyDescent="0.3">
      <c r="A30" s="758" t="s">
        <v>3704</v>
      </c>
      <c r="B30" s="759"/>
      <c r="C30" s="759"/>
      <c r="D30" s="759"/>
      <c r="E30" s="759"/>
      <c r="F30" s="759"/>
      <c r="G30" s="759"/>
      <c r="H30" s="759"/>
      <c r="I30" s="760"/>
      <c r="J30" s="686">
        <f>J27+J28+J29</f>
        <v>44000</v>
      </c>
      <c r="K30" s="294"/>
      <c r="L30"/>
      <c r="M30"/>
      <c r="N30"/>
      <c r="O30"/>
      <c r="P30"/>
      <c r="Q30"/>
      <c r="R30"/>
      <c r="S30"/>
      <c r="T30"/>
      <c r="U30"/>
    </row>
    <row r="31" spans="1:21" x14ac:dyDescent="0.3">
      <c r="A31" s="535">
        <v>23</v>
      </c>
      <c r="B31" s="842" t="s">
        <v>3674</v>
      </c>
      <c r="C31" s="802" t="s">
        <v>3718</v>
      </c>
      <c r="D31" s="803"/>
      <c r="E31" s="803"/>
      <c r="F31" s="804"/>
      <c r="G31" s="537" t="s">
        <v>3673</v>
      </c>
      <c r="H31" s="534"/>
      <c r="I31" s="519"/>
      <c r="J31" s="519"/>
      <c r="K31" s="294"/>
      <c r="L31"/>
      <c r="M31"/>
      <c r="N31"/>
      <c r="O31"/>
      <c r="P31"/>
      <c r="Q31"/>
      <c r="R31"/>
      <c r="S31"/>
      <c r="T31"/>
      <c r="U31"/>
    </row>
    <row r="32" spans="1:21" x14ac:dyDescent="0.3">
      <c r="A32" s="535">
        <v>24</v>
      </c>
      <c r="B32" s="842"/>
      <c r="C32" s="805" t="s">
        <v>3674</v>
      </c>
      <c r="D32" s="806"/>
      <c r="E32" s="806"/>
      <c r="F32" s="807"/>
      <c r="G32" s="537" t="s">
        <v>3795</v>
      </c>
      <c r="H32" s="519">
        <v>1</v>
      </c>
      <c r="I32" s="713">
        <v>1000</v>
      </c>
      <c r="J32" s="533">
        <v>1000</v>
      </c>
      <c r="K32" s="294"/>
      <c r="L32"/>
      <c r="M32"/>
      <c r="N32"/>
      <c r="O32"/>
      <c r="P32"/>
      <c r="Q32"/>
      <c r="R32"/>
      <c r="S32"/>
      <c r="T32"/>
      <c r="U32"/>
    </row>
    <row r="33" spans="1:21" s="532" customFormat="1" ht="22.05" customHeight="1" x14ac:dyDescent="0.3">
      <c r="A33" s="758" t="s">
        <v>3711</v>
      </c>
      <c r="B33" s="759"/>
      <c r="C33" s="759"/>
      <c r="D33" s="759"/>
      <c r="E33" s="759"/>
      <c r="F33" s="759"/>
      <c r="G33" s="759"/>
      <c r="H33" s="759"/>
      <c r="I33" s="760"/>
      <c r="J33" s="685">
        <f>J26+J30+J32</f>
        <v>166141.1</v>
      </c>
      <c r="K33" s="294"/>
      <c r="L33"/>
      <c r="M33"/>
      <c r="N33"/>
      <c r="O33"/>
      <c r="P33"/>
      <c r="Q33"/>
      <c r="R33"/>
      <c r="S33"/>
      <c r="T33"/>
      <c r="U33"/>
    </row>
  </sheetData>
  <mergeCells count="19">
    <mergeCell ref="A33:I33"/>
    <mergeCell ref="B27:B29"/>
    <mergeCell ref="D29:F29"/>
    <mergeCell ref="C31:F31"/>
    <mergeCell ref="A2:B2"/>
    <mergeCell ref="A3:B3"/>
    <mergeCell ref="A4:B4"/>
    <mergeCell ref="A6:B6"/>
    <mergeCell ref="D27:F27"/>
    <mergeCell ref="D28:F28"/>
    <mergeCell ref="B9:B11"/>
    <mergeCell ref="B20:B25"/>
    <mergeCell ref="B12:B19"/>
    <mergeCell ref="A5:B5"/>
    <mergeCell ref="A26:I26"/>
    <mergeCell ref="A30:I30"/>
    <mergeCell ref="A1:J1"/>
    <mergeCell ref="B31:B32"/>
    <mergeCell ref="C32:F32"/>
  </mergeCells>
  <pageMargins left="0.7" right="0.7" top="0.75" bottom="0.75" header="0.3" footer="0.3"/>
  <pageSetup scale="76" orientation="portrait" horizontalDpi="300" verticalDpi="300" r:id="rId1"/>
  <colBreaks count="1" manualBreakCount="1">
    <brk id="10" max="1048575"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zoomScaleNormal="100" workbookViewId="0">
      <selection activeCell="G23" sqref="G23:G24"/>
    </sheetView>
  </sheetViews>
  <sheetFormatPr defaultRowHeight="14.4" x14ac:dyDescent="0.3"/>
  <cols>
    <col min="1" max="1" width="5.77734375" customWidth="1"/>
    <col min="2" max="2" width="15.109375" customWidth="1"/>
    <col min="3" max="3" width="21.44140625" bestFit="1" customWidth="1"/>
    <col min="4" max="4" width="11.6640625" customWidth="1"/>
    <col min="10" max="10" width="10.5546875" bestFit="1" customWidth="1"/>
  </cols>
  <sheetData>
    <row r="1" spans="1:13" ht="14.4" customHeight="1" x14ac:dyDescent="0.3">
      <c r="A1" s="778" t="s">
        <v>3695</v>
      </c>
      <c r="B1" s="778"/>
      <c r="C1" s="778"/>
      <c r="D1" s="778"/>
      <c r="E1" s="778"/>
      <c r="F1" s="778"/>
      <c r="G1" s="778"/>
      <c r="H1" s="778"/>
      <c r="I1" s="778"/>
      <c r="J1" s="778"/>
      <c r="K1" s="74"/>
      <c r="L1" s="74"/>
      <c r="M1" s="74"/>
    </row>
    <row r="2" spans="1:13" ht="26.4" customHeight="1" x14ac:dyDescent="0.3">
      <c r="A2" s="778"/>
      <c r="B2" s="778"/>
      <c r="C2" s="778"/>
      <c r="D2" s="778"/>
      <c r="E2" s="778"/>
      <c r="F2" s="778"/>
      <c r="G2" s="778"/>
      <c r="H2" s="778"/>
      <c r="I2" s="778"/>
      <c r="J2" s="778"/>
      <c r="K2" s="74"/>
      <c r="L2" s="74"/>
      <c r="M2" s="74"/>
    </row>
    <row r="3" spans="1:13" x14ac:dyDescent="0.3">
      <c r="A3" s="791" t="s">
        <v>456</v>
      </c>
      <c r="B3" s="791"/>
      <c r="C3" s="1" t="s">
        <v>1898</v>
      </c>
      <c r="D3" s="1"/>
      <c r="E3" s="394"/>
      <c r="F3" s="394"/>
      <c r="G3" s="394"/>
      <c r="H3" s="394"/>
      <c r="I3" s="394"/>
      <c r="J3" s="394"/>
      <c r="K3" s="74"/>
      <c r="L3" s="74"/>
      <c r="M3" s="74"/>
    </row>
    <row r="4" spans="1:13" x14ac:dyDescent="0.3">
      <c r="A4" s="791" t="s">
        <v>3694</v>
      </c>
      <c r="B4" s="791"/>
      <c r="C4" s="1" t="s">
        <v>3829</v>
      </c>
      <c r="D4" s="1"/>
      <c r="E4" s="394"/>
      <c r="F4" s="394"/>
      <c r="G4" s="394"/>
      <c r="H4" s="394"/>
      <c r="I4" s="394"/>
      <c r="J4" s="394"/>
      <c r="K4" s="74"/>
      <c r="L4" s="74"/>
      <c r="M4" s="74"/>
    </row>
    <row r="5" spans="1:13" x14ac:dyDescent="0.3">
      <c r="A5" s="791" t="s">
        <v>3779</v>
      </c>
      <c r="B5" s="791"/>
      <c r="C5" s="1" t="s">
        <v>741</v>
      </c>
      <c r="D5" s="1"/>
      <c r="E5" s="394"/>
      <c r="F5" s="394"/>
      <c r="G5" s="394"/>
      <c r="H5" s="394"/>
      <c r="I5" s="394"/>
      <c r="J5" s="394"/>
      <c r="K5" s="74"/>
      <c r="L5" s="74"/>
      <c r="M5" s="74"/>
    </row>
    <row r="6" spans="1:13" x14ac:dyDescent="0.3">
      <c r="A6" s="791" t="s">
        <v>454</v>
      </c>
      <c r="B6" s="791"/>
      <c r="C6" s="1" t="s">
        <v>2810</v>
      </c>
      <c r="D6" s="1"/>
      <c r="E6" s="394"/>
      <c r="F6" s="394"/>
      <c r="G6" s="394"/>
      <c r="H6" s="394"/>
      <c r="I6" s="394"/>
      <c r="J6" s="394"/>
      <c r="K6" s="74"/>
      <c r="L6" s="74"/>
      <c r="M6" s="74"/>
    </row>
    <row r="7" spans="1:13" x14ac:dyDescent="0.3">
      <c r="A7" s="855" t="s">
        <v>457</v>
      </c>
      <c r="B7" s="856"/>
      <c r="C7" s="503" t="s">
        <v>2108</v>
      </c>
      <c r="D7" s="503"/>
      <c r="E7" s="394"/>
      <c r="F7" s="394"/>
      <c r="G7" s="394"/>
      <c r="H7" s="394"/>
      <c r="I7" s="394"/>
      <c r="J7" s="394"/>
      <c r="K7" s="74"/>
      <c r="L7" s="74"/>
      <c r="M7" s="74"/>
    </row>
    <row r="8" spans="1:13" ht="27.6" x14ac:dyDescent="0.3">
      <c r="A8" s="701" t="s">
        <v>413</v>
      </c>
      <c r="B8" s="406" t="s">
        <v>3712</v>
      </c>
      <c r="C8" s="353" t="s">
        <v>3692</v>
      </c>
      <c r="D8" s="351" t="s">
        <v>3691</v>
      </c>
      <c r="E8" s="309" t="s">
        <v>3690</v>
      </c>
      <c r="F8" s="309" t="s">
        <v>3689</v>
      </c>
      <c r="G8" s="352" t="s">
        <v>3688</v>
      </c>
      <c r="H8" s="351" t="s">
        <v>3687</v>
      </c>
      <c r="I8" s="351" t="s">
        <v>3883</v>
      </c>
      <c r="J8" s="351" t="s">
        <v>3884</v>
      </c>
      <c r="K8" s="269"/>
    </row>
    <row r="9" spans="1:13" ht="16.2" x14ac:dyDescent="0.3">
      <c r="A9" s="99">
        <v>2</v>
      </c>
      <c r="B9" s="842" t="s">
        <v>3686</v>
      </c>
      <c r="C9" s="99" t="s">
        <v>3827</v>
      </c>
      <c r="D9" s="342">
        <v>5.98</v>
      </c>
      <c r="E9" s="341">
        <v>5.3</v>
      </c>
      <c r="F9" s="341"/>
      <c r="G9" s="275" t="s">
        <v>3683</v>
      </c>
      <c r="H9" s="590">
        <v>31.69</v>
      </c>
      <c r="I9" s="590">
        <v>35</v>
      </c>
      <c r="J9" s="270">
        <f t="shared" ref="J9:J17" si="0">H9*I9</f>
        <v>1109.1500000000001</v>
      </c>
      <c r="K9" s="269"/>
    </row>
    <row r="10" spans="1:13" x14ac:dyDescent="0.3">
      <c r="A10" s="99">
        <v>3</v>
      </c>
      <c r="B10" s="842"/>
      <c r="C10" s="99" t="s">
        <v>3833</v>
      </c>
      <c r="D10" s="342">
        <v>5.98</v>
      </c>
      <c r="E10" s="341">
        <v>5.3</v>
      </c>
      <c r="F10" s="341"/>
      <c r="G10" s="275" t="s">
        <v>3677</v>
      </c>
      <c r="H10" s="590">
        <v>32</v>
      </c>
      <c r="I10" s="590">
        <v>150</v>
      </c>
      <c r="J10" s="270">
        <f t="shared" si="0"/>
        <v>4800</v>
      </c>
      <c r="K10" s="269"/>
    </row>
    <row r="11" spans="1:13" ht="16.2" x14ac:dyDescent="0.3">
      <c r="A11" s="99">
        <v>4</v>
      </c>
      <c r="B11" s="842"/>
      <c r="C11" s="99" t="s">
        <v>3832</v>
      </c>
      <c r="D11" s="342"/>
      <c r="E11" s="341"/>
      <c r="F11" s="341"/>
      <c r="G11" s="275" t="s">
        <v>3683</v>
      </c>
      <c r="H11" s="590">
        <v>40</v>
      </c>
      <c r="I11" s="592">
        <v>37</v>
      </c>
      <c r="J11" s="270">
        <f t="shared" si="0"/>
        <v>1480</v>
      </c>
      <c r="K11" s="269"/>
    </row>
    <row r="12" spans="1:13" ht="16.2" x14ac:dyDescent="0.3">
      <c r="A12" s="99">
        <v>1</v>
      </c>
      <c r="B12" s="591" t="s">
        <v>478</v>
      </c>
      <c r="C12" s="367" t="s">
        <v>3911</v>
      </c>
      <c r="D12" s="342">
        <v>5.98</v>
      </c>
      <c r="E12" s="341">
        <v>5.3</v>
      </c>
      <c r="F12" s="341"/>
      <c r="G12" s="275" t="s">
        <v>3683</v>
      </c>
      <c r="H12" s="590">
        <v>31.69</v>
      </c>
      <c r="I12" s="590">
        <v>15</v>
      </c>
      <c r="J12" s="270">
        <f t="shared" si="0"/>
        <v>475.35</v>
      </c>
      <c r="K12" s="269"/>
    </row>
    <row r="13" spans="1:13" x14ac:dyDescent="0.3">
      <c r="A13" s="99">
        <v>5</v>
      </c>
      <c r="B13" s="842" t="s">
        <v>479</v>
      </c>
      <c r="C13" s="99" t="s">
        <v>3824</v>
      </c>
      <c r="D13" s="342">
        <v>4</v>
      </c>
      <c r="E13" s="341">
        <v>0.1</v>
      </c>
      <c r="F13" s="341"/>
      <c r="G13" s="275" t="s">
        <v>3677</v>
      </c>
      <c r="H13" s="590">
        <v>6</v>
      </c>
      <c r="I13" s="590">
        <v>150</v>
      </c>
      <c r="J13" s="270">
        <f t="shared" si="0"/>
        <v>900</v>
      </c>
      <c r="K13" s="269"/>
    </row>
    <row r="14" spans="1:13" x14ac:dyDescent="0.3">
      <c r="A14" s="99">
        <v>6</v>
      </c>
      <c r="B14" s="842"/>
      <c r="C14" s="99" t="s">
        <v>3824</v>
      </c>
      <c r="D14" s="342">
        <v>5</v>
      </c>
      <c r="E14" s="341">
        <v>0.1</v>
      </c>
      <c r="F14" s="341"/>
      <c r="G14" s="275" t="s">
        <v>3677</v>
      </c>
      <c r="H14" s="590">
        <v>7</v>
      </c>
      <c r="I14" s="590">
        <v>150</v>
      </c>
      <c r="J14" s="270">
        <f t="shared" si="0"/>
        <v>1050</v>
      </c>
      <c r="K14" s="269"/>
    </row>
    <row r="15" spans="1:13" x14ac:dyDescent="0.3">
      <c r="A15" s="99">
        <v>7</v>
      </c>
      <c r="B15" s="842"/>
      <c r="C15" s="99" t="s">
        <v>3824</v>
      </c>
      <c r="D15" s="342">
        <v>6</v>
      </c>
      <c r="E15" s="341">
        <v>0.13</v>
      </c>
      <c r="F15" s="341"/>
      <c r="G15" s="275" t="s">
        <v>3677</v>
      </c>
      <c r="H15" s="590">
        <v>3</v>
      </c>
      <c r="I15" s="590">
        <v>150</v>
      </c>
      <c r="J15" s="270">
        <f t="shared" si="0"/>
        <v>450</v>
      </c>
      <c r="K15" s="269"/>
    </row>
    <row r="16" spans="1:13" x14ac:dyDescent="0.3">
      <c r="A16" s="99">
        <v>8</v>
      </c>
      <c r="B16" s="591" t="s">
        <v>475</v>
      </c>
      <c r="C16" s="99" t="s">
        <v>3914</v>
      </c>
      <c r="D16" s="342"/>
      <c r="E16" s="341"/>
      <c r="F16" s="341"/>
      <c r="G16" s="337" t="s">
        <v>3798</v>
      </c>
      <c r="H16" s="590">
        <v>2</v>
      </c>
      <c r="I16" s="590">
        <v>100</v>
      </c>
      <c r="J16" s="270">
        <f t="shared" si="0"/>
        <v>200</v>
      </c>
      <c r="K16" s="269"/>
    </row>
    <row r="17" spans="1:11" x14ac:dyDescent="0.3">
      <c r="A17" s="99">
        <v>9</v>
      </c>
      <c r="B17" s="842" t="s">
        <v>3758</v>
      </c>
      <c r="C17" s="99" t="s">
        <v>3831</v>
      </c>
      <c r="D17" s="342"/>
      <c r="E17" s="341"/>
      <c r="F17" s="341"/>
      <c r="G17" s="275" t="s">
        <v>3677</v>
      </c>
      <c r="H17" s="590">
        <v>6</v>
      </c>
      <c r="I17" s="590">
        <v>25</v>
      </c>
      <c r="J17" s="270">
        <f t="shared" si="0"/>
        <v>150</v>
      </c>
      <c r="K17" s="269"/>
    </row>
    <row r="18" spans="1:11" x14ac:dyDescent="0.3">
      <c r="A18" s="99">
        <v>10</v>
      </c>
      <c r="B18" s="842"/>
      <c r="C18" s="99" t="s">
        <v>3830</v>
      </c>
      <c r="D18" s="342"/>
      <c r="E18" s="341"/>
      <c r="F18" s="341"/>
      <c r="G18" s="275" t="s">
        <v>3701</v>
      </c>
      <c r="H18" s="590">
        <v>500</v>
      </c>
      <c r="I18" s="722">
        <v>0.2</v>
      </c>
      <c r="J18" s="270">
        <v>100</v>
      </c>
      <c r="K18" s="269"/>
    </row>
    <row r="19" spans="1:11" x14ac:dyDescent="0.3">
      <c r="A19" s="758" t="s">
        <v>3712</v>
      </c>
      <c r="B19" s="759"/>
      <c r="C19" s="759"/>
      <c r="D19" s="759"/>
      <c r="E19" s="759"/>
      <c r="F19" s="759"/>
      <c r="G19" s="759"/>
      <c r="H19" s="759"/>
      <c r="I19" s="760"/>
      <c r="J19" s="589">
        <f>SUM(J9:J18)</f>
        <v>10714.5</v>
      </c>
      <c r="K19" s="269"/>
    </row>
    <row r="20" spans="1:11" x14ac:dyDescent="0.3">
      <c r="A20" s="99">
        <v>11</v>
      </c>
      <c r="B20" s="781" t="s">
        <v>3676</v>
      </c>
      <c r="C20" s="586" t="s">
        <v>3675</v>
      </c>
      <c r="D20" s="839"/>
      <c r="E20" s="840"/>
      <c r="F20" s="841"/>
      <c r="G20" s="275" t="s">
        <v>3660</v>
      </c>
      <c r="H20" s="275">
        <v>5</v>
      </c>
      <c r="I20" s="271">
        <v>500</v>
      </c>
      <c r="J20" s="279">
        <f>H20*I20</f>
        <v>2500</v>
      </c>
      <c r="K20" s="269"/>
    </row>
    <row r="21" spans="1:11" x14ac:dyDescent="0.3">
      <c r="A21" s="99">
        <v>12</v>
      </c>
      <c r="B21" s="782"/>
      <c r="C21" s="586" t="s">
        <v>3652</v>
      </c>
      <c r="D21" s="839"/>
      <c r="E21" s="840"/>
      <c r="F21" s="841"/>
      <c r="G21" s="275" t="s">
        <v>3660</v>
      </c>
      <c r="H21" s="275">
        <v>2</v>
      </c>
      <c r="I21" s="339">
        <v>800</v>
      </c>
      <c r="J21" s="279">
        <f>H21*I21</f>
        <v>1600</v>
      </c>
      <c r="K21" s="269"/>
    </row>
    <row r="22" spans="1:11" x14ac:dyDescent="0.3">
      <c r="A22" s="758" t="s">
        <v>3704</v>
      </c>
      <c r="B22" s="759"/>
      <c r="C22" s="759"/>
      <c r="D22" s="759"/>
      <c r="E22" s="759"/>
      <c r="F22" s="759"/>
      <c r="G22" s="759"/>
      <c r="H22" s="759"/>
      <c r="I22" s="760"/>
      <c r="J22" s="334">
        <f>J20+J21</f>
        <v>4100</v>
      </c>
      <c r="K22" s="269"/>
    </row>
    <row r="23" spans="1:11" x14ac:dyDescent="0.3">
      <c r="A23" s="99">
        <v>14</v>
      </c>
      <c r="B23" s="827" t="s">
        <v>3674</v>
      </c>
      <c r="C23" s="802" t="s">
        <v>3718</v>
      </c>
      <c r="D23" s="803"/>
      <c r="E23" s="803"/>
      <c r="F23" s="804"/>
      <c r="G23" s="272" t="s">
        <v>3717</v>
      </c>
      <c r="H23" s="448"/>
      <c r="I23" s="398"/>
      <c r="J23" s="398"/>
      <c r="K23" s="269"/>
    </row>
    <row r="24" spans="1:11" x14ac:dyDescent="0.3">
      <c r="A24" s="99">
        <v>15</v>
      </c>
      <c r="B24" s="857"/>
      <c r="C24" s="805" t="s">
        <v>3674</v>
      </c>
      <c r="D24" s="806"/>
      <c r="E24" s="806"/>
      <c r="F24" s="807"/>
      <c r="G24" s="441" t="s">
        <v>3795</v>
      </c>
      <c r="H24" s="505">
        <v>1</v>
      </c>
      <c r="I24" s="719">
        <v>3000</v>
      </c>
      <c r="J24" s="656">
        <v>3000</v>
      </c>
      <c r="K24" s="269"/>
    </row>
    <row r="25" spans="1:11" x14ac:dyDescent="0.3">
      <c r="A25" s="758" t="s">
        <v>3711</v>
      </c>
      <c r="B25" s="759"/>
      <c r="C25" s="759"/>
      <c r="D25" s="759"/>
      <c r="E25" s="759"/>
      <c r="F25" s="759"/>
      <c r="G25" s="759"/>
      <c r="H25" s="759"/>
      <c r="I25" s="760"/>
      <c r="J25" s="628">
        <f>J24+J22+J19</f>
        <v>17814.5</v>
      </c>
      <c r="K25" s="269"/>
    </row>
  </sheetData>
  <mergeCells count="18">
    <mergeCell ref="C24:F24"/>
    <mergeCell ref="C23:F23"/>
    <mergeCell ref="A22:I22"/>
    <mergeCell ref="A25:I25"/>
    <mergeCell ref="D21:F21"/>
    <mergeCell ref="A1:J2"/>
    <mergeCell ref="A3:B3"/>
    <mergeCell ref="A4:B4"/>
    <mergeCell ref="A5:B5"/>
    <mergeCell ref="A6:B6"/>
    <mergeCell ref="A7:B7"/>
    <mergeCell ref="A19:I19"/>
    <mergeCell ref="B13:B15"/>
    <mergeCell ref="B17:B18"/>
    <mergeCell ref="B9:B11"/>
    <mergeCell ref="B20:B21"/>
    <mergeCell ref="D20:F20"/>
    <mergeCell ref="B23:B24"/>
  </mergeCells>
  <pageMargins left="0.7" right="0.7" top="0.75" bottom="0.75" header="0.3" footer="0.3"/>
  <pageSetup paperSize="9" orientation="portrait"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6"/>
  <sheetViews>
    <sheetView zoomScaleNormal="100" workbookViewId="0">
      <selection activeCell="A26" sqref="A26:I26"/>
    </sheetView>
  </sheetViews>
  <sheetFormatPr defaultRowHeight="14.4" x14ac:dyDescent="0.3"/>
  <cols>
    <col min="1" max="1" width="3.44140625" bestFit="1" customWidth="1"/>
    <col min="2" max="2" width="13.5546875" style="582" bestFit="1" customWidth="1"/>
    <col min="3" max="3" width="27.6640625" style="267" customWidth="1"/>
    <col min="4" max="4" width="8.33203125" style="268" customWidth="1"/>
    <col min="5" max="5" width="8.6640625" style="268" bestFit="1" customWidth="1"/>
    <col min="6" max="6" width="7.77734375" style="268" customWidth="1"/>
    <col min="7" max="7" width="9.33203125" style="471" bestFit="1" customWidth="1"/>
    <col min="8" max="8" width="8.33203125" style="265" bestFit="1" customWidth="1"/>
    <col min="9" max="9" width="13.44140625" style="268" bestFit="1" customWidth="1"/>
    <col min="10" max="10" width="9.88671875" style="581" bestFit="1" customWidth="1"/>
  </cols>
  <sheetData>
    <row r="1" spans="1:21" ht="43.2" customHeight="1" x14ac:dyDescent="0.3">
      <c r="A1" s="791" t="s">
        <v>3695</v>
      </c>
      <c r="B1" s="791"/>
      <c r="C1" s="791"/>
      <c r="D1" s="791"/>
      <c r="E1" s="791"/>
      <c r="F1" s="791"/>
      <c r="G1" s="791"/>
      <c r="H1" s="791"/>
      <c r="I1" s="791"/>
      <c r="J1" s="791"/>
    </row>
    <row r="2" spans="1:21" x14ac:dyDescent="0.3">
      <c r="A2" s="791" t="s">
        <v>456</v>
      </c>
      <c r="B2" s="791"/>
      <c r="C2" s="314" t="s">
        <v>1898</v>
      </c>
      <c r="D2" s="274"/>
      <c r="E2" s="312"/>
      <c r="F2" s="312"/>
      <c r="G2" s="312"/>
      <c r="H2" s="313"/>
      <c r="I2" s="312"/>
      <c r="J2" s="312"/>
    </row>
    <row r="3" spans="1:21" x14ac:dyDescent="0.3">
      <c r="A3" s="791" t="s">
        <v>3694</v>
      </c>
      <c r="B3" s="791"/>
      <c r="C3" s="314" t="s">
        <v>3817</v>
      </c>
      <c r="D3" s="274"/>
      <c r="E3" s="312"/>
      <c r="F3" s="312"/>
      <c r="G3" s="312"/>
      <c r="H3" s="313"/>
      <c r="I3" s="312"/>
      <c r="J3" s="312"/>
    </row>
    <row r="4" spans="1:21" x14ac:dyDescent="0.3">
      <c r="A4" s="791" t="s">
        <v>3779</v>
      </c>
      <c r="B4" s="791"/>
      <c r="C4" s="314" t="s">
        <v>1663</v>
      </c>
      <c r="D4" s="274"/>
      <c r="E4" s="312"/>
      <c r="F4" s="312"/>
      <c r="G4" s="312"/>
      <c r="H4" s="313"/>
      <c r="I4" s="312"/>
      <c r="J4" s="312"/>
    </row>
    <row r="5" spans="1:21" x14ac:dyDescent="0.3">
      <c r="A5" s="791" t="s">
        <v>454</v>
      </c>
      <c r="B5" s="791"/>
      <c r="C5" s="314" t="s">
        <v>3637</v>
      </c>
      <c r="D5" s="274"/>
      <c r="E5" s="312"/>
      <c r="F5" s="312"/>
      <c r="G5" s="312"/>
      <c r="H5" s="313"/>
      <c r="I5" s="312"/>
      <c r="J5" s="312"/>
    </row>
    <row r="6" spans="1:21" x14ac:dyDescent="0.3">
      <c r="A6" s="855" t="s">
        <v>457</v>
      </c>
      <c r="B6" s="856"/>
      <c r="C6" s="311" t="s">
        <v>3819</v>
      </c>
      <c r="D6" s="310"/>
      <c r="E6" s="310"/>
      <c r="F6" s="310"/>
      <c r="G6" s="310"/>
      <c r="H6" s="310"/>
      <c r="I6" s="310"/>
      <c r="J6" s="310"/>
    </row>
    <row r="7" spans="1:21" ht="27.6" x14ac:dyDescent="0.3">
      <c r="A7" s="701" t="s">
        <v>413</v>
      </c>
      <c r="B7" s="406" t="s">
        <v>3712</v>
      </c>
      <c r="C7" s="353" t="s">
        <v>3692</v>
      </c>
      <c r="D7" s="351" t="s">
        <v>3691</v>
      </c>
      <c r="E7" s="309" t="s">
        <v>3690</v>
      </c>
      <c r="F7" s="309" t="s">
        <v>3689</v>
      </c>
      <c r="G7" s="352" t="s">
        <v>3688</v>
      </c>
      <c r="H7" s="351" t="s">
        <v>3687</v>
      </c>
      <c r="I7" s="351" t="s">
        <v>3883</v>
      </c>
      <c r="J7" s="351" t="s">
        <v>3884</v>
      </c>
      <c r="K7" s="294"/>
    </row>
    <row r="8" spans="1:21" ht="16.2" x14ac:dyDescent="0.3">
      <c r="A8" s="305">
        <v>1</v>
      </c>
      <c r="B8" s="787" t="s">
        <v>3686</v>
      </c>
      <c r="C8" s="307" t="s">
        <v>3916</v>
      </c>
      <c r="D8" s="296">
        <v>12</v>
      </c>
      <c r="E8" s="302">
        <v>1.8</v>
      </c>
      <c r="F8" s="306"/>
      <c r="G8" s="297" t="s">
        <v>3683</v>
      </c>
      <c r="H8" s="296">
        <v>21.6</v>
      </c>
      <c r="I8" s="296">
        <v>95</v>
      </c>
      <c r="J8" s="295">
        <f t="shared" ref="J8:J19" si="0">I8*H8</f>
        <v>2052</v>
      </c>
      <c r="K8" s="294"/>
    </row>
    <row r="9" spans="1:21" ht="16.2" x14ac:dyDescent="0.3">
      <c r="A9" s="305">
        <v>2</v>
      </c>
      <c r="B9" s="787"/>
      <c r="C9" s="307" t="s">
        <v>3875</v>
      </c>
      <c r="D9" s="296">
        <v>42</v>
      </c>
      <c r="E9" s="302">
        <v>3</v>
      </c>
      <c r="F9" s="306"/>
      <c r="G9" s="297" t="s">
        <v>3683</v>
      </c>
      <c r="H9" s="296">
        <f>E9*D9</f>
        <v>126</v>
      </c>
      <c r="I9" s="296">
        <v>84</v>
      </c>
      <c r="J9" s="295">
        <f t="shared" si="0"/>
        <v>10584</v>
      </c>
      <c r="K9" s="294"/>
    </row>
    <row r="10" spans="1:21" x14ac:dyDescent="0.3">
      <c r="A10" s="305">
        <v>3</v>
      </c>
      <c r="B10" s="787" t="s">
        <v>3682</v>
      </c>
      <c r="C10" s="307" t="s">
        <v>3917</v>
      </c>
      <c r="D10" s="296">
        <v>3</v>
      </c>
      <c r="E10" s="306"/>
      <c r="F10" s="306"/>
      <c r="G10" s="297" t="s">
        <v>3677</v>
      </c>
      <c r="H10" s="296">
        <v>70</v>
      </c>
      <c r="I10" s="296">
        <v>50</v>
      </c>
      <c r="J10" s="295">
        <f t="shared" si="0"/>
        <v>3500</v>
      </c>
      <c r="K10" s="294"/>
    </row>
    <row r="11" spans="1:21" x14ac:dyDescent="0.3">
      <c r="A11" s="305">
        <v>4</v>
      </c>
      <c r="B11" s="787"/>
      <c r="C11" s="307" t="s">
        <v>3917</v>
      </c>
      <c r="D11" s="296">
        <v>1.5</v>
      </c>
      <c r="E11" s="306"/>
      <c r="F11" s="306"/>
      <c r="G11" s="297" t="s">
        <v>3677</v>
      </c>
      <c r="H11" s="296">
        <v>34</v>
      </c>
      <c r="I11" s="296">
        <v>30</v>
      </c>
      <c r="J11" s="295">
        <f t="shared" si="0"/>
        <v>1020</v>
      </c>
      <c r="K11" s="294"/>
    </row>
    <row r="12" spans="1:21" x14ac:dyDescent="0.3">
      <c r="A12" s="305">
        <v>5</v>
      </c>
      <c r="B12" s="787"/>
      <c r="C12" s="307" t="s">
        <v>3917</v>
      </c>
      <c r="D12" s="296">
        <v>1.9</v>
      </c>
      <c r="E12" s="306"/>
      <c r="F12" s="306"/>
      <c r="G12" s="297" t="s">
        <v>3677</v>
      </c>
      <c r="H12" s="296">
        <v>128</v>
      </c>
      <c r="I12" s="296">
        <v>40</v>
      </c>
      <c r="J12" s="295">
        <f t="shared" si="0"/>
        <v>5120</v>
      </c>
      <c r="K12" s="294"/>
    </row>
    <row r="13" spans="1:21" s="277" customFormat="1" x14ac:dyDescent="0.3">
      <c r="A13" s="305">
        <v>6</v>
      </c>
      <c r="B13" s="787"/>
      <c r="C13" s="307" t="s">
        <v>3918</v>
      </c>
      <c r="D13" s="296">
        <v>4</v>
      </c>
      <c r="E13" s="306"/>
      <c r="F13" s="306"/>
      <c r="G13" s="297" t="s">
        <v>3677</v>
      </c>
      <c r="H13" s="296">
        <v>3</v>
      </c>
      <c r="I13" s="296">
        <v>80</v>
      </c>
      <c r="J13" s="295">
        <f t="shared" si="0"/>
        <v>240</v>
      </c>
      <c r="K13" s="294"/>
      <c r="L13"/>
      <c r="M13"/>
      <c r="N13"/>
      <c r="O13"/>
      <c r="P13"/>
      <c r="Q13"/>
      <c r="R13"/>
      <c r="S13"/>
      <c r="T13"/>
      <c r="U13"/>
    </row>
    <row r="14" spans="1:21" s="277" customFormat="1" x14ac:dyDescent="0.3">
      <c r="A14" s="305">
        <v>7</v>
      </c>
      <c r="B14" s="787" t="s">
        <v>476</v>
      </c>
      <c r="C14" s="307" t="s">
        <v>2002</v>
      </c>
      <c r="D14" s="296">
        <v>10</v>
      </c>
      <c r="E14" s="306"/>
      <c r="F14" s="306"/>
      <c r="G14" s="297" t="s">
        <v>3678</v>
      </c>
      <c r="H14" s="296">
        <v>100</v>
      </c>
      <c r="I14" s="296">
        <v>10</v>
      </c>
      <c r="J14" s="295">
        <f t="shared" si="0"/>
        <v>1000</v>
      </c>
      <c r="K14" s="294"/>
      <c r="L14"/>
      <c r="M14"/>
      <c r="N14"/>
      <c r="O14"/>
      <c r="P14"/>
      <c r="Q14"/>
      <c r="R14"/>
      <c r="S14"/>
      <c r="T14"/>
      <c r="U14"/>
    </row>
    <row r="15" spans="1:21" s="277" customFormat="1" x14ac:dyDescent="0.3">
      <c r="A15" s="305">
        <v>8</v>
      </c>
      <c r="B15" s="787"/>
      <c r="C15" s="307" t="s">
        <v>3818</v>
      </c>
      <c r="D15" s="296">
        <v>13</v>
      </c>
      <c r="E15" s="306"/>
      <c r="F15" s="306"/>
      <c r="G15" s="297" t="s">
        <v>3677</v>
      </c>
      <c r="H15" s="296">
        <v>13</v>
      </c>
      <c r="I15" s="296">
        <v>100</v>
      </c>
      <c r="J15" s="295">
        <f t="shared" si="0"/>
        <v>1300</v>
      </c>
      <c r="K15" s="294"/>
      <c r="L15"/>
      <c r="M15"/>
      <c r="N15"/>
      <c r="O15"/>
      <c r="P15"/>
      <c r="Q15"/>
      <c r="R15"/>
      <c r="S15"/>
      <c r="T15"/>
      <c r="U15"/>
    </row>
    <row r="16" spans="1:21" s="277" customFormat="1" x14ac:dyDescent="0.3">
      <c r="A16" s="305">
        <v>9</v>
      </c>
      <c r="B16" s="787"/>
      <c r="C16" s="307" t="s">
        <v>3919</v>
      </c>
      <c r="D16" s="296">
        <v>22</v>
      </c>
      <c r="E16" s="306"/>
      <c r="F16" s="306"/>
      <c r="G16" s="297" t="s">
        <v>3677</v>
      </c>
      <c r="H16" s="296">
        <v>22</v>
      </c>
      <c r="I16" s="296">
        <v>40</v>
      </c>
      <c r="J16" s="295">
        <f t="shared" si="0"/>
        <v>880</v>
      </c>
      <c r="K16" s="294"/>
      <c r="L16"/>
      <c r="M16"/>
      <c r="N16"/>
      <c r="O16"/>
      <c r="P16"/>
      <c r="Q16"/>
      <c r="R16"/>
      <c r="S16"/>
      <c r="T16"/>
      <c r="U16"/>
    </row>
    <row r="17" spans="1:21" s="277" customFormat="1" x14ac:dyDescent="0.3">
      <c r="A17" s="305">
        <v>10</v>
      </c>
      <c r="B17" s="787"/>
      <c r="C17" s="307" t="s">
        <v>3920</v>
      </c>
      <c r="D17" s="296">
        <v>13</v>
      </c>
      <c r="E17" s="306"/>
      <c r="F17" s="306"/>
      <c r="G17" s="297" t="s">
        <v>3677</v>
      </c>
      <c r="H17" s="296">
        <v>13</v>
      </c>
      <c r="I17" s="296">
        <v>60</v>
      </c>
      <c r="J17" s="295">
        <f t="shared" si="0"/>
        <v>780</v>
      </c>
      <c r="K17" s="294"/>
      <c r="L17"/>
      <c r="M17"/>
      <c r="N17"/>
      <c r="O17"/>
      <c r="P17"/>
      <c r="Q17"/>
      <c r="R17"/>
      <c r="S17"/>
      <c r="T17"/>
      <c r="U17"/>
    </row>
    <row r="18" spans="1:21" s="277" customFormat="1" x14ac:dyDescent="0.3">
      <c r="A18" s="305">
        <v>11</v>
      </c>
      <c r="B18" s="787"/>
      <c r="C18" s="307" t="s">
        <v>3919</v>
      </c>
      <c r="D18" s="296">
        <v>12</v>
      </c>
      <c r="E18" s="306"/>
      <c r="F18" s="306"/>
      <c r="G18" s="297" t="s">
        <v>3677</v>
      </c>
      <c r="H18" s="296">
        <v>12</v>
      </c>
      <c r="I18" s="296">
        <v>60</v>
      </c>
      <c r="J18" s="295">
        <f t="shared" si="0"/>
        <v>720</v>
      </c>
      <c r="K18" s="294"/>
      <c r="L18"/>
      <c r="M18"/>
      <c r="N18"/>
      <c r="O18"/>
      <c r="P18"/>
      <c r="Q18"/>
      <c r="R18"/>
      <c r="S18"/>
      <c r="T18"/>
      <c r="U18"/>
    </row>
    <row r="19" spans="1:21" x14ac:dyDescent="0.3">
      <c r="A19" s="305">
        <v>12</v>
      </c>
      <c r="B19" s="787"/>
      <c r="C19" s="307" t="s">
        <v>3919</v>
      </c>
      <c r="D19" s="296">
        <v>1.5</v>
      </c>
      <c r="E19" s="306"/>
      <c r="F19" s="306"/>
      <c r="G19" s="297" t="s">
        <v>3677</v>
      </c>
      <c r="H19" s="296">
        <v>70</v>
      </c>
      <c r="I19" s="296">
        <v>40</v>
      </c>
      <c r="J19" s="295">
        <f t="shared" si="0"/>
        <v>2800</v>
      </c>
      <c r="K19" s="294"/>
    </row>
    <row r="20" spans="1:21" x14ac:dyDescent="0.3">
      <c r="A20" s="758" t="s">
        <v>3712</v>
      </c>
      <c r="B20" s="759"/>
      <c r="C20" s="759"/>
      <c r="D20" s="759"/>
      <c r="E20" s="759"/>
      <c r="F20" s="759"/>
      <c r="G20" s="759"/>
      <c r="H20" s="759"/>
      <c r="I20" s="760"/>
      <c r="J20" s="362">
        <f>SUM(J8:J19)</f>
        <v>29996</v>
      </c>
      <c r="K20" s="294"/>
    </row>
    <row r="21" spans="1:21" x14ac:dyDescent="0.3">
      <c r="A21" s="297">
        <v>13</v>
      </c>
      <c r="B21" s="787" t="s">
        <v>3676</v>
      </c>
      <c r="C21" s="304" t="s">
        <v>3675</v>
      </c>
      <c r="D21" s="296">
        <v>12</v>
      </c>
      <c r="E21" s="304"/>
      <c r="F21" s="304"/>
      <c r="G21" s="297" t="s">
        <v>3696</v>
      </c>
      <c r="H21" s="296">
        <v>12</v>
      </c>
      <c r="I21" s="296">
        <v>200</v>
      </c>
      <c r="J21" s="295">
        <f>H21*I21</f>
        <v>2400</v>
      </c>
      <c r="K21" s="294"/>
    </row>
    <row r="22" spans="1:21" x14ac:dyDescent="0.3">
      <c r="A22" s="297">
        <v>14</v>
      </c>
      <c r="B22" s="787"/>
      <c r="C22" s="304" t="s">
        <v>3652</v>
      </c>
      <c r="D22" s="296">
        <v>6</v>
      </c>
      <c r="E22" s="304"/>
      <c r="F22" s="304"/>
      <c r="G22" s="297" t="s">
        <v>3696</v>
      </c>
      <c r="H22" s="296">
        <v>12</v>
      </c>
      <c r="I22" s="296">
        <v>800</v>
      </c>
      <c r="J22" s="295">
        <f>H22*I22</f>
        <v>9600</v>
      </c>
      <c r="K22" s="294"/>
      <c r="L22" s="298"/>
    </row>
    <row r="23" spans="1:21" x14ac:dyDescent="0.3">
      <c r="A23" s="758" t="s">
        <v>3704</v>
      </c>
      <c r="B23" s="759"/>
      <c r="C23" s="759"/>
      <c r="D23" s="759"/>
      <c r="E23" s="759"/>
      <c r="F23" s="759"/>
      <c r="G23" s="759"/>
      <c r="H23" s="759"/>
      <c r="I23" s="760"/>
      <c r="J23" s="361">
        <f>J21+J22</f>
        <v>12000</v>
      </c>
      <c r="K23" s="294"/>
    </row>
    <row r="24" spans="1:21" x14ac:dyDescent="0.3">
      <c r="A24" s="297">
        <v>16</v>
      </c>
      <c r="B24" s="787" t="s">
        <v>3674</v>
      </c>
      <c r="C24" s="802" t="s">
        <v>3718</v>
      </c>
      <c r="D24" s="803"/>
      <c r="E24" s="803"/>
      <c r="F24" s="804"/>
      <c r="G24" s="297" t="s">
        <v>3673</v>
      </c>
      <c r="H24" s="296"/>
      <c r="I24" s="296"/>
      <c r="J24" s="296"/>
      <c r="K24" s="294"/>
    </row>
    <row r="25" spans="1:21" x14ac:dyDescent="0.3">
      <c r="A25" s="297">
        <v>17</v>
      </c>
      <c r="B25" s="787"/>
      <c r="C25" s="805" t="s">
        <v>3674</v>
      </c>
      <c r="D25" s="806"/>
      <c r="E25" s="806"/>
      <c r="F25" s="807"/>
      <c r="G25" s="297" t="s">
        <v>3795</v>
      </c>
      <c r="H25" s="296">
        <v>1</v>
      </c>
      <c r="I25" s="713">
        <v>3000</v>
      </c>
      <c r="J25" s="713">
        <f>I25*H25</f>
        <v>3000</v>
      </c>
      <c r="K25" s="294"/>
    </row>
    <row r="26" spans="1:21" s="74" customFormat="1" x14ac:dyDescent="0.3">
      <c r="A26" s="758" t="s">
        <v>3711</v>
      </c>
      <c r="B26" s="759"/>
      <c r="C26" s="759"/>
      <c r="D26" s="759"/>
      <c r="E26" s="759"/>
      <c r="F26" s="759"/>
      <c r="G26" s="759"/>
      <c r="H26" s="759"/>
      <c r="I26" s="760"/>
      <c r="J26" s="361">
        <f>J20+J23+J25</f>
        <v>44996</v>
      </c>
      <c r="K26" s="294"/>
      <c r="L26"/>
      <c r="M26"/>
      <c r="N26"/>
      <c r="O26"/>
      <c r="P26"/>
      <c r="Q26"/>
      <c r="R26"/>
      <c r="S26"/>
      <c r="T26"/>
      <c r="U26"/>
    </row>
  </sheetData>
  <mergeCells count="16">
    <mergeCell ref="A26:I26"/>
    <mergeCell ref="A1:J1"/>
    <mergeCell ref="A2:B2"/>
    <mergeCell ref="A3:B3"/>
    <mergeCell ref="A4:B4"/>
    <mergeCell ref="A5:B5"/>
    <mergeCell ref="B8:B9"/>
    <mergeCell ref="A6:B6"/>
    <mergeCell ref="B10:B13"/>
    <mergeCell ref="B14:B19"/>
    <mergeCell ref="A20:I20"/>
    <mergeCell ref="A23:I23"/>
    <mergeCell ref="C24:F24"/>
    <mergeCell ref="B21:B22"/>
    <mergeCell ref="B24:B25"/>
    <mergeCell ref="C25:F25"/>
  </mergeCells>
  <pageMargins left="0.7" right="0.7" top="0.75" bottom="0.75" header="0.3" footer="0.3"/>
  <pageSetup paperSize="9" scale="84" orientation="portrait" verticalDpi="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5"/>
  <sheetViews>
    <sheetView zoomScaleNormal="100" zoomScaleSheetLayoutView="85" workbookViewId="0">
      <selection activeCell="A25" sqref="A25:I25"/>
    </sheetView>
  </sheetViews>
  <sheetFormatPr defaultRowHeight="14.4" x14ac:dyDescent="0.3"/>
  <cols>
    <col min="1" max="1" width="3.44140625" bestFit="1" customWidth="1"/>
    <col min="2" max="2" width="14.6640625" style="582" bestFit="1" customWidth="1"/>
    <col min="3" max="3" width="26.21875" style="267" bestFit="1" customWidth="1"/>
    <col min="4" max="4" width="7.21875" style="265" customWidth="1"/>
    <col min="5" max="5" width="9.21875" style="265" customWidth="1"/>
    <col min="6" max="6" width="7.77734375" style="265" customWidth="1"/>
    <col min="7" max="7" width="9.33203125" style="522" bestFit="1" customWidth="1"/>
    <col min="8" max="8" width="8.33203125" style="265" bestFit="1" customWidth="1"/>
    <col min="9" max="9" width="13.44140625" style="268" bestFit="1" customWidth="1"/>
    <col min="10" max="10" width="9.88671875" style="581" bestFit="1" customWidth="1"/>
  </cols>
  <sheetData>
    <row r="1" spans="1:21" ht="43.2" customHeight="1" x14ac:dyDescent="0.3">
      <c r="A1" s="791" t="s">
        <v>3695</v>
      </c>
      <c r="B1" s="791"/>
      <c r="C1" s="791"/>
      <c r="D1" s="791"/>
      <c r="E1" s="791"/>
      <c r="F1" s="791"/>
      <c r="G1" s="791"/>
      <c r="H1" s="791"/>
      <c r="I1" s="791"/>
      <c r="J1" s="791"/>
    </row>
    <row r="2" spans="1:21" x14ac:dyDescent="0.3">
      <c r="A2" s="791" t="s">
        <v>456</v>
      </c>
      <c r="B2" s="791"/>
      <c r="C2" s="314" t="s">
        <v>1898</v>
      </c>
      <c r="D2" s="274"/>
      <c r="E2" s="312"/>
      <c r="F2" s="312"/>
      <c r="G2" s="371"/>
      <c r="H2" s="313"/>
      <c r="I2" s="312"/>
      <c r="J2" s="312"/>
    </row>
    <row r="3" spans="1:21" x14ac:dyDescent="0.3">
      <c r="A3" s="791" t="s">
        <v>3694</v>
      </c>
      <c r="B3" s="791"/>
      <c r="C3" s="314" t="s">
        <v>3817</v>
      </c>
      <c r="D3" s="274"/>
      <c r="E3" s="312"/>
      <c r="F3" s="312"/>
      <c r="G3" s="371"/>
      <c r="H3" s="313"/>
      <c r="I3" s="312"/>
      <c r="J3" s="312"/>
    </row>
    <row r="4" spans="1:21" x14ac:dyDescent="0.3">
      <c r="A4" s="791" t="s">
        <v>3779</v>
      </c>
      <c r="B4" s="791"/>
      <c r="C4" s="314" t="s">
        <v>1663</v>
      </c>
      <c r="D4" s="274"/>
      <c r="E4" s="312"/>
      <c r="F4" s="312"/>
      <c r="G4" s="371"/>
      <c r="H4" s="313"/>
      <c r="I4" s="312"/>
      <c r="J4" s="312"/>
    </row>
    <row r="5" spans="1:21" x14ac:dyDescent="0.3">
      <c r="A5" s="791" t="s">
        <v>454</v>
      </c>
      <c r="B5" s="791"/>
      <c r="C5" s="314" t="s">
        <v>3816</v>
      </c>
      <c r="D5" s="274"/>
      <c r="E5" s="312"/>
      <c r="F5" s="312"/>
      <c r="G5" s="371"/>
      <c r="H5" s="313"/>
      <c r="I5" s="312"/>
      <c r="J5" s="312"/>
    </row>
    <row r="6" spans="1:21" x14ac:dyDescent="0.3">
      <c r="A6" s="855" t="s">
        <v>457</v>
      </c>
      <c r="B6" s="856"/>
      <c r="C6" s="311" t="s">
        <v>3820</v>
      </c>
      <c r="D6" s="310"/>
      <c r="E6" s="310"/>
      <c r="F6" s="310"/>
      <c r="G6" s="310"/>
      <c r="H6" s="310"/>
      <c r="I6" s="310"/>
      <c r="J6" s="310"/>
    </row>
    <row r="7" spans="1:21" ht="27.6" x14ac:dyDescent="0.3">
      <c r="A7" s="701" t="s">
        <v>413</v>
      </c>
      <c r="B7" s="406" t="s">
        <v>3712</v>
      </c>
      <c r="C7" s="353" t="s">
        <v>3692</v>
      </c>
      <c r="D7" s="351" t="s">
        <v>3691</v>
      </c>
      <c r="E7" s="309" t="s">
        <v>3690</v>
      </c>
      <c r="F7" s="309" t="s">
        <v>3689</v>
      </c>
      <c r="G7" s="352" t="s">
        <v>3688</v>
      </c>
      <c r="H7" s="351" t="s">
        <v>3687</v>
      </c>
      <c r="I7" s="351" t="s">
        <v>3883</v>
      </c>
      <c r="J7" s="351" t="s">
        <v>3884</v>
      </c>
      <c r="K7" s="294"/>
    </row>
    <row r="8" spans="1:21" ht="25.8" customHeight="1" x14ac:dyDescent="0.3">
      <c r="A8" s="305">
        <v>1</v>
      </c>
      <c r="B8" s="407" t="s">
        <v>3686</v>
      </c>
      <c r="C8" s="307" t="s">
        <v>3723</v>
      </c>
      <c r="D8" s="296">
        <v>6.6</v>
      </c>
      <c r="E8" s="302">
        <v>1.5</v>
      </c>
      <c r="F8" s="302"/>
      <c r="G8" s="297" t="s">
        <v>3683</v>
      </c>
      <c r="H8" s="296">
        <f>E8*D8</f>
        <v>9.8999999999999986</v>
      </c>
      <c r="I8" s="296">
        <v>30</v>
      </c>
      <c r="J8" s="583">
        <f t="shared" ref="J8:J18" si="0">I8*H8</f>
        <v>296.99999999999994</v>
      </c>
      <c r="K8" s="294"/>
    </row>
    <row r="9" spans="1:21" x14ac:dyDescent="0.3">
      <c r="A9" s="305">
        <v>2</v>
      </c>
      <c r="B9" s="282" t="s">
        <v>3682</v>
      </c>
      <c r="C9" s="307" t="s">
        <v>3824</v>
      </c>
      <c r="D9" s="296">
        <v>2</v>
      </c>
      <c r="E9" s="302">
        <v>0.15</v>
      </c>
      <c r="F9" s="302"/>
      <c r="G9" s="297" t="s">
        <v>3677</v>
      </c>
      <c r="H9" s="296">
        <v>3</v>
      </c>
      <c r="I9" s="296">
        <v>200</v>
      </c>
      <c r="J9" s="583">
        <f t="shared" si="0"/>
        <v>600</v>
      </c>
      <c r="K9" s="294"/>
    </row>
    <row r="10" spans="1:21" x14ac:dyDescent="0.3">
      <c r="A10" s="305">
        <v>3</v>
      </c>
      <c r="B10" s="787" t="s">
        <v>478</v>
      </c>
      <c r="C10" s="307" t="s">
        <v>3922</v>
      </c>
      <c r="D10" s="296">
        <v>0.3</v>
      </c>
      <c r="E10" s="302">
        <v>0.3</v>
      </c>
      <c r="F10" s="302">
        <v>0.05</v>
      </c>
      <c r="G10" s="297" t="s">
        <v>3677</v>
      </c>
      <c r="H10" s="713">
        <v>7200</v>
      </c>
      <c r="I10" s="296">
        <v>2</v>
      </c>
      <c r="J10" s="583">
        <f t="shared" si="0"/>
        <v>14400</v>
      </c>
      <c r="K10" s="294"/>
    </row>
    <row r="11" spans="1:21" ht="16.2" x14ac:dyDescent="0.3">
      <c r="A11" s="305">
        <v>4</v>
      </c>
      <c r="B11" s="787"/>
      <c r="C11" s="304" t="s">
        <v>3892</v>
      </c>
      <c r="D11" s="296">
        <v>22</v>
      </c>
      <c r="E11" s="302">
        <v>4.3</v>
      </c>
      <c r="F11" s="302">
        <v>0.1</v>
      </c>
      <c r="G11" s="297" t="s">
        <v>3679</v>
      </c>
      <c r="H11" s="296">
        <f>F11*E11*D11</f>
        <v>9.4599999999999991</v>
      </c>
      <c r="I11" s="296">
        <v>400</v>
      </c>
      <c r="J11" s="583">
        <f t="shared" si="0"/>
        <v>3783.9999999999995</v>
      </c>
      <c r="K11" s="294"/>
    </row>
    <row r="12" spans="1:21" ht="16.2" x14ac:dyDescent="0.3">
      <c r="A12" s="305">
        <v>5</v>
      </c>
      <c r="B12" s="787"/>
      <c r="C12" s="307" t="s">
        <v>2012</v>
      </c>
      <c r="D12" s="296"/>
      <c r="E12" s="302"/>
      <c r="F12" s="302"/>
      <c r="G12" s="297" t="s">
        <v>3679</v>
      </c>
      <c r="H12" s="296">
        <v>3</v>
      </c>
      <c r="I12" s="296">
        <v>350</v>
      </c>
      <c r="J12" s="583">
        <f t="shared" si="0"/>
        <v>1050</v>
      </c>
      <c r="K12" s="294"/>
    </row>
    <row r="13" spans="1:21" ht="16.2" x14ac:dyDescent="0.3">
      <c r="A13" s="305">
        <v>6</v>
      </c>
      <c r="B13" s="787"/>
      <c r="C13" s="281" t="s">
        <v>2007</v>
      </c>
      <c r="D13" s="296">
        <v>40</v>
      </c>
      <c r="E13" s="302">
        <v>4</v>
      </c>
      <c r="F13" s="302">
        <v>0.03</v>
      </c>
      <c r="G13" s="297" t="s">
        <v>3679</v>
      </c>
      <c r="H13" s="296">
        <f>F13*E13*D13</f>
        <v>4.8</v>
      </c>
      <c r="I13" s="296">
        <v>500</v>
      </c>
      <c r="J13" s="583">
        <f t="shared" si="0"/>
        <v>2400</v>
      </c>
      <c r="K13" s="294"/>
    </row>
    <row r="14" spans="1:21" s="277" customFormat="1" x14ac:dyDescent="0.3">
      <c r="A14" s="305">
        <v>7</v>
      </c>
      <c r="B14" s="787"/>
      <c r="C14" s="307" t="s">
        <v>2004</v>
      </c>
      <c r="D14" s="296"/>
      <c r="E14" s="302"/>
      <c r="F14" s="302"/>
      <c r="G14" s="297" t="s">
        <v>3701</v>
      </c>
      <c r="H14" s="296">
        <v>170</v>
      </c>
      <c r="I14" s="296">
        <v>8</v>
      </c>
      <c r="J14" s="583">
        <f t="shared" si="0"/>
        <v>1360</v>
      </c>
      <c r="K14" s="294"/>
      <c r="L14"/>
      <c r="M14"/>
      <c r="N14"/>
      <c r="O14"/>
      <c r="P14"/>
      <c r="Q14"/>
      <c r="R14"/>
      <c r="S14"/>
      <c r="T14"/>
      <c r="U14"/>
    </row>
    <row r="15" spans="1:21" s="277" customFormat="1" x14ac:dyDescent="0.3">
      <c r="A15" s="305">
        <v>8</v>
      </c>
      <c r="B15" s="787" t="s">
        <v>473</v>
      </c>
      <c r="C15" s="307" t="s">
        <v>1998</v>
      </c>
      <c r="D15" s="296"/>
      <c r="E15" s="302"/>
      <c r="F15" s="302"/>
      <c r="G15" s="297" t="s">
        <v>3677</v>
      </c>
      <c r="H15" s="296">
        <v>2</v>
      </c>
      <c r="I15" s="296">
        <v>90</v>
      </c>
      <c r="J15" s="583">
        <f t="shared" si="0"/>
        <v>180</v>
      </c>
      <c r="K15" s="294"/>
      <c r="L15"/>
      <c r="M15"/>
      <c r="N15"/>
      <c r="O15"/>
      <c r="P15"/>
      <c r="Q15"/>
      <c r="R15"/>
      <c r="S15"/>
      <c r="T15"/>
      <c r="U15"/>
    </row>
    <row r="16" spans="1:21" s="277" customFormat="1" x14ac:dyDescent="0.3">
      <c r="A16" s="305">
        <v>9</v>
      </c>
      <c r="B16" s="787"/>
      <c r="C16" s="307" t="s">
        <v>3895</v>
      </c>
      <c r="D16" s="296"/>
      <c r="E16" s="302">
        <v>0.6</v>
      </c>
      <c r="F16" s="302">
        <v>0.6</v>
      </c>
      <c r="G16" s="297" t="s">
        <v>3677</v>
      </c>
      <c r="H16" s="296">
        <v>1</v>
      </c>
      <c r="I16" s="713">
        <v>1300</v>
      </c>
      <c r="J16" s="583">
        <f t="shared" si="0"/>
        <v>1300</v>
      </c>
      <c r="K16" s="294"/>
      <c r="L16"/>
      <c r="M16"/>
      <c r="N16"/>
      <c r="O16"/>
      <c r="P16"/>
      <c r="Q16"/>
      <c r="R16"/>
      <c r="S16"/>
      <c r="T16"/>
      <c r="U16"/>
    </row>
    <row r="17" spans="1:21" x14ac:dyDescent="0.3">
      <c r="A17" s="305">
        <v>10</v>
      </c>
      <c r="B17" s="787"/>
      <c r="C17" s="307" t="s">
        <v>3821</v>
      </c>
      <c r="D17" s="296"/>
      <c r="E17" s="302">
        <v>0.9</v>
      </c>
      <c r="F17" s="302">
        <v>2</v>
      </c>
      <c r="G17" s="297" t="s">
        <v>3677</v>
      </c>
      <c r="H17" s="296">
        <v>1</v>
      </c>
      <c r="I17" s="296">
        <v>300</v>
      </c>
      <c r="J17" s="583">
        <f t="shared" si="0"/>
        <v>300</v>
      </c>
      <c r="K17" s="294"/>
    </row>
    <row r="18" spans="1:21" ht="16.2" x14ac:dyDescent="0.3">
      <c r="A18" s="305">
        <v>11</v>
      </c>
      <c r="B18" s="787"/>
      <c r="C18" s="307" t="s">
        <v>3698</v>
      </c>
      <c r="D18" s="296">
        <v>0.7</v>
      </c>
      <c r="E18" s="302">
        <v>0.5</v>
      </c>
      <c r="F18" s="302"/>
      <c r="G18" s="297" t="s">
        <v>3683</v>
      </c>
      <c r="H18" s="296">
        <v>0.5</v>
      </c>
      <c r="I18" s="304">
        <v>400</v>
      </c>
      <c r="J18" s="583">
        <f t="shared" si="0"/>
        <v>200</v>
      </c>
      <c r="K18" s="294"/>
    </row>
    <row r="19" spans="1:21" x14ac:dyDescent="0.3">
      <c r="A19" s="758" t="s">
        <v>3712</v>
      </c>
      <c r="B19" s="759"/>
      <c r="C19" s="759"/>
      <c r="D19" s="759"/>
      <c r="E19" s="759"/>
      <c r="F19" s="759"/>
      <c r="G19" s="759"/>
      <c r="H19" s="759"/>
      <c r="I19" s="760"/>
      <c r="J19" s="684">
        <f>SUM(J8:J18)</f>
        <v>25871</v>
      </c>
      <c r="K19" s="294"/>
    </row>
    <row r="20" spans="1:21" x14ac:dyDescent="0.3">
      <c r="A20" s="297">
        <v>12</v>
      </c>
      <c r="B20" s="787" t="s">
        <v>3676</v>
      </c>
      <c r="C20" s="304" t="s">
        <v>3675</v>
      </c>
      <c r="D20" s="832">
        <v>80</v>
      </c>
      <c r="E20" s="832"/>
      <c r="F20" s="832"/>
      <c r="G20" s="297" t="s">
        <v>3660</v>
      </c>
      <c r="H20" s="296">
        <v>80</v>
      </c>
      <c r="I20" s="296">
        <v>400</v>
      </c>
      <c r="J20" s="295">
        <f>I20*H20</f>
        <v>32000</v>
      </c>
      <c r="K20" s="294"/>
    </row>
    <row r="21" spans="1:21" x14ac:dyDescent="0.3">
      <c r="A21" s="297">
        <v>13</v>
      </c>
      <c r="B21" s="787"/>
      <c r="C21" s="304" t="s">
        <v>3652</v>
      </c>
      <c r="D21" s="832">
        <v>22</v>
      </c>
      <c r="E21" s="832"/>
      <c r="F21" s="832"/>
      <c r="G21" s="297" t="s">
        <v>3660</v>
      </c>
      <c r="H21" s="296">
        <v>22</v>
      </c>
      <c r="I21" s="713">
        <v>1000</v>
      </c>
      <c r="J21" s="295">
        <f>I21*H21</f>
        <v>22000</v>
      </c>
      <c r="K21" s="294"/>
      <c r="L21" s="298"/>
    </row>
    <row r="22" spans="1:21" x14ac:dyDescent="0.3">
      <c r="A22" s="758" t="s">
        <v>3704</v>
      </c>
      <c r="B22" s="759"/>
      <c r="C22" s="759"/>
      <c r="D22" s="759"/>
      <c r="E22" s="759"/>
      <c r="F22" s="759"/>
      <c r="G22" s="759"/>
      <c r="H22" s="759"/>
      <c r="I22" s="760"/>
      <c r="J22" s="361">
        <f>J20+J21</f>
        <v>54000</v>
      </c>
      <c r="K22" s="294"/>
    </row>
    <row r="23" spans="1:21" x14ac:dyDescent="0.3">
      <c r="A23" s="297">
        <v>15</v>
      </c>
      <c r="B23" s="787" t="s">
        <v>3674</v>
      </c>
      <c r="C23" s="802" t="s">
        <v>3718</v>
      </c>
      <c r="D23" s="803"/>
      <c r="E23" s="803"/>
      <c r="F23" s="804"/>
      <c r="G23" s="297" t="s">
        <v>3673</v>
      </c>
      <c r="H23" s="296"/>
      <c r="I23" s="296"/>
      <c r="J23" s="296"/>
      <c r="K23" s="294"/>
    </row>
    <row r="24" spans="1:21" x14ac:dyDescent="0.3">
      <c r="A24" s="297">
        <v>16</v>
      </c>
      <c r="B24" s="787"/>
      <c r="C24" s="805" t="s">
        <v>3674</v>
      </c>
      <c r="D24" s="806"/>
      <c r="E24" s="806"/>
      <c r="F24" s="807"/>
      <c r="G24" s="297" t="s">
        <v>3795</v>
      </c>
      <c r="H24" s="296">
        <v>1</v>
      </c>
      <c r="I24" s="713">
        <v>2700</v>
      </c>
      <c r="J24" s="713">
        <f>I24</f>
        <v>2700</v>
      </c>
      <c r="K24" s="294"/>
    </row>
    <row r="25" spans="1:21" s="74" customFormat="1" x14ac:dyDescent="0.3">
      <c r="A25" s="758" t="s">
        <v>3711</v>
      </c>
      <c r="B25" s="759"/>
      <c r="C25" s="759"/>
      <c r="D25" s="759"/>
      <c r="E25" s="759"/>
      <c r="F25" s="759"/>
      <c r="G25" s="759"/>
      <c r="H25" s="759"/>
      <c r="I25" s="760"/>
      <c r="J25" s="361">
        <f>J24+J22</f>
        <v>56700</v>
      </c>
      <c r="K25" s="294"/>
      <c r="L25"/>
      <c r="M25"/>
      <c r="N25"/>
      <c r="O25"/>
      <c r="P25"/>
      <c r="Q25"/>
      <c r="R25"/>
      <c r="S25"/>
      <c r="T25"/>
      <c r="U25"/>
    </row>
  </sheetData>
  <mergeCells count="17">
    <mergeCell ref="A1:J1"/>
    <mergeCell ref="A6:B6"/>
    <mergeCell ref="B10:B14"/>
    <mergeCell ref="B15:B18"/>
    <mergeCell ref="D20:F20"/>
    <mergeCell ref="B20:B21"/>
    <mergeCell ref="D21:F21"/>
    <mergeCell ref="C24:F24"/>
    <mergeCell ref="A19:I19"/>
    <mergeCell ref="A22:I22"/>
    <mergeCell ref="A25:I25"/>
    <mergeCell ref="A2:B2"/>
    <mergeCell ref="A3:B3"/>
    <mergeCell ref="A4:B4"/>
    <mergeCell ref="A5:B5"/>
    <mergeCell ref="C23:F23"/>
    <mergeCell ref="B23:B24"/>
  </mergeCells>
  <pageMargins left="0.7" right="0.7" top="0.75" bottom="0.75" header="0.3" footer="0.3"/>
  <pageSetup paperSize="9" scale="79" orientation="portrait"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5"/>
  <sheetViews>
    <sheetView zoomScaleNormal="100" zoomScaleSheetLayoutView="85" workbookViewId="0">
      <selection activeCell="A25" sqref="A25:I25"/>
    </sheetView>
  </sheetViews>
  <sheetFormatPr defaultRowHeight="14.4" x14ac:dyDescent="0.3"/>
  <cols>
    <col min="1" max="1" width="3.44140625" bestFit="1" customWidth="1"/>
    <col min="2" max="2" width="14.6640625" style="582" bestFit="1" customWidth="1"/>
    <col min="3" max="3" width="26.21875" style="267" bestFit="1" customWidth="1"/>
    <col min="4" max="4" width="7.21875" style="265" customWidth="1"/>
    <col min="5" max="5" width="9.21875" style="265" customWidth="1"/>
    <col min="6" max="6" width="7.77734375" style="265" customWidth="1"/>
    <col min="7" max="7" width="9.33203125" style="522" bestFit="1" customWidth="1"/>
    <col min="8" max="8" width="9" style="265" bestFit="1" customWidth="1"/>
    <col min="9" max="9" width="13.44140625" style="268" bestFit="1" customWidth="1"/>
    <col min="10" max="10" width="9.88671875" style="581" bestFit="1" customWidth="1"/>
  </cols>
  <sheetData>
    <row r="1" spans="1:21" ht="43.2" customHeight="1" x14ac:dyDescent="0.3">
      <c r="A1" s="791" t="s">
        <v>3695</v>
      </c>
      <c r="B1" s="791"/>
      <c r="C1" s="791"/>
      <c r="D1" s="791"/>
      <c r="E1" s="791"/>
      <c r="F1" s="791"/>
      <c r="G1" s="791"/>
      <c r="H1" s="791"/>
      <c r="I1" s="791"/>
      <c r="J1" s="791"/>
    </row>
    <row r="2" spans="1:21" x14ac:dyDescent="0.3">
      <c r="A2" s="791" t="s">
        <v>456</v>
      </c>
      <c r="B2" s="791"/>
      <c r="C2" s="314" t="s">
        <v>1898</v>
      </c>
      <c r="D2" s="274"/>
      <c r="E2" s="312"/>
      <c r="F2" s="312"/>
      <c r="G2" s="371"/>
      <c r="H2" s="313"/>
      <c r="I2" s="312"/>
      <c r="J2" s="312"/>
    </row>
    <row r="3" spans="1:21" x14ac:dyDescent="0.3">
      <c r="A3" s="791" t="s">
        <v>3694</v>
      </c>
      <c r="B3" s="791"/>
      <c r="C3" s="314" t="s">
        <v>3817</v>
      </c>
      <c r="D3" s="274"/>
      <c r="E3" s="312"/>
      <c r="F3" s="312"/>
      <c r="G3" s="371"/>
      <c r="H3" s="313"/>
      <c r="I3" s="312"/>
      <c r="J3" s="312"/>
    </row>
    <row r="4" spans="1:21" x14ac:dyDescent="0.3">
      <c r="A4" s="791" t="s">
        <v>3779</v>
      </c>
      <c r="B4" s="791"/>
      <c r="C4" s="314" t="s">
        <v>1663</v>
      </c>
      <c r="D4" s="274"/>
      <c r="E4" s="312"/>
      <c r="F4" s="312"/>
      <c r="G4" s="371"/>
      <c r="H4" s="313"/>
      <c r="I4" s="312"/>
      <c r="J4" s="312"/>
    </row>
    <row r="5" spans="1:21" x14ac:dyDescent="0.3">
      <c r="A5" s="791" t="s">
        <v>454</v>
      </c>
      <c r="B5" s="791"/>
      <c r="C5" s="314" t="s">
        <v>3816</v>
      </c>
      <c r="D5" s="274"/>
      <c r="E5" s="312"/>
      <c r="F5" s="312"/>
      <c r="G5" s="371"/>
      <c r="H5" s="313"/>
      <c r="I5" s="312"/>
      <c r="J5" s="312"/>
    </row>
    <row r="6" spans="1:21" x14ac:dyDescent="0.3">
      <c r="A6" s="855" t="s">
        <v>457</v>
      </c>
      <c r="B6" s="856"/>
      <c r="C6" s="311" t="s">
        <v>3815</v>
      </c>
      <c r="D6" s="310"/>
      <c r="E6" s="310"/>
      <c r="F6" s="310"/>
      <c r="G6" s="310"/>
      <c r="H6" s="310"/>
      <c r="I6" s="310"/>
      <c r="J6" s="310"/>
    </row>
    <row r="7" spans="1:21" ht="27.6" x14ac:dyDescent="0.3">
      <c r="A7" s="701" t="s">
        <v>413</v>
      </c>
      <c r="B7" s="406" t="s">
        <v>3712</v>
      </c>
      <c r="C7" s="353" t="s">
        <v>3692</v>
      </c>
      <c r="D7" s="351" t="s">
        <v>3691</v>
      </c>
      <c r="E7" s="309" t="s">
        <v>3690</v>
      </c>
      <c r="F7" s="309" t="s">
        <v>3689</v>
      </c>
      <c r="G7" s="352" t="s">
        <v>3688</v>
      </c>
      <c r="H7" s="351" t="s">
        <v>3687</v>
      </c>
      <c r="I7" s="351" t="s">
        <v>3883</v>
      </c>
      <c r="J7" s="351" t="s">
        <v>3884</v>
      </c>
      <c r="K7" s="294"/>
    </row>
    <row r="8" spans="1:21" ht="25.8" customHeight="1" x14ac:dyDescent="0.3">
      <c r="A8" s="305">
        <v>1</v>
      </c>
      <c r="B8" s="407" t="s">
        <v>3686</v>
      </c>
      <c r="C8" s="307" t="s">
        <v>3684</v>
      </c>
      <c r="D8" s="296">
        <v>6.6</v>
      </c>
      <c r="E8" s="302">
        <v>1.5</v>
      </c>
      <c r="F8" s="302"/>
      <c r="G8" s="297" t="s">
        <v>3683</v>
      </c>
      <c r="H8" s="296">
        <f>D8*E8</f>
        <v>9.8999999999999986</v>
      </c>
      <c r="I8" s="296">
        <v>35</v>
      </c>
      <c r="J8" s="583">
        <f t="shared" ref="J8:J18" si="0">H8*I8</f>
        <v>346.49999999999994</v>
      </c>
      <c r="K8" s="294"/>
    </row>
    <row r="9" spans="1:21" x14ac:dyDescent="0.3">
      <c r="A9" s="305">
        <v>2</v>
      </c>
      <c r="B9" s="282" t="s">
        <v>3682</v>
      </c>
      <c r="C9" s="307" t="s">
        <v>2025</v>
      </c>
      <c r="D9" s="296">
        <v>2</v>
      </c>
      <c r="E9" s="302">
        <v>0.15</v>
      </c>
      <c r="F9" s="302"/>
      <c r="G9" s="297" t="s">
        <v>3677</v>
      </c>
      <c r="H9" s="296">
        <v>40</v>
      </c>
      <c r="I9" s="296">
        <v>200</v>
      </c>
      <c r="J9" s="583">
        <f t="shared" si="0"/>
        <v>8000</v>
      </c>
      <c r="K9" s="294"/>
    </row>
    <row r="10" spans="1:21" x14ac:dyDescent="0.3">
      <c r="A10" s="305">
        <v>3</v>
      </c>
      <c r="B10" s="787" t="s">
        <v>478</v>
      </c>
      <c r="C10" s="307" t="s">
        <v>2019</v>
      </c>
      <c r="D10" s="296">
        <v>0.3</v>
      </c>
      <c r="E10" s="302">
        <v>0.3</v>
      </c>
      <c r="F10" s="302">
        <v>0.05</v>
      </c>
      <c r="G10" s="297" t="s">
        <v>3677</v>
      </c>
      <c r="H10" s="713">
        <v>20000</v>
      </c>
      <c r="I10" s="296">
        <v>2</v>
      </c>
      <c r="J10" s="583">
        <f t="shared" si="0"/>
        <v>40000</v>
      </c>
      <c r="K10" s="294"/>
    </row>
    <row r="11" spans="1:21" ht="16.2" x14ac:dyDescent="0.3">
      <c r="A11" s="305">
        <v>4</v>
      </c>
      <c r="B11" s="787"/>
      <c r="C11" s="307" t="s">
        <v>2016</v>
      </c>
      <c r="D11" s="296">
        <v>9.6</v>
      </c>
      <c r="E11" s="302">
        <v>4.3</v>
      </c>
      <c r="F11" s="302">
        <v>0.1</v>
      </c>
      <c r="G11" s="297" t="s">
        <v>3679</v>
      </c>
      <c r="H11" s="296">
        <f>D11*E11*F11</f>
        <v>4.1279999999999992</v>
      </c>
      <c r="I11" s="296">
        <v>300</v>
      </c>
      <c r="J11" s="583">
        <f t="shared" si="0"/>
        <v>1238.3999999999999</v>
      </c>
      <c r="K11" s="294"/>
    </row>
    <row r="12" spans="1:21" ht="16.2" x14ac:dyDescent="0.3">
      <c r="A12" s="305">
        <v>5</v>
      </c>
      <c r="B12" s="787"/>
      <c r="C12" s="307" t="s">
        <v>2012</v>
      </c>
      <c r="D12" s="296"/>
      <c r="E12" s="302"/>
      <c r="F12" s="302"/>
      <c r="G12" s="297" t="s">
        <v>3679</v>
      </c>
      <c r="H12" s="296">
        <v>34.5</v>
      </c>
      <c r="I12" s="296">
        <v>300</v>
      </c>
      <c r="J12" s="583">
        <f t="shared" si="0"/>
        <v>10350</v>
      </c>
      <c r="K12" s="294"/>
    </row>
    <row r="13" spans="1:21" ht="16.2" x14ac:dyDescent="0.3">
      <c r="A13" s="305">
        <v>6</v>
      </c>
      <c r="B13" s="787"/>
      <c r="C13" s="307" t="s">
        <v>2007</v>
      </c>
      <c r="D13" s="296">
        <v>40</v>
      </c>
      <c r="E13" s="302">
        <v>4</v>
      </c>
      <c r="F13" s="302">
        <v>0.03</v>
      </c>
      <c r="G13" s="297" t="s">
        <v>3679</v>
      </c>
      <c r="H13" s="296">
        <f>D13*E13*F13</f>
        <v>4.8</v>
      </c>
      <c r="I13" s="296">
        <v>300</v>
      </c>
      <c r="J13" s="583">
        <f t="shared" si="0"/>
        <v>1440</v>
      </c>
      <c r="K13" s="294"/>
    </row>
    <row r="14" spans="1:21" s="277" customFormat="1" x14ac:dyDescent="0.3">
      <c r="A14" s="305">
        <v>7</v>
      </c>
      <c r="B14" s="787"/>
      <c r="C14" s="307" t="s">
        <v>2004</v>
      </c>
      <c r="D14" s="296"/>
      <c r="E14" s="302"/>
      <c r="F14" s="302"/>
      <c r="G14" s="297" t="s">
        <v>3700</v>
      </c>
      <c r="H14" s="296">
        <v>4</v>
      </c>
      <c r="I14" s="296">
        <v>200</v>
      </c>
      <c r="J14" s="583">
        <f t="shared" si="0"/>
        <v>800</v>
      </c>
      <c r="K14" s="294"/>
      <c r="L14"/>
      <c r="M14"/>
      <c r="N14"/>
      <c r="O14"/>
      <c r="P14"/>
      <c r="Q14"/>
      <c r="R14"/>
      <c r="S14"/>
      <c r="T14"/>
      <c r="U14"/>
    </row>
    <row r="15" spans="1:21" s="277" customFormat="1" x14ac:dyDescent="0.3">
      <c r="A15" s="305">
        <v>8</v>
      </c>
      <c r="B15" s="787" t="s">
        <v>473</v>
      </c>
      <c r="C15" s="307" t="s">
        <v>1998</v>
      </c>
      <c r="D15" s="296"/>
      <c r="E15" s="302"/>
      <c r="F15" s="302"/>
      <c r="G15" s="297" t="s">
        <v>3677</v>
      </c>
      <c r="H15" s="296">
        <v>4</v>
      </c>
      <c r="I15" s="296">
        <v>200</v>
      </c>
      <c r="J15" s="583">
        <f t="shared" si="0"/>
        <v>800</v>
      </c>
      <c r="K15" s="294"/>
      <c r="L15"/>
      <c r="M15"/>
      <c r="N15"/>
      <c r="O15"/>
      <c r="P15"/>
      <c r="Q15"/>
      <c r="R15"/>
      <c r="S15"/>
      <c r="T15"/>
      <c r="U15"/>
    </row>
    <row r="16" spans="1:21" s="277" customFormat="1" x14ac:dyDescent="0.3">
      <c r="A16" s="305">
        <v>9</v>
      </c>
      <c r="B16" s="787"/>
      <c r="C16" s="307" t="s">
        <v>3814</v>
      </c>
      <c r="D16" s="296"/>
      <c r="E16" s="302"/>
      <c r="F16" s="302"/>
      <c r="G16" s="297" t="s">
        <v>3677</v>
      </c>
      <c r="H16" s="296">
        <v>3</v>
      </c>
      <c r="I16" s="713">
        <v>2500</v>
      </c>
      <c r="J16" s="583">
        <f t="shared" si="0"/>
        <v>7500</v>
      </c>
      <c r="K16" s="294"/>
      <c r="L16"/>
      <c r="M16"/>
      <c r="N16"/>
      <c r="O16"/>
      <c r="P16"/>
      <c r="Q16"/>
      <c r="R16"/>
      <c r="S16"/>
      <c r="T16"/>
      <c r="U16"/>
    </row>
    <row r="17" spans="1:21" x14ac:dyDescent="0.3">
      <c r="A17" s="305">
        <v>10</v>
      </c>
      <c r="B17" s="787"/>
      <c r="C17" s="307" t="s">
        <v>3813</v>
      </c>
      <c r="D17" s="296"/>
      <c r="E17" s="302"/>
      <c r="F17" s="302"/>
      <c r="G17" s="297" t="s">
        <v>3677</v>
      </c>
      <c r="H17" s="296">
        <v>2</v>
      </c>
      <c r="I17" s="713">
        <v>2500</v>
      </c>
      <c r="J17" s="583">
        <f t="shared" si="0"/>
        <v>5000</v>
      </c>
      <c r="K17" s="294"/>
    </row>
    <row r="18" spans="1:21" ht="16.2" x14ac:dyDescent="0.3">
      <c r="A18" s="305">
        <v>11</v>
      </c>
      <c r="B18" s="787"/>
      <c r="C18" s="307" t="s">
        <v>3698</v>
      </c>
      <c r="D18" s="296">
        <v>0.7</v>
      </c>
      <c r="E18" s="302">
        <v>0.5</v>
      </c>
      <c r="F18" s="302"/>
      <c r="G18" s="297" t="s">
        <v>3683</v>
      </c>
      <c r="H18" s="296">
        <v>0.35</v>
      </c>
      <c r="I18" s="304">
        <v>200</v>
      </c>
      <c r="J18" s="583">
        <f t="shared" si="0"/>
        <v>70</v>
      </c>
      <c r="K18" s="294"/>
    </row>
    <row r="19" spans="1:21" x14ac:dyDescent="0.3">
      <c r="A19" s="758" t="s">
        <v>3712</v>
      </c>
      <c r="B19" s="759"/>
      <c r="C19" s="759"/>
      <c r="D19" s="759"/>
      <c r="E19" s="759"/>
      <c r="F19" s="759"/>
      <c r="G19" s="759"/>
      <c r="H19" s="759"/>
      <c r="I19" s="760"/>
      <c r="J19" s="684">
        <f>SUM(J8:J18)</f>
        <v>75544.899999999994</v>
      </c>
      <c r="K19" s="294"/>
    </row>
    <row r="20" spans="1:21" x14ac:dyDescent="0.3">
      <c r="A20" s="297">
        <v>12</v>
      </c>
      <c r="B20" s="787" t="s">
        <v>3676</v>
      </c>
      <c r="C20" s="304" t="s">
        <v>3675</v>
      </c>
      <c r="D20" s="832">
        <v>80</v>
      </c>
      <c r="E20" s="832"/>
      <c r="F20" s="832"/>
      <c r="G20" s="297" t="s">
        <v>3660</v>
      </c>
      <c r="H20" s="296">
        <v>60</v>
      </c>
      <c r="I20" s="296">
        <v>300</v>
      </c>
      <c r="J20" s="295">
        <f>I20*H20</f>
        <v>18000</v>
      </c>
      <c r="K20" s="294"/>
    </row>
    <row r="21" spans="1:21" x14ac:dyDescent="0.3">
      <c r="A21" s="297">
        <v>13</v>
      </c>
      <c r="B21" s="787"/>
      <c r="C21" s="304" t="s">
        <v>3652</v>
      </c>
      <c r="D21" s="832">
        <v>22</v>
      </c>
      <c r="E21" s="832"/>
      <c r="F21" s="832"/>
      <c r="G21" s="297" t="s">
        <v>3660</v>
      </c>
      <c r="H21" s="296">
        <v>22</v>
      </c>
      <c r="I21" s="296">
        <v>800</v>
      </c>
      <c r="J21" s="295">
        <f>I21*H21</f>
        <v>17600</v>
      </c>
      <c r="K21" s="294"/>
      <c r="L21" s="298"/>
    </row>
    <row r="22" spans="1:21" x14ac:dyDescent="0.3">
      <c r="A22" s="758" t="s">
        <v>3704</v>
      </c>
      <c r="B22" s="759"/>
      <c r="C22" s="759"/>
      <c r="D22" s="759"/>
      <c r="E22" s="759"/>
      <c r="F22" s="759"/>
      <c r="G22" s="759"/>
      <c r="H22" s="759"/>
      <c r="I22" s="760"/>
      <c r="J22" s="361">
        <f>J20+J21</f>
        <v>35600</v>
      </c>
      <c r="K22" s="294"/>
    </row>
    <row r="23" spans="1:21" x14ac:dyDescent="0.3">
      <c r="A23" s="297">
        <v>15</v>
      </c>
      <c r="B23" s="787" t="s">
        <v>3674</v>
      </c>
      <c r="C23" s="802" t="s">
        <v>3718</v>
      </c>
      <c r="D23" s="803"/>
      <c r="E23" s="803"/>
      <c r="F23" s="804"/>
      <c r="G23" s="297" t="s">
        <v>3673</v>
      </c>
      <c r="H23" s="296"/>
      <c r="I23" s="296"/>
      <c r="J23" s="296"/>
      <c r="K23" s="294"/>
    </row>
    <row r="24" spans="1:21" x14ac:dyDescent="0.3">
      <c r="A24" s="297">
        <v>16</v>
      </c>
      <c r="B24" s="787"/>
      <c r="C24" s="805" t="s">
        <v>3674</v>
      </c>
      <c r="D24" s="806"/>
      <c r="E24" s="806"/>
      <c r="F24" s="807"/>
      <c r="G24" s="297" t="s">
        <v>3795</v>
      </c>
      <c r="H24" s="296">
        <v>1</v>
      </c>
      <c r="I24" s="713">
        <v>3000</v>
      </c>
      <c r="J24" s="713">
        <f>I24*H24</f>
        <v>3000</v>
      </c>
      <c r="K24" s="294"/>
    </row>
    <row r="25" spans="1:21" s="74" customFormat="1" x14ac:dyDescent="0.3">
      <c r="A25" s="758" t="s">
        <v>3711</v>
      </c>
      <c r="B25" s="759"/>
      <c r="C25" s="759"/>
      <c r="D25" s="759"/>
      <c r="E25" s="759"/>
      <c r="F25" s="759"/>
      <c r="G25" s="759"/>
      <c r="H25" s="759"/>
      <c r="I25" s="760"/>
      <c r="J25" s="361">
        <f>J24+J22+J19</f>
        <v>114144.9</v>
      </c>
      <c r="K25" s="294"/>
      <c r="L25"/>
      <c r="M25"/>
      <c r="N25"/>
      <c r="O25"/>
      <c r="P25"/>
      <c r="Q25"/>
      <c r="R25"/>
      <c r="S25"/>
      <c r="T25"/>
      <c r="U25"/>
    </row>
  </sheetData>
  <mergeCells count="17">
    <mergeCell ref="A1:J1"/>
    <mergeCell ref="A6:B6"/>
    <mergeCell ref="B10:B14"/>
    <mergeCell ref="B15:B18"/>
    <mergeCell ref="D20:F20"/>
    <mergeCell ref="B20:B21"/>
    <mergeCell ref="D21:F21"/>
    <mergeCell ref="C24:F24"/>
    <mergeCell ref="A19:I19"/>
    <mergeCell ref="A22:I22"/>
    <mergeCell ref="A25:I25"/>
    <mergeCell ref="A2:B2"/>
    <mergeCell ref="A3:B3"/>
    <mergeCell ref="A4:B4"/>
    <mergeCell ref="A5:B5"/>
    <mergeCell ref="C23:F23"/>
    <mergeCell ref="B23:B24"/>
  </mergeCells>
  <pageMargins left="0.7" right="0.7" top="0.75" bottom="0.75" header="0.3" footer="0.3"/>
  <pageSetup paperSize="9" scale="79" orientation="portrait" verticalDpi="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zoomScaleNormal="100" workbookViewId="0">
      <selection activeCell="C7" sqref="C7"/>
    </sheetView>
  </sheetViews>
  <sheetFormatPr defaultRowHeight="14.4" x14ac:dyDescent="0.3"/>
  <cols>
    <col min="1" max="1" width="5.5546875" customWidth="1"/>
    <col min="2" max="2" width="14.33203125" customWidth="1"/>
    <col min="3" max="3" width="24" customWidth="1"/>
    <col min="9" max="9" width="10.5546875" bestFit="1" customWidth="1"/>
    <col min="10" max="10" width="14.88671875" customWidth="1"/>
  </cols>
  <sheetData>
    <row r="1" spans="1:10" ht="14.4" customHeight="1" x14ac:dyDescent="0.3">
      <c r="A1" s="791" t="s">
        <v>3695</v>
      </c>
      <c r="B1" s="791"/>
      <c r="C1" s="791"/>
      <c r="D1" s="791"/>
      <c r="E1" s="791"/>
      <c r="F1" s="791"/>
      <c r="G1" s="791"/>
      <c r="H1" s="791"/>
      <c r="I1" s="791"/>
      <c r="J1" s="791"/>
    </row>
    <row r="2" spans="1:10" ht="28.8" customHeight="1" x14ac:dyDescent="0.3">
      <c r="A2" s="791"/>
      <c r="B2" s="791"/>
      <c r="C2" s="791"/>
      <c r="D2" s="791"/>
      <c r="E2" s="791"/>
      <c r="F2" s="791"/>
      <c r="G2" s="791"/>
      <c r="H2" s="791"/>
      <c r="I2" s="791"/>
      <c r="J2" s="791"/>
    </row>
    <row r="3" spans="1:10" x14ac:dyDescent="0.3">
      <c r="A3" s="791" t="s">
        <v>456</v>
      </c>
      <c r="B3" s="791"/>
      <c r="C3" s="1" t="s">
        <v>1898</v>
      </c>
      <c r="D3" s="1"/>
      <c r="E3" s="394"/>
      <c r="F3" s="394"/>
      <c r="G3" s="394"/>
      <c r="H3" s="394"/>
      <c r="I3" s="394"/>
      <c r="J3" s="394"/>
    </row>
    <row r="4" spans="1:10" x14ac:dyDescent="0.3">
      <c r="A4" s="791" t="s">
        <v>3694</v>
      </c>
      <c r="B4" s="791"/>
      <c r="C4" s="1" t="s">
        <v>3829</v>
      </c>
      <c r="D4" s="1"/>
      <c r="E4" s="394"/>
      <c r="F4" s="394"/>
      <c r="G4" s="394"/>
      <c r="H4" s="394"/>
      <c r="I4" s="394"/>
      <c r="J4" s="394"/>
    </row>
    <row r="5" spans="1:10" x14ac:dyDescent="0.3">
      <c r="A5" s="791" t="s">
        <v>3779</v>
      </c>
      <c r="B5" s="791"/>
      <c r="C5" s="1" t="s">
        <v>741</v>
      </c>
      <c r="D5" s="1"/>
      <c r="E5" s="394"/>
      <c r="F5" s="394"/>
      <c r="G5" s="394"/>
      <c r="H5" s="394"/>
      <c r="I5" s="394"/>
      <c r="J5" s="394"/>
    </row>
    <row r="6" spans="1:10" x14ac:dyDescent="0.3">
      <c r="A6" s="791" t="s">
        <v>454</v>
      </c>
      <c r="B6" s="791"/>
      <c r="C6" s="1" t="s">
        <v>3793</v>
      </c>
      <c r="D6" s="1"/>
      <c r="E6" s="394"/>
      <c r="F6" s="394"/>
      <c r="G6" s="394"/>
      <c r="H6" s="394"/>
      <c r="I6" s="394"/>
      <c r="J6" s="394"/>
    </row>
    <row r="7" spans="1:10" x14ac:dyDescent="0.3">
      <c r="A7" s="855" t="s">
        <v>457</v>
      </c>
      <c r="B7" s="856"/>
      <c r="C7" s="1" t="s">
        <v>3844</v>
      </c>
      <c r="D7" s="503"/>
      <c r="E7" s="394"/>
      <c r="F7" s="394"/>
      <c r="G7" s="394"/>
      <c r="H7" s="394"/>
      <c r="I7" s="394"/>
      <c r="J7" s="394"/>
    </row>
    <row r="8" spans="1:10" ht="27.6" x14ac:dyDescent="0.3">
      <c r="A8" s="701" t="s">
        <v>413</v>
      </c>
      <c r="B8" s="406" t="s">
        <v>3712</v>
      </c>
      <c r="C8" s="353" t="s">
        <v>3692</v>
      </c>
      <c r="D8" s="351" t="s">
        <v>3691</v>
      </c>
      <c r="E8" s="309" t="s">
        <v>3690</v>
      </c>
      <c r="F8" s="309" t="s">
        <v>3689</v>
      </c>
      <c r="G8" s="352" t="s">
        <v>3688</v>
      </c>
      <c r="H8" s="351" t="s">
        <v>3687</v>
      </c>
      <c r="I8" s="351" t="s">
        <v>3883</v>
      </c>
      <c r="J8" s="351" t="s">
        <v>3884</v>
      </c>
    </row>
    <row r="9" spans="1:10" ht="15.6" customHeight="1" x14ac:dyDescent="0.3">
      <c r="A9" s="99">
        <v>2</v>
      </c>
      <c r="B9" s="308" t="s">
        <v>3828</v>
      </c>
      <c r="C9" s="99" t="s">
        <v>3880</v>
      </c>
      <c r="D9" s="342">
        <v>14</v>
      </c>
      <c r="E9" s="341">
        <v>4.5</v>
      </c>
      <c r="F9" s="341"/>
      <c r="G9" s="275" t="s">
        <v>3683</v>
      </c>
      <c r="H9" s="271">
        <v>63</v>
      </c>
      <c r="I9" s="279">
        <v>35</v>
      </c>
      <c r="J9" s="270">
        <f t="shared" ref="J9:J22" si="0">H9*I9</f>
        <v>2205</v>
      </c>
    </row>
    <row r="10" spans="1:10" ht="16.2" x14ac:dyDescent="0.3">
      <c r="A10" s="99">
        <v>1</v>
      </c>
      <c r="B10" s="783" t="s">
        <v>478</v>
      </c>
      <c r="C10" s="367" t="s">
        <v>3911</v>
      </c>
      <c r="D10" s="342">
        <v>18</v>
      </c>
      <c r="E10" s="341">
        <v>25</v>
      </c>
      <c r="F10" s="341"/>
      <c r="G10" s="275" t="s">
        <v>3683</v>
      </c>
      <c r="H10" s="271">
        <v>450</v>
      </c>
      <c r="I10" s="279">
        <v>15</v>
      </c>
      <c r="J10" s="270">
        <f t="shared" si="0"/>
        <v>6750</v>
      </c>
    </row>
    <row r="11" spans="1:10" x14ac:dyDescent="0.3">
      <c r="A11" s="99">
        <v>3</v>
      </c>
      <c r="B11" s="784"/>
      <c r="C11" s="99" t="s">
        <v>3826</v>
      </c>
      <c r="D11" s="342"/>
      <c r="E11" s="341"/>
      <c r="F11" s="341"/>
      <c r="G11" s="275" t="s">
        <v>3677</v>
      </c>
      <c r="H11" s="657">
        <v>23000</v>
      </c>
      <c r="I11" s="279">
        <v>2</v>
      </c>
      <c r="J11" s="270">
        <f t="shared" si="0"/>
        <v>46000</v>
      </c>
    </row>
    <row r="12" spans="1:10" ht="16.2" x14ac:dyDescent="0.3">
      <c r="A12" s="99">
        <v>4</v>
      </c>
      <c r="B12" s="784"/>
      <c r="C12" s="304" t="s">
        <v>3892</v>
      </c>
      <c r="D12" s="342"/>
      <c r="E12" s="341"/>
      <c r="F12" s="341"/>
      <c r="G12" s="275" t="s">
        <v>3679</v>
      </c>
      <c r="H12" s="271">
        <v>5.4</v>
      </c>
      <c r="I12" s="279">
        <v>300</v>
      </c>
      <c r="J12" s="270">
        <f t="shared" si="0"/>
        <v>1620</v>
      </c>
    </row>
    <row r="13" spans="1:10" ht="16.2" x14ac:dyDescent="0.3">
      <c r="A13" s="99">
        <v>5</v>
      </c>
      <c r="B13" s="784"/>
      <c r="C13" s="99" t="s">
        <v>2010</v>
      </c>
      <c r="D13" s="342"/>
      <c r="E13" s="341"/>
      <c r="F13" s="341"/>
      <c r="G13" s="275" t="s">
        <v>3679</v>
      </c>
      <c r="H13" s="271">
        <v>0.34699999999999998</v>
      </c>
      <c r="I13" s="279">
        <v>8645</v>
      </c>
      <c r="J13" s="270">
        <f t="shared" si="0"/>
        <v>2999.8149999999996</v>
      </c>
    </row>
    <row r="14" spans="1:10" ht="16.2" x14ac:dyDescent="0.3">
      <c r="A14" s="99">
        <v>6</v>
      </c>
      <c r="B14" s="784"/>
      <c r="C14" s="99" t="s">
        <v>3825</v>
      </c>
      <c r="D14" s="342">
        <v>13.5</v>
      </c>
      <c r="E14" s="341">
        <v>4</v>
      </c>
      <c r="F14" s="341">
        <v>0.8</v>
      </c>
      <c r="G14" s="275" t="s">
        <v>3679</v>
      </c>
      <c r="H14" s="271">
        <v>43.2</v>
      </c>
      <c r="I14" s="279">
        <v>1200</v>
      </c>
      <c r="J14" s="270">
        <f t="shared" si="0"/>
        <v>51840</v>
      </c>
    </row>
    <row r="15" spans="1:10" ht="16.2" x14ac:dyDescent="0.3">
      <c r="A15" s="99">
        <v>7</v>
      </c>
      <c r="B15" s="784"/>
      <c r="C15" s="99" t="s">
        <v>2008</v>
      </c>
      <c r="D15" s="342"/>
      <c r="E15" s="341"/>
      <c r="F15" s="341"/>
      <c r="G15" s="275" t="s">
        <v>3679</v>
      </c>
      <c r="H15" s="271">
        <v>15</v>
      </c>
      <c r="I15" s="279">
        <v>800</v>
      </c>
      <c r="J15" s="270">
        <f t="shared" si="0"/>
        <v>12000</v>
      </c>
    </row>
    <row r="16" spans="1:10" ht="16.2" x14ac:dyDescent="0.3">
      <c r="A16" s="99">
        <v>8</v>
      </c>
      <c r="B16" s="785"/>
      <c r="C16" s="281" t="s">
        <v>2007</v>
      </c>
      <c r="D16" s="342"/>
      <c r="E16" s="341"/>
      <c r="F16" s="341"/>
      <c r="G16" s="275" t="s">
        <v>3679</v>
      </c>
      <c r="H16" s="271">
        <v>21</v>
      </c>
      <c r="I16" s="279">
        <v>300</v>
      </c>
      <c r="J16" s="270">
        <f t="shared" si="0"/>
        <v>6300</v>
      </c>
    </row>
    <row r="17" spans="1:10" x14ac:dyDescent="0.3">
      <c r="A17" s="99">
        <v>9</v>
      </c>
      <c r="B17" s="779" t="s">
        <v>479</v>
      </c>
      <c r="C17" s="99" t="s">
        <v>3901</v>
      </c>
      <c r="D17" s="342">
        <v>4</v>
      </c>
      <c r="E17" s="341"/>
      <c r="F17" s="341"/>
      <c r="G17" s="275" t="s">
        <v>3677</v>
      </c>
      <c r="H17" s="271">
        <v>33</v>
      </c>
      <c r="I17" s="279">
        <v>800</v>
      </c>
      <c r="J17" s="270">
        <f t="shared" si="0"/>
        <v>26400</v>
      </c>
    </row>
    <row r="18" spans="1:10" x14ac:dyDescent="0.3">
      <c r="A18" s="99">
        <v>10</v>
      </c>
      <c r="B18" s="779"/>
      <c r="C18" s="99" t="s">
        <v>3824</v>
      </c>
      <c r="D18" s="342"/>
      <c r="E18" s="341"/>
      <c r="F18" s="341"/>
      <c r="G18" s="275" t="s">
        <v>3677</v>
      </c>
      <c r="H18" s="588">
        <v>21</v>
      </c>
      <c r="I18" s="587">
        <v>500</v>
      </c>
      <c r="J18" s="270">
        <f t="shared" si="0"/>
        <v>10500</v>
      </c>
    </row>
    <row r="19" spans="1:10" ht="16.2" x14ac:dyDescent="0.3">
      <c r="A19" s="99">
        <v>11</v>
      </c>
      <c r="B19" s="779"/>
      <c r="C19" s="99" t="s">
        <v>3773</v>
      </c>
      <c r="D19" s="342"/>
      <c r="E19" s="341"/>
      <c r="F19" s="341"/>
      <c r="G19" s="275" t="s">
        <v>3679</v>
      </c>
      <c r="H19" s="271">
        <v>1.6</v>
      </c>
      <c r="I19" s="587">
        <v>24000</v>
      </c>
      <c r="J19" s="270">
        <f t="shared" si="0"/>
        <v>38400</v>
      </c>
    </row>
    <row r="20" spans="1:10" x14ac:dyDescent="0.3">
      <c r="A20" s="99">
        <v>12</v>
      </c>
      <c r="B20" s="783" t="s">
        <v>3758</v>
      </c>
      <c r="C20" s="99" t="s">
        <v>3823</v>
      </c>
      <c r="D20" s="342"/>
      <c r="E20" s="341"/>
      <c r="F20" s="341"/>
      <c r="G20" s="275" t="s">
        <v>3677</v>
      </c>
      <c r="H20" s="588">
        <v>5</v>
      </c>
      <c r="I20" s="279">
        <v>250</v>
      </c>
      <c r="J20" s="270">
        <f t="shared" si="0"/>
        <v>1250</v>
      </c>
    </row>
    <row r="21" spans="1:10" x14ac:dyDescent="0.3">
      <c r="A21" s="99">
        <v>13</v>
      </c>
      <c r="B21" s="784"/>
      <c r="C21" s="99" t="s">
        <v>3822</v>
      </c>
      <c r="D21" s="342"/>
      <c r="E21" s="341"/>
      <c r="F21" s="341"/>
      <c r="G21" s="275" t="s">
        <v>3677</v>
      </c>
      <c r="H21" s="588">
        <v>3</v>
      </c>
      <c r="I21" s="587">
        <v>3000</v>
      </c>
      <c r="J21" s="270">
        <f t="shared" si="0"/>
        <v>9000</v>
      </c>
    </row>
    <row r="22" spans="1:10" x14ac:dyDescent="0.3">
      <c r="A22" s="99">
        <v>14</v>
      </c>
      <c r="B22" s="785"/>
      <c r="C22" s="99" t="s">
        <v>3821</v>
      </c>
      <c r="D22" s="342"/>
      <c r="E22" s="341"/>
      <c r="F22" s="341"/>
      <c r="G22" s="275" t="s">
        <v>3677</v>
      </c>
      <c r="H22" s="271">
        <v>4</v>
      </c>
      <c r="I22" s="279">
        <v>4000</v>
      </c>
      <c r="J22" s="270">
        <f t="shared" si="0"/>
        <v>16000</v>
      </c>
    </row>
    <row r="23" spans="1:10" x14ac:dyDescent="0.3">
      <c r="A23" s="758" t="s">
        <v>3712</v>
      </c>
      <c r="B23" s="759"/>
      <c r="C23" s="759"/>
      <c r="D23" s="759"/>
      <c r="E23" s="759"/>
      <c r="F23" s="759"/>
      <c r="G23" s="759"/>
      <c r="H23" s="759"/>
      <c r="I23" s="760"/>
      <c r="J23" s="589">
        <f>SUM(J9:J22)</f>
        <v>231264.815</v>
      </c>
    </row>
    <row r="24" spans="1:10" x14ac:dyDescent="0.3">
      <c r="A24" s="99">
        <v>15</v>
      </c>
      <c r="B24" s="781" t="s">
        <v>3676</v>
      </c>
      <c r="C24" s="586" t="s">
        <v>3675</v>
      </c>
      <c r="D24" s="839"/>
      <c r="E24" s="840"/>
      <c r="F24" s="841"/>
      <c r="G24" s="275" t="s">
        <v>3660</v>
      </c>
      <c r="H24" s="271">
        <v>38</v>
      </c>
      <c r="I24" s="271">
        <v>300</v>
      </c>
      <c r="J24" s="279">
        <f>H24*I24</f>
        <v>11400</v>
      </c>
    </row>
    <row r="25" spans="1:10" x14ac:dyDescent="0.3">
      <c r="A25" s="99">
        <v>16</v>
      </c>
      <c r="B25" s="782"/>
      <c r="C25" s="586" t="s">
        <v>3652</v>
      </c>
      <c r="D25" s="839"/>
      <c r="E25" s="840"/>
      <c r="F25" s="841"/>
      <c r="G25" s="275" t="s">
        <v>3660</v>
      </c>
      <c r="H25" s="271">
        <v>19</v>
      </c>
      <c r="I25" s="339">
        <v>800</v>
      </c>
      <c r="J25" s="279">
        <f>H25*I25</f>
        <v>15200</v>
      </c>
    </row>
    <row r="26" spans="1:10" x14ac:dyDescent="0.3">
      <c r="A26" s="758" t="s">
        <v>3704</v>
      </c>
      <c r="B26" s="759"/>
      <c r="C26" s="759"/>
      <c r="D26" s="759"/>
      <c r="E26" s="759"/>
      <c r="F26" s="759"/>
      <c r="G26" s="759"/>
      <c r="H26" s="759"/>
      <c r="I26" s="760"/>
      <c r="J26" s="334">
        <f>J24+J25</f>
        <v>26600</v>
      </c>
    </row>
    <row r="27" spans="1:10" x14ac:dyDescent="0.3">
      <c r="A27" s="99">
        <v>18</v>
      </c>
      <c r="B27" s="783" t="s">
        <v>3674</v>
      </c>
      <c r="C27" s="802" t="s">
        <v>3718</v>
      </c>
      <c r="D27" s="803"/>
      <c r="E27" s="803"/>
      <c r="F27" s="804"/>
      <c r="G27" s="272" t="s">
        <v>3717</v>
      </c>
      <c r="H27" s="448"/>
      <c r="I27" s="398"/>
      <c r="J27" s="398"/>
    </row>
    <row r="28" spans="1:10" x14ac:dyDescent="0.3">
      <c r="A28" s="585">
        <v>19</v>
      </c>
      <c r="B28" s="784"/>
      <c r="C28" s="805" t="s">
        <v>3674</v>
      </c>
      <c r="D28" s="806"/>
      <c r="E28" s="806"/>
      <c r="F28" s="807"/>
      <c r="G28" s="505" t="s">
        <v>3795</v>
      </c>
      <c r="H28" s="505">
        <v>1</v>
      </c>
      <c r="I28" s="719">
        <v>15000</v>
      </c>
      <c r="J28" s="547">
        <v>15000</v>
      </c>
    </row>
    <row r="29" spans="1:10" x14ac:dyDescent="0.3">
      <c r="A29" s="758" t="s">
        <v>3711</v>
      </c>
      <c r="B29" s="759"/>
      <c r="C29" s="759"/>
      <c r="D29" s="759"/>
      <c r="E29" s="759"/>
      <c r="F29" s="759"/>
      <c r="G29" s="759"/>
      <c r="H29" s="759"/>
      <c r="I29" s="760"/>
      <c r="J29" s="628">
        <f>SUM(J26+J28)</f>
        <v>41600</v>
      </c>
    </row>
  </sheetData>
  <mergeCells count="18">
    <mergeCell ref="A1:J2"/>
    <mergeCell ref="A29:I29"/>
    <mergeCell ref="B17:B19"/>
    <mergeCell ref="B27:B28"/>
    <mergeCell ref="B24:B25"/>
    <mergeCell ref="D24:F24"/>
    <mergeCell ref="D25:F25"/>
    <mergeCell ref="C28:F28"/>
    <mergeCell ref="A23:I23"/>
    <mergeCell ref="A26:I26"/>
    <mergeCell ref="B10:B16"/>
    <mergeCell ref="A3:B3"/>
    <mergeCell ref="A4:B4"/>
    <mergeCell ref="A5:B5"/>
    <mergeCell ref="A6:B6"/>
    <mergeCell ref="A7:B7"/>
    <mergeCell ref="C27:F27"/>
    <mergeCell ref="B20:B22"/>
  </mergeCells>
  <pageMargins left="0.7" right="0.7" top="0.75" bottom="0.75" header="0.3" footer="0.3"/>
  <pageSetup paperSize="9" orientation="portrait" verticalDpi="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zoomScaleNormal="100" workbookViewId="0">
      <selection activeCell="C8" sqref="C8"/>
    </sheetView>
  </sheetViews>
  <sheetFormatPr defaultRowHeight="13.8" x14ac:dyDescent="0.25"/>
  <cols>
    <col min="1" max="1" width="6.6640625" style="312" customWidth="1"/>
    <col min="2" max="2" width="13" style="312" customWidth="1"/>
    <col min="3" max="3" width="24.44140625" style="312" customWidth="1"/>
    <col min="4" max="7" width="8.88671875" style="312"/>
    <col min="8" max="8" width="9" style="312" bestFit="1" customWidth="1"/>
    <col min="9" max="10" width="10" style="312" bestFit="1" customWidth="1"/>
    <col min="11" max="16384" width="8.88671875" style="312"/>
  </cols>
  <sheetData>
    <row r="1" spans="1:13" x14ac:dyDescent="0.25">
      <c r="A1" s="778" t="s">
        <v>3695</v>
      </c>
      <c r="B1" s="778"/>
      <c r="C1" s="778"/>
      <c r="D1" s="778"/>
      <c r="E1" s="778"/>
      <c r="F1" s="778"/>
      <c r="G1" s="778"/>
      <c r="H1" s="778"/>
      <c r="I1" s="778"/>
      <c r="J1" s="778"/>
      <c r="K1" s="354"/>
      <c r="L1" s="4"/>
      <c r="M1" s="4"/>
    </row>
    <row r="2" spans="1:13" ht="24.6" customHeight="1" x14ac:dyDescent="0.25">
      <c r="A2" s="778"/>
      <c r="B2" s="778"/>
      <c r="C2" s="778"/>
      <c r="D2" s="778"/>
      <c r="E2" s="778"/>
      <c r="F2" s="778"/>
      <c r="G2" s="778"/>
      <c r="H2" s="778"/>
      <c r="I2" s="778"/>
      <c r="J2" s="778"/>
      <c r="K2" s="4"/>
      <c r="L2" s="4"/>
      <c r="M2" s="4"/>
    </row>
    <row r="3" spans="1:13" x14ac:dyDescent="0.25">
      <c r="A3" s="791" t="s">
        <v>456</v>
      </c>
      <c r="B3" s="791"/>
      <c r="C3" s="1" t="s">
        <v>1898</v>
      </c>
      <c r="D3" s="1"/>
      <c r="E3" s="394"/>
      <c r="F3" s="394"/>
      <c r="G3" s="394"/>
      <c r="H3" s="394"/>
      <c r="I3" s="394"/>
      <c r="J3" s="394"/>
      <c r="K3" s="4"/>
      <c r="L3" s="4"/>
      <c r="M3" s="4"/>
    </row>
    <row r="4" spans="1:13" x14ac:dyDescent="0.25">
      <c r="A4" s="791" t="s">
        <v>3694</v>
      </c>
      <c r="B4" s="791"/>
      <c r="C4" s="1" t="s">
        <v>3829</v>
      </c>
      <c r="D4" s="1"/>
      <c r="E4" s="394"/>
      <c r="F4" s="394"/>
      <c r="G4" s="394"/>
      <c r="H4" s="394"/>
      <c r="I4" s="394"/>
      <c r="J4" s="394"/>
      <c r="K4" s="4"/>
      <c r="L4" s="4"/>
      <c r="M4" s="4"/>
    </row>
    <row r="5" spans="1:13" x14ac:dyDescent="0.25">
      <c r="A5" s="791" t="s">
        <v>3779</v>
      </c>
      <c r="B5" s="791"/>
      <c r="C5" s="1" t="s">
        <v>741</v>
      </c>
      <c r="D5" s="1"/>
      <c r="E5" s="394"/>
      <c r="F5" s="394"/>
      <c r="G5" s="394"/>
      <c r="H5" s="394"/>
      <c r="I5" s="394"/>
      <c r="J5" s="394"/>
      <c r="K5" s="4"/>
      <c r="L5" s="4"/>
      <c r="M5" s="4"/>
    </row>
    <row r="6" spans="1:13" x14ac:dyDescent="0.25">
      <c r="A6" s="791" t="s">
        <v>454</v>
      </c>
      <c r="B6" s="791"/>
      <c r="C6" s="1" t="s">
        <v>3793</v>
      </c>
      <c r="D6" s="1"/>
      <c r="E6" s="394"/>
      <c r="F6" s="394"/>
      <c r="G6" s="394"/>
      <c r="H6" s="394"/>
      <c r="I6" s="394"/>
      <c r="J6" s="394"/>
      <c r="K6" s="4"/>
      <c r="L6" s="4"/>
      <c r="M6" s="4"/>
    </row>
    <row r="7" spans="1:13" x14ac:dyDescent="0.25">
      <c r="A7" s="855" t="s">
        <v>457</v>
      </c>
      <c r="B7" s="856"/>
      <c r="C7" s="1" t="s">
        <v>3969</v>
      </c>
      <c r="D7" s="503"/>
      <c r="E7" s="394"/>
      <c r="F7" s="394"/>
      <c r="G7" s="394"/>
      <c r="H7" s="394"/>
      <c r="I7" s="394"/>
      <c r="J7" s="394"/>
      <c r="K7" s="4"/>
      <c r="L7" s="4"/>
      <c r="M7" s="4"/>
    </row>
    <row r="8" spans="1:13" ht="27.6" x14ac:dyDescent="0.25">
      <c r="A8" s="701" t="s">
        <v>413</v>
      </c>
      <c r="B8" s="406" t="s">
        <v>3712</v>
      </c>
      <c r="C8" s="353" t="s">
        <v>3692</v>
      </c>
      <c r="D8" s="351" t="s">
        <v>3691</v>
      </c>
      <c r="E8" s="309" t="s">
        <v>3690</v>
      </c>
      <c r="F8" s="309" t="s">
        <v>3689</v>
      </c>
      <c r="G8" s="352" t="s">
        <v>3688</v>
      </c>
      <c r="H8" s="351" t="s">
        <v>3687</v>
      </c>
      <c r="I8" s="351" t="s">
        <v>3883</v>
      </c>
      <c r="J8" s="351" t="s">
        <v>3884</v>
      </c>
      <c r="K8" s="360"/>
    </row>
    <row r="9" spans="1:13" ht="14.4" customHeight="1" x14ac:dyDescent="0.25">
      <c r="A9" s="99">
        <v>2</v>
      </c>
      <c r="B9" s="308" t="s">
        <v>3686</v>
      </c>
      <c r="C9" s="99" t="s">
        <v>3880</v>
      </c>
      <c r="D9" s="342">
        <v>11.4</v>
      </c>
      <c r="E9" s="341">
        <v>4</v>
      </c>
      <c r="F9" s="341"/>
      <c r="G9" s="275" t="s">
        <v>3683</v>
      </c>
      <c r="H9" s="279">
        <v>45.6</v>
      </c>
      <c r="I9" s="279">
        <v>35</v>
      </c>
      <c r="J9" s="279">
        <f t="shared" ref="J9:J23" si="0">H9*I9</f>
        <v>1596</v>
      </c>
      <c r="K9" s="360"/>
    </row>
    <row r="10" spans="1:13" ht="16.2" x14ac:dyDescent="0.25">
      <c r="A10" s="99">
        <v>1</v>
      </c>
      <c r="B10" s="783" t="s">
        <v>478</v>
      </c>
      <c r="C10" s="367" t="s">
        <v>3911</v>
      </c>
      <c r="D10" s="342">
        <v>18</v>
      </c>
      <c r="E10" s="341">
        <v>25</v>
      </c>
      <c r="F10" s="341"/>
      <c r="G10" s="275" t="s">
        <v>3683</v>
      </c>
      <c r="H10" s="279">
        <v>450</v>
      </c>
      <c r="I10" s="279">
        <v>15</v>
      </c>
      <c r="J10" s="279">
        <f t="shared" si="0"/>
        <v>6750</v>
      </c>
      <c r="K10" s="360"/>
    </row>
    <row r="11" spans="1:13" x14ac:dyDescent="0.25">
      <c r="A11" s="99">
        <v>3</v>
      </c>
      <c r="B11" s="784"/>
      <c r="C11" s="99" t="s">
        <v>3826</v>
      </c>
      <c r="D11" s="342"/>
      <c r="E11" s="341"/>
      <c r="F11" s="341"/>
      <c r="G11" s="275" t="s">
        <v>3677</v>
      </c>
      <c r="H11" s="279">
        <v>30000</v>
      </c>
      <c r="I11" s="279">
        <v>2</v>
      </c>
      <c r="J11" s="279">
        <f t="shared" si="0"/>
        <v>60000</v>
      </c>
      <c r="K11" s="360"/>
    </row>
    <row r="12" spans="1:13" ht="16.2" x14ac:dyDescent="0.25">
      <c r="A12" s="99">
        <v>4</v>
      </c>
      <c r="B12" s="784"/>
      <c r="C12" s="304" t="s">
        <v>3892</v>
      </c>
      <c r="D12" s="342"/>
      <c r="E12" s="341"/>
      <c r="F12" s="341"/>
      <c r="G12" s="275" t="s">
        <v>3679</v>
      </c>
      <c r="H12" s="279">
        <v>5.4</v>
      </c>
      <c r="I12" s="279">
        <v>300</v>
      </c>
      <c r="J12" s="279">
        <f t="shared" si="0"/>
        <v>1620</v>
      </c>
      <c r="K12" s="360"/>
    </row>
    <row r="13" spans="1:13" ht="16.2" x14ac:dyDescent="0.25">
      <c r="A13" s="99">
        <v>5</v>
      </c>
      <c r="B13" s="784"/>
      <c r="C13" s="281" t="s">
        <v>2007</v>
      </c>
      <c r="D13" s="342"/>
      <c r="E13" s="341"/>
      <c r="F13" s="341"/>
      <c r="G13" s="275" t="s">
        <v>3679</v>
      </c>
      <c r="H13" s="279">
        <v>21</v>
      </c>
      <c r="I13" s="279">
        <v>300</v>
      </c>
      <c r="J13" s="279">
        <f t="shared" si="0"/>
        <v>6300</v>
      </c>
      <c r="K13" s="360"/>
    </row>
    <row r="14" spans="1:13" ht="16.2" x14ac:dyDescent="0.25">
      <c r="A14" s="99">
        <v>6</v>
      </c>
      <c r="B14" s="784"/>
      <c r="C14" s="281" t="s">
        <v>2007</v>
      </c>
      <c r="D14" s="342"/>
      <c r="E14" s="341"/>
      <c r="F14" s="341"/>
      <c r="G14" s="275" t="s">
        <v>3679</v>
      </c>
      <c r="H14" s="279">
        <v>21</v>
      </c>
      <c r="I14" s="279">
        <v>300</v>
      </c>
      <c r="J14" s="279">
        <f t="shared" si="0"/>
        <v>6300</v>
      </c>
      <c r="K14" s="360"/>
    </row>
    <row r="15" spans="1:13" ht="16.2" x14ac:dyDescent="0.25">
      <c r="A15" s="99">
        <v>7</v>
      </c>
      <c r="B15" s="784"/>
      <c r="C15" s="99" t="s">
        <v>2010</v>
      </c>
      <c r="D15" s="342"/>
      <c r="E15" s="341"/>
      <c r="F15" s="341"/>
      <c r="G15" s="275" t="s">
        <v>3679</v>
      </c>
      <c r="H15" s="279">
        <v>2</v>
      </c>
      <c r="I15" s="279">
        <v>8645</v>
      </c>
      <c r="J15" s="279">
        <f t="shared" si="0"/>
        <v>17290</v>
      </c>
      <c r="K15" s="360"/>
    </row>
    <row r="16" spans="1:13" ht="16.2" x14ac:dyDescent="0.25">
      <c r="A16" s="99">
        <v>8</v>
      </c>
      <c r="B16" s="784"/>
      <c r="C16" s="99" t="s">
        <v>3825</v>
      </c>
      <c r="D16" s="342">
        <v>11.4</v>
      </c>
      <c r="E16" s="341">
        <v>4</v>
      </c>
      <c r="F16" s="341">
        <v>0.8</v>
      </c>
      <c r="G16" s="275" t="s">
        <v>3679</v>
      </c>
      <c r="H16" s="279">
        <v>36.479999999999997</v>
      </c>
      <c r="I16" s="279">
        <v>1200</v>
      </c>
      <c r="J16" s="279">
        <f t="shared" si="0"/>
        <v>43775.999999999993</v>
      </c>
      <c r="K16" s="360"/>
    </row>
    <row r="17" spans="1:11" x14ac:dyDescent="0.25">
      <c r="A17" s="99">
        <v>9</v>
      </c>
      <c r="B17" s="784"/>
      <c r="C17" s="99" t="s">
        <v>3823</v>
      </c>
      <c r="D17" s="342"/>
      <c r="E17" s="341"/>
      <c r="F17" s="341"/>
      <c r="G17" s="275" t="s">
        <v>3677</v>
      </c>
      <c r="H17" s="587">
        <v>5</v>
      </c>
      <c r="I17" s="279">
        <v>250</v>
      </c>
      <c r="J17" s="279">
        <f t="shared" si="0"/>
        <v>1250</v>
      </c>
      <c r="K17" s="360"/>
    </row>
    <row r="18" spans="1:11" ht="16.2" x14ac:dyDescent="0.25">
      <c r="A18" s="99">
        <v>10</v>
      </c>
      <c r="B18" s="784"/>
      <c r="C18" s="99" t="s">
        <v>2008</v>
      </c>
      <c r="D18" s="342"/>
      <c r="E18" s="341"/>
      <c r="F18" s="341"/>
      <c r="G18" s="275" t="s">
        <v>3679</v>
      </c>
      <c r="H18" s="587">
        <v>22</v>
      </c>
      <c r="I18" s="279">
        <v>800</v>
      </c>
      <c r="J18" s="279">
        <f t="shared" si="0"/>
        <v>17600</v>
      </c>
      <c r="K18" s="360"/>
    </row>
    <row r="19" spans="1:11" x14ac:dyDescent="0.25">
      <c r="A19" s="99">
        <v>11</v>
      </c>
      <c r="B19" s="785"/>
      <c r="C19" s="99" t="s">
        <v>3921</v>
      </c>
      <c r="D19" s="342">
        <v>12</v>
      </c>
      <c r="E19" s="341"/>
      <c r="F19" s="341"/>
      <c r="G19" s="275" t="s">
        <v>3677</v>
      </c>
      <c r="H19" s="279">
        <v>6</v>
      </c>
      <c r="I19" s="279">
        <v>7000</v>
      </c>
      <c r="J19" s="279">
        <f t="shared" si="0"/>
        <v>42000</v>
      </c>
      <c r="K19" s="360"/>
    </row>
    <row r="20" spans="1:11" ht="16.2" x14ac:dyDescent="0.25">
      <c r="A20" s="99">
        <v>12</v>
      </c>
      <c r="B20" s="779" t="s">
        <v>479</v>
      </c>
      <c r="C20" s="99" t="s">
        <v>3773</v>
      </c>
      <c r="D20" s="342"/>
      <c r="E20" s="341"/>
      <c r="F20" s="341"/>
      <c r="G20" s="275" t="s">
        <v>3679</v>
      </c>
      <c r="H20" s="279">
        <v>1.6</v>
      </c>
      <c r="I20" s="587">
        <v>24000</v>
      </c>
      <c r="J20" s="279">
        <f t="shared" si="0"/>
        <v>38400</v>
      </c>
      <c r="K20" s="360"/>
    </row>
    <row r="21" spans="1:11" x14ac:dyDescent="0.25">
      <c r="A21" s="99">
        <v>13</v>
      </c>
      <c r="B21" s="779"/>
      <c r="C21" s="99" t="s">
        <v>3824</v>
      </c>
      <c r="D21" s="342"/>
      <c r="E21" s="341"/>
      <c r="F21" s="341"/>
      <c r="G21" s="275" t="s">
        <v>3677</v>
      </c>
      <c r="H21" s="587">
        <v>21</v>
      </c>
      <c r="I21" s="587">
        <v>500</v>
      </c>
      <c r="J21" s="279">
        <f t="shared" si="0"/>
        <v>10500</v>
      </c>
      <c r="K21" s="360"/>
    </row>
    <row r="22" spans="1:11" x14ac:dyDescent="0.25">
      <c r="A22" s="99">
        <v>14</v>
      </c>
      <c r="B22" s="779" t="s">
        <v>3758</v>
      </c>
      <c r="C22" s="99" t="s">
        <v>3822</v>
      </c>
      <c r="D22" s="342"/>
      <c r="E22" s="341"/>
      <c r="F22" s="341"/>
      <c r="G22" s="275" t="s">
        <v>3677</v>
      </c>
      <c r="H22" s="587">
        <v>3</v>
      </c>
      <c r="I22" s="587">
        <v>3000</v>
      </c>
      <c r="J22" s="279">
        <f t="shared" si="0"/>
        <v>9000</v>
      </c>
      <c r="K22" s="360"/>
    </row>
    <row r="23" spans="1:11" x14ac:dyDescent="0.25">
      <c r="A23" s="99">
        <v>15</v>
      </c>
      <c r="B23" s="779"/>
      <c r="C23" s="99" t="s">
        <v>3821</v>
      </c>
      <c r="D23" s="342"/>
      <c r="E23" s="341"/>
      <c r="F23" s="341"/>
      <c r="G23" s="275" t="s">
        <v>3677</v>
      </c>
      <c r="H23" s="279">
        <v>3</v>
      </c>
      <c r="I23" s="279">
        <v>4000</v>
      </c>
      <c r="J23" s="279">
        <f t="shared" si="0"/>
        <v>12000</v>
      </c>
      <c r="K23" s="360"/>
    </row>
    <row r="24" spans="1:11" x14ac:dyDescent="0.25">
      <c r="A24" s="758" t="s">
        <v>3712</v>
      </c>
      <c r="B24" s="759"/>
      <c r="C24" s="759"/>
      <c r="D24" s="759"/>
      <c r="E24" s="759"/>
      <c r="F24" s="759"/>
      <c r="G24" s="759"/>
      <c r="H24" s="759"/>
      <c r="I24" s="760"/>
      <c r="J24" s="683">
        <f>SUM(J9:J23)</f>
        <v>274382</v>
      </c>
      <c r="K24" s="360"/>
    </row>
    <row r="25" spans="1:11" x14ac:dyDescent="0.25">
      <c r="A25" s="99">
        <v>16</v>
      </c>
      <c r="B25" s="781" t="s">
        <v>3676</v>
      </c>
      <c r="C25" s="586" t="s">
        <v>3675</v>
      </c>
      <c r="D25" s="839"/>
      <c r="E25" s="840"/>
      <c r="F25" s="841"/>
      <c r="G25" s="275" t="s">
        <v>3660</v>
      </c>
      <c r="H25" s="275">
        <v>40</v>
      </c>
      <c r="I25" s="270">
        <v>300</v>
      </c>
      <c r="J25" s="270">
        <f>H25*I25</f>
        <v>12000</v>
      </c>
      <c r="K25" s="360"/>
    </row>
    <row r="26" spans="1:11" x14ac:dyDescent="0.25">
      <c r="A26" s="99">
        <v>17</v>
      </c>
      <c r="B26" s="782"/>
      <c r="C26" s="586" t="s">
        <v>3652</v>
      </c>
      <c r="D26" s="839"/>
      <c r="E26" s="840"/>
      <c r="F26" s="841"/>
      <c r="G26" s="275" t="s">
        <v>3660</v>
      </c>
      <c r="H26" s="275">
        <v>20</v>
      </c>
      <c r="I26" s="547">
        <v>800</v>
      </c>
      <c r="J26" s="270">
        <f>H26*I26</f>
        <v>16000</v>
      </c>
      <c r="K26" s="360"/>
    </row>
    <row r="27" spans="1:11" x14ac:dyDescent="0.25">
      <c r="A27" s="758" t="s">
        <v>3704</v>
      </c>
      <c r="B27" s="759"/>
      <c r="C27" s="759"/>
      <c r="D27" s="759"/>
      <c r="E27" s="759"/>
      <c r="F27" s="759"/>
      <c r="G27" s="759"/>
      <c r="H27" s="759"/>
      <c r="I27" s="760"/>
      <c r="J27" s="628">
        <f>J25+J26</f>
        <v>28000</v>
      </c>
      <c r="K27" s="360"/>
    </row>
    <row r="28" spans="1:11" x14ac:dyDescent="0.25">
      <c r="A28" s="99">
        <v>19</v>
      </c>
      <c r="B28" s="783" t="s">
        <v>3674</v>
      </c>
      <c r="C28" s="802" t="s">
        <v>3718</v>
      </c>
      <c r="D28" s="803"/>
      <c r="E28" s="803"/>
      <c r="F28" s="804"/>
      <c r="G28" s="272" t="s">
        <v>3717</v>
      </c>
      <c r="H28" s="448"/>
      <c r="I28" s="398"/>
      <c r="J28" s="398"/>
      <c r="K28" s="360"/>
    </row>
    <row r="29" spans="1:11" x14ac:dyDescent="0.25">
      <c r="A29" s="585">
        <v>20</v>
      </c>
      <c r="B29" s="784"/>
      <c r="C29" s="805" t="s">
        <v>3674</v>
      </c>
      <c r="D29" s="806"/>
      <c r="E29" s="806"/>
      <c r="F29" s="807"/>
      <c r="G29" s="441" t="s">
        <v>3795</v>
      </c>
      <c r="H29" s="505">
        <v>1</v>
      </c>
      <c r="I29" s="719">
        <v>15000</v>
      </c>
      <c r="J29" s="547">
        <v>15000</v>
      </c>
      <c r="K29" s="360"/>
    </row>
    <row r="30" spans="1:11" x14ac:dyDescent="0.25">
      <c r="A30" s="758" t="s">
        <v>3711</v>
      </c>
      <c r="B30" s="759"/>
      <c r="C30" s="759"/>
      <c r="D30" s="759"/>
      <c r="E30" s="759"/>
      <c r="F30" s="759"/>
      <c r="G30" s="759"/>
      <c r="H30" s="759"/>
      <c r="I30" s="760"/>
      <c r="J30" s="628">
        <f>J24+J27+J29</f>
        <v>317382</v>
      </c>
      <c r="K30" s="360"/>
    </row>
  </sheetData>
  <mergeCells count="18">
    <mergeCell ref="A30:I30"/>
    <mergeCell ref="A7:B7"/>
    <mergeCell ref="B20:B21"/>
    <mergeCell ref="B25:B26"/>
    <mergeCell ref="D25:F25"/>
    <mergeCell ref="D26:F26"/>
    <mergeCell ref="B10:B19"/>
    <mergeCell ref="A27:I27"/>
    <mergeCell ref="C28:F28"/>
    <mergeCell ref="C29:F29"/>
    <mergeCell ref="A1:J2"/>
    <mergeCell ref="A3:B3"/>
    <mergeCell ref="A4:B4"/>
    <mergeCell ref="A5:B5"/>
    <mergeCell ref="A6:B6"/>
    <mergeCell ref="B22:B23"/>
    <mergeCell ref="B28:B29"/>
    <mergeCell ref="A24:I24"/>
  </mergeCells>
  <pageMargins left="0.7" right="0.7" top="0.75" bottom="0.75" header="0.3" footer="0.3"/>
  <pageSetup paperSize="9" orientation="portrait" verticalDpi="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zoomScaleNormal="100" workbookViewId="0">
      <selection activeCell="C4" sqref="C4"/>
    </sheetView>
  </sheetViews>
  <sheetFormatPr defaultRowHeight="14.4" x14ac:dyDescent="0.3"/>
  <cols>
    <col min="1" max="1" width="7.44140625" customWidth="1"/>
    <col min="2" max="2" width="14.88671875" customWidth="1"/>
    <col min="3" max="3" width="38" style="267" customWidth="1"/>
    <col min="4" max="4" width="8.6640625" customWidth="1"/>
    <col min="5" max="5" width="7.88671875" customWidth="1"/>
    <col min="6" max="6" width="6.77734375" customWidth="1"/>
    <col min="7" max="7" width="8.77734375" customWidth="1"/>
    <col min="8" max="8" width="7.77734375" customWidth="1"/>
    <col min="9" max="9" width="12.77734375" customWidth="1"/>
    <col min="10" max="10" width="14.109375" style="383" customWidth="1"/>
  </cols>
  <sheetData>
    <row r="1" spans="1:11" ht="42.6" customHeight="1" x14ac:dyDescent="0.3">
      <c r="A1" s="905" t="s">
        <v>3695</v>
      </c>
      <c r="B1" s="905"/>
      <c r="C1" s="905"/>
      <c r="D1" s="905"/>
      <c r="E1" s="905"/>
      <c r="F1" s="905"/>
      <c r="G1" s="905"/>
      <c r="H1" s="905"/>
      <c r="I1" s="905"/>
      <c r="J1" s="905"/>
    </row>
    <row r="2" spans="1:11" x14ac:dyDescent="0.3">
      <c r="A2" s="791" t="s">
        <v>456</v>
      </c>
      <c r="B2" s="791"/>
      <c r="C2" s="1" t="s">
        <v>1895</v>
      </c>
      <c r="D2" s="1"/>
      <c r="E2" s="394"/>
      <c r="F2" s="394"/>
      <c r="G2" s="394"/>
      <c r="H2" s="394"/>
      <c r="I2" s="394"/>
      <c r="J2" s="394"/>
    </row>
    <row r="3" spans="1:11" x14ac:dyDescent="0.3">
      <c r="A3" s="791" t="s">
        <v>3694</v>
      </c>
      <c r="B3" s="791"/>
      <c r="C3" s="1" t="s">
        <v>1867</v>
      </c>
      <c r="D3" s="1"/>
      <c r="E3" s="394"/>
      <c r="F3" s="394"/>
      <c r="G3" s="394"/>
      <c r="H3" s="394"/>
      <c r="I3" s="394"/>
      <c r="J3" s="394"/>
    </row>
    <row r="4" spans="1:11" ht="14.4" customHeight="1" x14ac:dyDescent="0.3">
      <c r="A4" s="791" t="s">
        <v>3779</v>
      </c>
      <c r="B4" s="791"/>
      <c r="C4" s="1" t="s">
        <v>1165</v>
      </c>
      <c r="D4" s="1"/>
      <c r="E4" s="394"/>
      <c r="F4" s="394"/>
      <c r="G4" s="394"/>
      <c r="H4" s="394"/>
      <c r="I4" s="394"/>
      <c r="J4" s="394"/>
    </row>
    <row r="5" spans="1:11" ht="14.4" customHeight="1" x14ac:dyDescent="0.3">
      <c r="A5" s="791" t="s">
        <v>454</v>
      </c>
      <c r="B5" s="791"/>
      <c r="C5" s="1" t="s">
        <v>2813</v>
      </c>
      <c r="D5" s="1"/>
      <c r="E5" s="394"/>
      <c r="F5" s="394"/>
      <c r="G5" s="394"/>
      <c r="H5" s="394"/>
      <c r="I5" s="394"/>
      <c r="J5" s="394"/>
    </row>
    <row r="6" spans="1:11" ht="14.4" customHeight="1" x14ac:dyDescent="0.3">
      <c r="A6" s="855" t="s">
        <v>457</v>
      </c>
      <c r="B6" s="856"/>
      <c r="C6" s="503" t="s">
        <v>3971</v>
      </c>
      <c r="D6" s="503"/>
      <c r="E6" s="394"/>
      <c r="F6" s="394"/>
      <c r="G6" s="394"/>
      <c r="H6" s="394"/>
      <c r="I6" s="394"/>
      <c r="J6" s="394"/>
    </row>
    <row r="7" spans="1:11" ht="36.6" customHeight="1" x14ac:dyDescent="0.3">
      <c r="A7" s="701" t="s">
        <v>413</v>
      </c>
      <c r="B7" s="406" t="s">
        <v>3712</v>
      </c>
      <c r="C7" s="353" t="s">
        <v>3692</v>
      </c>
      <c r="D7" s="351" t="s">
        <v>3691</v>
      </c>
      <c r="E7" s="309" t="s">
        <v>3690</v>
      </c>
      <c r="F7" s="309" t="s">
        <v>3689</v>
      </c>
      <c r="G7" s="352" t="s">
        <v>3688</v>
      </c>
      <c r="H7" s="351" t="s">
        <v>3687</v>
      </c>
      <c r="I7" s="351" t="s">
        <v>3883</v>
      </c>
      <c r="J7" s="351" t="s">
        <v>3884</v>
      </c>
      <c r="K7" s="269"/>
    </row>
    <row r="8" spans="1:11" ht="14.4" customHeight="1" x14ac:dyDescent="0.3">
      <c r="A8" s="99">
        <v>1</v>
      </c>
      <c r="B8" s="308" t="s">
        <v>3714</v>
      </c>
      <c r="C8" s="621" t="s">
        <v>380</v>
      </c>
      <c r="D8" s="271">
        <v>10</v>
      </c>
      <c r="E8" s="341">
        <v>7</v>
      </c>
      <c r="F8" s="341"/>
      <c r="G8" s="275" t="s">
        <v>3683</v>
      </c>
      <c r="H8" s="271">
        <v>1</v>
      </c>
      <c r="I8" s="279">
        <v>60000</v>
      </c>
      <c r="J8" s="279">
        <f t="shared" ref="J8:J13" si="0">I8*H8</f>
        <v>60000</v>
      </c>
      <c r="K8" s="269"/>
    </row>
    <row r="9" spans="1:11" ht="14.4" customHeight="1" x14ac:dyDescent="0.3">
      <c r="A9" s="99">
        <v>2</v>
      </c>
      <c r="B9" s="779" t="s">
        <v>479</v>
      </c>
      <c r="C9" s="307" t="s">
        <v>3824</v>
      </c>
      <c r="D9" s="342">
        <v>5</v>
      </c>
      <c r="E9" s="341">
        <v>0.2</v>
      </c>
      <c r="F9" s="341"/>
      <c r="G9" s="275" t="s">
        <v>3677</v>
      </c>
      <c r="H9" s="271">
        <v>8</v>
      </c>
      <c r="I9" s="279">
        <v>500</v>
      </c>
      <c r="J9" s="279">
        <f t="shared" si="0"/>
        <v>4000</v>
      </c>
      <c r="K9" s="269"/>
    </row>
    <row r="10" spans="1:11" ht="14.4" customHeight="1" x14ac:dyDescent="0.3">
      <c r="A10" s="99">
        <v>3</v>
      </c>
      <c r="B10" s="779"/>
      <c r="C10" s="307" t="s">
        <v>3824</v>
      </c>
      <c r="D10" s="342">
        <v>1.5</v>
      </c>
      <c r="E10" s="341">
        <v>0.2</v>
      </c>
      <c r="F10" s="341"/>
      <c r="G10" s="275" t="s">
        <v>3677</v>
      </c>
      <c r="H10" s="271">
        <v>23</v>
      </c>
      <c r="I10" s="279">
        <v>200</v>
      </c>
      <c r="J10" s="279">
        <f t="shared" si="0"/>
        <v>4600</v>
      </c>
      <c r="K10" s="269"/>
    </row>
    <row r="11" spans="1:11" ht="14.4" customHeight="1" x14ac:dyDescent="0.3">
      <c r="A11" s="99">
        <v>4</v>
      </c>
      <c r="B11" s="779" t="s">
        <v>475</v>
      </c>
      <c r="C11" s="307" t="s">
        <v>2002</v>
      </c>
      <c r="D11" s="342">
        <v>110</v>
      </c>
      <c r="E11" s="341">
        <v>1.6E-2</v>
      </c>
      <c r="F11" s="341"/>
      <c r="G11" s="275" t="s">
        <v>3678</v>
      </c>
      <c r="H11" s="271">
        <v>110</v>
      </c>
      <c r="I11" s="279">
        <v>20</v>
      </c>
      <c r="J11" s="279">
        <f t="shared" si="0"/>
        <v>2200</v>
      </c>
      <c r="K11" s="269"/>
    </row>
    <row r="12" spans="1:11" ht="14.4" customHeight="1" x14ac:dyDescent="0.3">
      <c r="A12" s="99">
        <v>5</v>
      </c>
      <c r="B12" s="779"/>
      <c r="C12" s="307" t="s">
        <v>3923</v>
      </c>
      <c r="D12" s="342">
        <v>30</v>
      </c>
      <c r="E12" s="341">
        <v>1.4999999999999999E-2</v>
      </c>
      <c r="F12" s="341"/>
      <c r="G12" s="275" t="s">
        <v>3678</v>
      </c>
      <c r="H12" s="271">
        <v>30</v>
      </c>
      <c r="I12" s="279">
        <v>25</v>
      </c>
      <c r="J12" s="279">
        <f t="shared" si="0"/>
        <v>750</v>
      </c>
      <c r="K12" s="269"/>
    </row>
    <row r="13" spans="1:11" ht="14.4" customHeight="1" x14ac:dyDescent="0.3">
      <c r="A13" s="99">
        <v>6</v>
      </c>
      <c r="B13" s="779"/>
      <c r="C13" s="307" t="s">
        <v>3923</v>
      </c>
      <c r="D13" s="271">
        <v>80</v>
      </c>
      <c r="E13" s="341">
        <v>1.4999999999999999E-2</v>
      </c>
      <c r="F13" s="341"/>
      <c r="G13" s="275" t="s">
        <v>3678</v>
      </c>
      <c r="H13" s="271">
        <v>80</v>
      </c>
      <c r="I13" s="279">
        <v>25</v>
      </c>
      <c r="J13" s="279">
        <f t="shared" si="0"/>
        <v>2000</v>
      </c>
      <c r="K13" s="269"/>
    </row>
    <row r="14" spans="1:11" ht="14.4" customHeight="1" x14ac:dyDescent="0.3">
      <c r="A14" s="99">
        <v>7</v>
      </c>
      <c r="B14" s="779" t="s">
        <v>3758</v>
      </c>
      <c r="C14" s="307" t="s">
        <v>3924</v>
      </c>
      <c r="D14" s="271"/>
      <c r="E14" s="341">
        <v>1.4E-2</v>
      </c>
      <c r="F14" s="341">
        <v>0.6</v>
      </c>
      <c r="G14" s="275" t="s">
        <v>3701</v>
      </c>
      <c r="H14" s="271">
        <v>4</v>
      </c>
      <c r="I14" s="279">
        <v>180</v>
      </c>
      <c r="J14" s="279">
        <f>H14*I14</f>
        <v>720</v>
      </c>
      <c r="K14" s="269"/>
    </row>
    <row r="15" spans="1:11" ht="14.4" customHeight="1" x14ac:dyDescent="0.3">
      <c r="A15" s="99">
        <v>8</v>
      </c>
      <c r="B15" s="779"/>
      <c r="C15" s="307" t="s">
        <v>3925</v>
      </c>
      <c r="D15" s="342">
        <v>5</v>
      </c>
      <c r="E15" s="341">
        <v>0.2</v>
      </c>
      <c r="F15" s="341"/>
      <c r="G15" s="275" t="s">
        <v>3677</v>
      </c>
      <c r="H15" s="271">
        <v>1</v>
      </c>
      <c r="I15" s="279">
        <v>1250</v>
      </c>
      <c r="J15" s="279">
        <f>I15*H15</f>
        <v>1250</v>
      </c>
      <c r="K15" s="269"/>
    </row>
    <row r="16" spans="1:11" ht="14.4" customHeight="1" x14ac:dyDescent="0.3">
      <c r="A16" s="99">
        <v>9</v>
      </c>
      <c r="B16" s="779"/>
      <c r="C16" s="307" t="s">
        <v>3840</v>
      </c>
      <c r="D16" s="342">
        <v>5</v>
      </c>
      <c r="E16" s="341"/>
      <c r="F16" s="341">
        <v>1.5</v>
      </c>
      <c r="G16" s="275" t="s">
        <v>3678</v>
      </c>
      <c r="H16" s="271">
        <v>6</v>
      </c>
      <c r="I16" s="279">
        <v>1500</v>
      </c>
      <c r="J16" s="279">
        <f>I16*H16</f>
        <v>9000</v>
      </c>
      <c r="K16" s="269"/>
    </row>
    <row r="17" spans="1:12" ht="14.4" customHeight="1" x14ac:dyDescent="0.3">
      <c r="A17" s="758" t="s">
        <v>3712</v>
      </c>
      <c r="B17" s="759"/>
      <c r="C17" s="759"/>
      <c r="D17" s="759"/>
      <c r="E17" s="759"/>
      <c r="F17" s="759"/>
      <c r="G17" s="759"/>
      <c r="H17" s="759"/>
      <c r="I17" s="760"/>
      <c r="J17" s="628">
        <f>J8+J9+J10+J11+J12+J13+J14+J15+J16</f>
        <v>84520</v>
      </c>
      <c r="K17" s="269"/>
    </row>
    <row r="18" spans="1:12" ht="14.4" customHeight="1" x14ac:dyDescent="0.3">
      <c r="A18" s="99">
        <v>11</v>
      </c>
      <c r="B18" s="783" t="s">
        <v>3744</v>
      </c>
      <c r="C18" s="764" t="s">
        <v>3675</v>
      </c>
      <c r="D18" s="765"/>
      <c r="E18" s="765"/>
      <c r="F18" s="766"/>
      <c r="G18" s="275" t="s">
        <v>3660</v>
      </c>
      <c r="H18" s="271">
        <v>8</v>
      </c>
      <c r="I18" s="271">
        <v>300</v>
      </c>
      <c r="J18" s="270">
        <f>I18*H18</f>
        <v>2400</v>
      </c>
      <c r="K18" s="269"/>
    </row>
    <row r="19" spans="1:12" ht="14.4" customHeight="1" x14ac:dyDescent="0.3">
      <c r="A19" s="99">
        <v>12</v>
      </c>
      <c r="B19" s="784"/>
      <c r="C19" s="764" t="s">
        <v>3652</v>
      </c>
      <c r="D19" s="765"/>
      <c r="E19" s="765"/>
      <c r="F19" s="766"/>
      <c r="G19" s="374" t="s">
        <v>3660</v>
      </c>
      <c r="H19" s="339">
        <v>2</v>
      </c>
      <c r="I19" s="339">
        <v>500</v>
      </c>
      <c r="J19" s="547">
        <f>I19*H19</f>
        <v>1000</v>
      </c>
      <c r="K19" s="269"/>
      <c r="L19" s="274"/>
    </row>
    <row r="20" spans="1:12" ht="14.4" customHeight="1" x14ac:dyDescent="0.3">
      <c r="A20" s="758" t="s">
        <v>3704</v>
      </c>
      <c r="B20" s="759"/>
      <c r="C20" s="759"/>
      <c r="D20" s="759"/>
      <c r="E20" s="759"/>
      <c r="F20" s="759"/>
      <c r="G20" s="759"/>
      <c r="H20" s="759"/>
      <c r="I20" s="760"/>
      <c r="J20" s="628">
        <f>J18+J19</f>
        <v>3400</v>
      </c>
      <c r="K20" s="269"/>
    </row>
    <row r="21" spans="1:12" ht="14.4" customHeight="1" x14ac:dyDescent="0.3">
      <c r="A21" s="312">
        <v>13</v>
      </c>
      <c r="B21" s="887" t="s">
        <v>3674</v>
      </c>
      <c r="C21" s="802" t="s">
        <v>3718</v>
      </c>
      <c r="D21" s="803"/>
      <c r="E21" s="803"/>
      <c r="F21" s="804"/>
      <c r="G21" s="272" t="s">
        <v>3673</v>
      </c>
      <c r="H21" s="448"/>
      <c r="I21" s="398"/>
      <c r="J21" s="398"/>
      <c r="K21" s="269"/>
    </row>
    <row r="22" spans="1:12" ht="14.4" customHeight="1" x14ac:dyDescent="0.3">
      <c r="A22" s="585">
        <v>14</v>
      </c>
      <c r="B22" s="781"/>
      <c r="C22" s="805" t="s">
        <v>3674</v>
      </c>
      <c r="D22" s="806"/>
      <c r="E22" s="806"/>
      <c r="F22" s="807"/>
      <c r="G22" s="374" t="s">
        <v>3795</v>
      </c>
      <c r="H22" s="400">
        <v>1</v>
      </c>
      <c r="I22" s="656">
        <v>2500</v>
      </c>
      <c r="J22" s="547">
        <f>H22*I22</f>
        <v>2500</v>
      </c>
      <c r="K22" s="269"/>
    </row>
    <row r="23" spans="1:12" ht="14.4" customHeight="1" x14ac:dyDescent="0.3">
      <c r="A23" s="758" t="s">
        <v>3711</v>
      </c>
      <c r="B23" s="759"/>
      <c r="C23" s="759"/>
      <c r="D23" s="759"/>
      <c r="E23" s="759"/>
      <c r="F23" s="759"/>
      <c r="G23" s="759"/>
      <c r="H23" s="759"/>
      <c r="I23" s="760"/>
      <c r="J23" s="628">
        <f>J17+J20+J22</f>
        <v>90420</v>
      </c>
      <c r="K23" s="269"/>
    </row>
  </sheetData>
  <mergeCells count="18">
    <mergeCell ref="A1:J1"/>
    <mergeCell ref="B9:B10"/>
    <mergeCell ref="B14:B16"/>
    <mergeCell ref="A23:I23"/>
    <mergeCell ref="B11:B13"/>
    <mergeCell ref="B21:B22"/>
    <mergeCell ref="B18:B19"/>
    <mergeCell ref="C18:F18"/>
    <mergeCell ref="A2:B2"/>
    <mergeCell ref="A3:B3"/>
    <mergeCell ref="A4:B4"/>
    <mergeCell ref="A5:B5"/>
    <mergeCell ref="A6:B6"/>
    <mergeCell ref="A17:I17"/>
    <mergeCell ref="A20:I20"/>
    <mergeCell ref="C19:F19"/>
    <mergeCell ref="C21:F21"/>
    <mergeCell ref="C22:F22"/>
  </mergeCells>
  <pageMargins left="0.5" right="0" top="0.5" bottom="0.75" header="0.3" footer="0.3"/>
  <pageSetup scale="77" orientation="portrait" horizontalDpi="300" verticalDpi="30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zoomScaleNormal="100" workbookViewId="0">
      <selection activeCell="C6" sqref="C6"/>
    </sheetView>
  </sheetViews>
  <sheetFormatPr defaultRowHeight="13.8" x14ac:dyDescent="0.25"/>
  <cols>
    <col min="1" max="1" width="6.77734375" style="312" customWidth="1"/>
    <col min="2" max="2" width="12" style="312" customWidth="1"/>
    <col min="3" max="3" width="38" style="358" customWidth="1"/>
    <col min="4" max="4" width="9.21875" style="312" customWidth="1"/>
    <col min="5" max="5" width="7.88671875" style="312" customWidth="1"/>
    <col min="6" max="6" width="6.77734375" style="312" customWidth="1"/>
    <col min="7" max="7" width="9.77734375" style="312" customWidth="1"/>
    <col min="8" max="8" width="7.77734375" style="312" customWidth="1"/>
    <col min="9" max="9" width="12.77734375" style="312" customWidth="1"/>
    <col min="10" max="10" width="12.88671875" style="371" customWidth="1"/>
    <col min="11" max="16384" width="8.88671875" style="312"/>
  </cols>
  <sheetData>
    <row r="1" spans="1:11" ht="54.6" customHeight="1" x14ac:dyDescent="0.25">
      <c r="A1" s="778" t="s">
        <v>3695</v>
      </c>
      <c r="B1" s="778"/>
      <c r="C1" s="778"/>
      <c r="D1" s="778"/>
      <c r="E1" s="778"/>
      <c r="F1" s="778"/>
      <c r="G1" s="778"/>
      <c r="H1" s="778"/>
      <c r="I1" s="778"/>
      <c r="J1" s="778"/>
    </row>
    <row r="2" spans="1:11" x14ac:dyDescent="0.25">
      <c r="A2" s="791" t="s">
        <v>456</v>
      </c>
      <c r="B2" s="791"/>
      <c r="C2" s="1" t="s">
        <v>3835</v>
      </c>
      <c r="D2" s="1"/>
      <c r="E2" s="394"/>
      <c r="F2" s="394"/>
      <c r="G2" s="394"/>
      <c r="H2" s="394"/>
      <c r="I2" s="394"/>
      <c r="J2" s="394"/>
    </row>
    <row r="3" spans="1:11" x14ac:dyDescent="0.25">
      <c r="A3" s="791" t="s">
        <v>3694</v>
      </c>
      <c r="B3" s="791"/>
      <c r="C3" s="1" t="s">
        <v>3834</v>
      </c>
      <c r="D3" s="1"/>
      <c r="E3" s="394"/>
      <c r="F3" s="394"/>
      <c r="G3" s="394"/>
      <c r="H3" s="394"/>
      <c r="I3" s="394"/>
      <c r="J3" s="394"/>
    </row>
    <row r="4" spans="1:11" ht="14.4" customHeight="1" x14ac:dyDescent="0.25">
      <c r="A4" s="791" t="s">
        <v>3779</v>
      </c>
      <c r="B4" s="791"/>
      <c r="C4" s="1" t="s">
        <v>826</v>
      </c>
      <c r="D4" s="1"/>
      <c r="E4" s="394"/>
      <c r="F4" s="394"/>
      <c r="G4" s="394"/>
      <c r="H4" s="394"/>
      <c r="I4" s="394"/>
      <c r="J4" s="394"/>
    </row>
    <row r="5" spans="1:11" ht="14.4" customHeight="1" x14ac:dyDescent="0.25">
      <c r="A5" s="791" t="s">
        <v>454</v>
      </c>
      <c r="B5" s="791"/>
      <c r="C5" s="1" t="s">
        <v>2813</v>
      </c>
      <c r="D5" s="1"/>
      <c r="E5" s="394"/>
      <c r="F5" s="394"/>
      <c r="G5" s="394"/>
      <c r="H5" s="394"/>
      <c r="I5" s="394"/>
      <c r="J5" s="394"/>
    </row>
    <row r="6" spans="1:11" ht="14.4" customHeight="1" x14ac:dyDescent="0.25">
      <c r="A6" s="855" t="s">
        <v>457</v>
      </c>
      <c r="B6" s="856"/>
      <c r="C6" s="503" t="s">
        <v>3855</v>
      </c>
      <c r="D6" s="503"/>
      <c r="E6" s="394"/>
      <c r="F6" s="394"/>
      <c r="G6" s="394"/>
      <c r="H6" s="394"/>
      <c r="I6" s="394"/>
      <c r="J6" s="394"/>
    </row>
    <row r="7" spans="1:11" ht="36.6" customHeight="1" x14ac:dyDescent="0.25">
      <c r="A7" s="701" t="s">
        <v>413</v>
      </c>
      <c r="B7" s="406" t="s">
        <v>3712</v>
      </c>
      <c r="C7" s="353" t="s">
        <v>3692</v>
      </c>
      <c r="D7" s="351" t="s">
        <v>3691</v>
      </c>
      <c r="E7" s="309" t="s">
        <v>3690</v>
      </c>
      <c r="F7" s="309" t="s">
        <v>3689</v>
      </c>
      <c r="G7" s="352" t="s">
        <v>3688</v>
      </c>
      <c r="H7" s="351" t="s">
        <v>3687</v>
      </c>
      <c r="I7" s="351" t="s">
        <v>3883</v>
      </c>
      <c r="J7" s="351" t="s">
        <v>3884</v>
      </c>
      <c r="K7" s="360"/>
    </row>
    <row r="8" spans="1:11" ht="14.4" customHeight="1" x14ac:dyDescent="0.25">
      <c r="A8" s="99">
        <v>1</v>
      </c>
      <c r="B8" s="779" t="s">
        <v>3714</v>
      </c>
      <c r="C8" s="307" t="s">
        <v>3916</v>
      </c>
      <c r="D8" s="342">
        <v>12</v>
      </c>
      <c r="E8" s="341">
        <v>10</v>
      </c>
      <c r="F8" s="341"/>
      <c r="G8" s="275" t="s">
        <v>3683</v>
      </c>
      <c r="H8" s="271">
        <v>1</v>
      </c>
      <c r="I8" s="657">
        <v>15000</v>
      </c>
      <c r="J8" s="657">
        <f>I8*H8</f>
        <v>15000</v>
      </c>
      <c r="K8" s="360"/>
    </row>
    <row r="9" spans="1:11" ht="14.4" customHeight="1" x14ac:dyDescent="0.25">
      <c r="A9" s="99">
        <v>2</v>
      </c>
      <c r="B9" s="779"/>
      <c r="C9" s="101" t="s">
        <v>3838</v>
      </c>
      <c r="D9" s="271">
        <v>12</v>
      </c>
      <c r="E9" s="341">
        <v>10</v>
      </c>
      <c r="F9" s="341"/>
      <c r="G9" s="275" t="s">
        <v>3677</v>
      </c>
      <c r="H9" s="271">
        <v>4</v>
      </c>
      <c r="I9" s="657">
        <v>3000</v>
      </c>
      <c r="J9" s="657">
        <f>I9*H9</f>
        <v>12000</v>
      </c>
      <c r="K9" s="360"/>
    </row>
    <row r="10" spans="1:11" ht="14.4" customHeight="1" x14ac:dyDescent="0.25">
      <c r="A10" s="99">
        <v>3</v>
      </c>
      <c r="B10" s="779"/>
      <c r="C10" s="101" t="s">
        <v>3723</v>
      </c>
      <c r="D10" s="342">
        <v>12</v>
      </c>
      <c r="E10" s="341">
        <v>10</v>
      </c>
      <c r="F10" s="341"/>
      <c r="G10" s="275" t="s">
        <v>3678</v>
      </c>
      <c r="H10" s="271">
        <v>24</v>
      </c>
      <c r="I10" s="657">
        <v>140</v>
      </c>
      <c r="J10" s="657">
        <f>I10*H10</f>
        <v>3360</v>
      </c>
      <c r="K10" s="360"/>
    </row>
    <row r="11" spans="1:11" ht="14.4" customHeight="1" x14ac:dyDescent="0.25">
      <c r="A11" s="99">
        <v>4</v>
      </c>
      <c r="B11" s="779" t="s">
        <v>479</v>
      </c>
      <c r="C11" s="307" t="s">
        <v>3824</v>
      </c>
      <c r="D11" s="342">
        <v>2.2999999999999998</v>
      </c>
      <c r="E11" s="341">
        <v>0.2</v>
      </c>
      <c r="F11" s="341"/>
      <c r="G11" s="275" t="s">
        <v>3678</v>
      </c>
      <c r="H11" s="271">
        <v>4</v>
      </c>
      <c r="I11" s="657">
        <v>200</v>
      </c>
      <c r="J11" s="657">
        <f>I11*H11</f>
        <v>800</v>
      </c>
      <c r="K11" s="360"/>
    </row>
    <row r="12" spans="1:11" ht="14.4" customHeight="1" x14ac:dyDescent="0.25">
      <c r="A12" s="99">
        <v>5</v>
      </c>
      <c r="B12" s="779"/>
      <c r="C12" s="307" t="s">
        <v>3824</v>
      </c>
      <c r="D12" s="342">
        <v>1.8</v>
      </c>
      <c r="E12" s="341">
        <v>0.16</v>
      </c>
      <c r="F12" s="341"/>
      <c r="G12" s="275" t="s">
        <v>3678</v>
      </c>
      <c r="H12" s="271">
        <v>8</v>
      </c>
      <c r="I12" s="657">
        <v>180</v>
      </c>
      <c r="J12" s="657">
        <f>I12*H12</f>
        <v>1440</v>
      </c>
      <c r="K12" s="360"/>
    </row>
    <row r="13" spans="1:11" ht="14.4" customHeight="1" x14ac:dyDescent="0.25">
      <c r="A13" s="99">
        <v>6</v>
      </c>
      <c r="B13" s="308" t="s">
        <v>478</v>
      </c>
      <c r="C13" s="307" t="s">
        <v>2017</v>
      </c>
      <c r="D13" s="342"/>
      <c r="E13" s="341"/>
      <c r="F13" s="341"/>
      <c r="G13" s="275" t="s">
        <v>3679</v>
      </c>
      <c r="H13" s="271">
        <v>6.05</v>
      </c>
      <c r="I13" s="657">
        <v>150</v>
      </c>
      <c r="J13" s="657">
        <v>908</v>
      </c>
      <c r="K13" s="360"/>
    </row>
    <row r="14" spans="1:11" ht="14.4" customHeight="1" x14ac:dyDescent="0.25">
      <c r="A14" s="99">
        <v>7</v>
      </c>
      <c r="B14" s="779" t="s">
        <v>475</v>
      </c>
      <c r="C14" s="307" t="s">
        <v>3923</v>
      </c>
      <c r="D14" s="342">
        <v>88</v>
      </c>
      <c r="E14" s="341">
        <v>0.1</v>
      </c>
      <c r="F14" s="341"/>
      <c r="G14" s="275" t="s">
        <v>3678</v>
      </c>
      <c r="H14" s="271">
        <v>88</v>
      </c>
      <c r="I14" s="657">
        <v>30</v>
      </c>
      <c r="J14" s="657">
        <f>I14*H14</f>
        <v>2640</v>
      </c>
      <c r="K14" s="360"/>
    </row>
    <row r="15" spans="1:11" ht="14.4" customHeight="1" x14ac:dyDescent="0.25">
      <c r="A15" s="99">
        <v>8</v>
      </c>
      <c r="B15" s="779"/>
      <c r="C15" s="307" t="s">
        <v>3914</v>
      </c>
      <c r="D15" s="342">
        <v>32</v>
      </c>
      <c r="E15" s="341">
        <v>0.1</v>
      </c>
      <c r="F15" s="341"/>
      <c r="G15" s="275" t="s">
        <v>3678</v>
      </c>
      <c r="H15" s="271">
        <v>32</v>
      </c>
      <c r="I15" s="657">
        <v>20</v>
      </c>
      <c r="J15" s="657">
        <f>I15*H15</f>
        <v>640</v>
      </c>
      <c r="K15" s="360"/>
    </row>
    <row r="16" spans="1:11" ht="14.4" customHeight="1" x14ac:dyDescent="0.25">
      <c r="A16" s="99">
        <v>9</v>
      </c>
      <c r="B16" s="779"/>
      <c r="C16" s="307" t="s">
        <v>3926</v>
      </c>
      <c r="D16" s="342"/>
      <c r="E16" s="341"/>
      <c r="F16" s="341"/>
      <c r="G16" s="275" t="s">
        <v>3677</v>
      </c>
      <c r="H16" s="271">
        <v>40</v>
      </c>
      <c r="I16" s="657">
        <v>10</v>
      </c>
      <c r="J16" s="657">
        <f>I16*H16</f>
        <v>400</v>
      </c>
      <c r="K16" s="360"/>
    </row>
    <row r="17" spans="1:12" ht="14.4" customHeight="1" x14ac:dyDescent="0.25">
      <c r="A17" s="99">
        <v>10</v>
      </c>
      <c r="B17" s="835" t="s">
        <v>3758</v>
      </c>
      <c r="C17" s="307" t="s">
        <v>3924</v>
      </c>
      <c r="D17" s="342"/>
      <c r="E17" s="341">
        <v>0.16</v>
      </c>
      <c r="F17" s="341">
        <v>0.4</v>
      </c>
      <c r="G17" s="275" t="s">
        <v>3677</v>
      </c>
      <c r="H17" s="271">
        <v>50</v>
      </c>
      <c r="I17" s="657">
        <v>80</v>
      </c>
      <c r="J17" s="657">
        <f>I17*H17</f>
        <v>4000</v>
      </c>
      <c r="K17" s="360"/>
    </row>
    <row r="18" spans="1:12" ht="14.4" customHeight="1" x14ac:dyDescent="0.25">
      <c r="A18" s="99">
        <v>11</v>
      </c>
      <c r="B18" s="837"/>
      <c r="C18" s="307" t="s">
        <v>3837</v>
      </c>
      <c r="D18" s="340"/>
      <c r="E18" s="286"/>
      <c r="F18" s="286"/>
      <c r="G18" s="275" t="s">
        <v>3962</v>
      </c>
      <c r="H18" s="271">
        <v>3</v>
      </c>
      <c r="I18" s="657">
        <v>300</v>
      </c>
      <c r="J18" s="657">
        <v>900</v>
      </c>
      <c r="K18" s="360"/>
    </row>
    <row r="19" spans="1:12" ht="14.4" customHeight="1" x14ac:dyDescent="0.25">
      <c r="A19" s="758" t="s">
        <v>3712</v>
      </c>
      <c r="B19" s="759"/>
      <c r="C19" s="759"/>
      <c r="D19" s="759"/>
      <c r="E19" s="759"/>
      <c r="F19" s="759"/>
      <c r="G19" s="759"/>
      <c r="H19" s="759"/>
      <c r="I19" s="760"/>
      <c r="J19" s="658">
        <f>SUM(J8:J18)</f>
        <v>42088</v>
      </c>
      <c r="K19" s="360"/>
    </row>
    <row r="20" spans="1:12" ht="14.4" customHeight="1" x14ac:dyDescent="0.25">
      <c r="A20" s="99">
        <v>12</v>
      </c>
      <c r="B20" s="783" t="s">
        <v>3744</v>
      </c>
      <c r="C20" s="398" t="s">
        <v>3675</v>
      </c>
      <c r="D20" s="340"/>
      <c r="E20" s="286"/>
      <c r="F20" s="286"/>
      <c r="G20" s="275" t="s">
        <v>3660</v>
      </c>
      <c r="H20" s="271">
        <v>18</v>
      </c>
      <c r="I20" s="271">
        <v>300</v>
      </c>
      <c r="J20" s="657">
        <f>I20*H20</f>
        <v>5400</v>
      </c>
      <c r="K20" s="360"/>
    </row>
    <row r="21" spans="1:12" ht="14.4" customHeight="1" x14ac:dyDescent="0.25">
      <c r="A21" s="99">
        <v>13</v>
      </c>
      <c r="B21" s="784"/>
      <c r="C21" s="398" t="s">
        <v>3652</v>
      </c>
      <c r="D21" s="605"/>
      <c r="E21" s="604"/>
      <c r="F21" s="604"/>
      <c r="G21" s="275" t="s">
        <v>3660</v>
      </c>
      <c r="H21" s="339">
        <v>6</v>
      </c>
      <c r="I21" s="339">
        <v>500</v>
      </c>
      <c r="J21" s="656">
        <f>I21*H21</f>
        <v>3000</v>
      </c>
      <c r="K21" s="360"/>
      <c r="L21" s="274"/>
    </row>
    <row r="22" spans="1:12" ht="14.4" customHeight="1" x14ac:dyDescent="0.25">
      <c r="A22" s="758" t="s">
        <v>3704</v>
      </c>
      <c r="B22" s="759"/>
      <c r="C22" s="759"/>
      <c r="D22" s="759"/>
      <c r="E22" s="759"/>
      <c r="F22" s="759"/>
      <c r="G22" s="759"/>
      <c r="H22" s="759"/>
      <c r="I22" s="760"/>
      <c r="J22" s="658">
        <f>J20+J21</f>
        <v>8400</v>
      </c>
      <c r="K22" s="360"/>
    </row>
    <row r="23" spans="1:12" ht="14.4" customHeight="1" x14ac:dyDescent="0.25">
      <c r="A23" s="594">
        <v>14</v>
      </c>
      <c r="B23" s="900" t="s">
        <v>3674</v>
      </c>
      <c r="C23" s="802" t="s">
        <v>3718</v>
      </c>
      <c r="D23" s="803"/>
      <c r="E23" s="803"/>
      <c r="F23" s="804"/>
      <c r="G23" s="272" t="s">
        <v>3673</v>
      </c>
      <c r="H23" s="448"/>
      <c r="I23" s="398"/>
      <c r="J23" s="717"/>
      <c r="K23" s="360"/>
    </row>
    <row r="24" spans="1:12" ht="14.4" customHeight="1" x14ac:dyDescent="0.25">
      <c r="A24" s="585">
        <v>15</v>
      </c>
      <c r="B24" s="873"/>
      <c r="C24" s="805" t="s">
        <v>3674</v>
      </c>
      <c r="D24" s="806"/>
      <c r="E24" s="806"/>
      <c r="F24" s="807"/>
      <c r="G24" s="374" t="s">
        <v>3795</v>
      </c>
      <c r="H24" s="505">
        <v>1</v>
      </c>
      <c r="I24" s="656">
        <v>3800</v>
      </c>
      <c r="J24" s="656">
        <f>I24</f>
        <v>3800</v>
      </c>
      <c r="K24" s="360"/>
    </row>
    <row r="25" spans="1:12" ht="14.4" customHeight="1" x14ac:dyDescent="0.25">
      <c r="A25" s="758" t="s">
        <v>3711</v>
      </c>
      <c r="B25" s="759"/>
      <c r="C25" s="759"/>
      <c r="D25" s="759"/>
      <c r="E25" s="759"/>
      <c r="F25" s="759"/>
      <c r="G25" s="759"/>
      <c r="H25" s="759"/>
      <c r="I25" s="760"/>
      <c r="J25" s="658">
        <f>J19+J22+J24</f>
        <v>54288</v>
      </c>
      <c r="K25" s="360"/>
    </row>
  </sheetData>
  <mergeCells count="17">
    <mergeCell ref="A25:I25"/>
    <mergeCell ref="B20:B21"/>
    <mergeCell ref="B14:B16"/>
    <mergeCell ref="B8:B10"/>
    <mergeCell ref="B17:B18"/>
    <mergeCell ref="A1:J1"/>
    <mergeCell ref="B11:B12"/>
    <mergeCell ref="B23:B24"/>
    <mergeCell ref="A22:I22"/>
    <mergeCell ref="C23:F23"/>
    <mergeCell ref="C24:F24"/>
    <mergeCell ref="A19:I19"/>
    <mergeCell ref="A2:B2"/>
    <mergeCell ref="A3:B3"/>
    <mergeCell ref="A4:B4"/>
    <mergeCell ref="A5:B5"/>
    <mergeCell ref="A6:B6"/>
  </mergeCells>
  <pageMargins left="0.2" right="0.25" top="0.75" bottom="0.75" header="0.3" footer="0.3"/>
  <pageSetup scale="77"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692"/>
  <sheetViews>
    <sheetView zoomScale="89" zoomScaleNormal="89" workbookViewId="0">
      <pane ySplit="1" topLeftCell="A2" activePane="bottomLeft" state="frozen"/>
      <selection activeCell="E84" sqref="E84"/>
      <selection pane="bottomLeft" activeCell="A3" sqref="A3"/>
    </sheetView>
  </sheetViews>
  <sheetFormatPr defaultColWidth="19.21875" defaultRowHeight="14.4" x14ac:dyDescent="0.3"/>
  <cols>
    <col min="1" max="1" width="15.109375" style="72" customWidth="1"/>
    <col min="2" max="2" width="20.44140625" style="72" customWidth="1"/>
    <col min="3" max="3" width="58.77734375" style="176" customWidth="1"/>
    <col min="4" max="5" width="32.6640625" style="177" customWidth="1"/>
    <col min="6" max="6" width="32.6640625" style="73" customWidth="1"/>
    <col min="7" max="7" width="29.44140625" style="72" customWidth="1"/>
    <col min="8" max="16384" width="19.21875" style="72"/>
  </cols>
  <sheetData>
    <row r="1" spans="1:35" s="199" customFormat="1" x14ac:dyDescent="0.3">
      <c r="A1" s="196" t="s">
        <v>2144</v>
      </c>
      <c r="B1" s="196" t="s">
        <v>594</v>
      </c>
      <c r="C1" s="197" t="s">
        <v>593</v>
      </c>
      <c r="D1" s="198" t="s">
        <v>592</v>
      </c>
      <c r="E1" s="198" t="s">
        <v>591</v>
      </c>
      <c r="F1" s="196" t="s">
        <v>204</v>
      </c>
      <c r="G1" s="196" t="s">
        <v>432</v>
      </c>
      <c r="H1" s="196" t="s">
        <v>431</v>
      </c>
      <c r="I1" s="196" t="s">
        <v>270</v>
      </c>
    </row>
    <row r="2" spans="1:35" s="15" customFormat="1" ht="15.6" x14ac:dyDescent="0.3">
      <c r="A2" s="15" t="s">
        <v>461</v>
      </c>
      <c r="B2" s="92" t="s">
        <v>300</v>
      </c>
      <c r="C2" s="21" t="s">
        <v>2141</v>
      </c>
      <c r="D2" s="200" t="s">
        <v>2143</v>
      </c>
      <c r="E2" s="134" t="s">
        <v>2139</v>
      </c>
    </row>
    <row r="3" spans="1:35" s="15" customFormat="1" ht="15.6" x14ac:dyDescent="0.3">
      <c r="A3" s="15" t="s">
        <v>461</v>
      </c>
      <c r="B3" s="92" t="s">
        <v>301</v>
      </c>
      <c r="C3" s="21" t="s">
        <v>413</v>
      </c>
      <c r="D3" s="200" t="s">
        <v>2142</v>
      </c>
      <c r="E3" s="134" t="s">
        <v>2138</v>
      </c>
    </row>
    <row r="4" spans="1:35" s="15" customFormat="1" x14ac:dyDescent="0.3">
      <c r="B4" s="92"/>
      <c r="C4" s="203"/>
      <c r="D4" s="204"/>
      <c r="E4" s="204"/>
    </row>
    <row r="5" spans="1:35" s="15" customFormat="1" x14ac:dyDescent="0.3">
      <c r="A5" s="76" t="s">
        <v>484</v>
      </c>
      <c r="B5" s="89">
        <v>1</v>
      </c>
      <c r="C5" s="165">
        <v>1</v>
      </c>
      <c r="D5" s="201">
        <v>1</v>
      </c>
      <c r="E5" s="201">
        <v>1</v>
      </c>
    </row>
    <row r="6" spans="1:35" s="15" customFormat="1" x14ac:dyDescent="0.3">
      <c r="A6" s="76" t="s">
        <v>484</v>
      </c>
      <c r="B6" s="89">
        <v>2</v>
      </c>
      <c r="C6" s="165">
        <v>2</v>
      </c>
      <c r="D6" s="201">
        <v>2</v>
      </c>
      <c r="E6" s="201">
        <v>2</v>
      </c>
    </row>
    <row r="7" spans="1:35" s="15" customFormat="1" x14ac:dyDescent="0.3">
      <c r="A7" s="76" t="s">
        <v>484</v>
      </c>
      <c r="B7" s="89">
        <v>3</v>
      </c>
      <c r="C7" s="165">
        <v>3</v>
      </c>
      <c r="D7" s="201">
        <v>3</v>
      </c>
      <c r="E7" s="201">
        <v>3</v>
      </c>
    </row>
    <row r="8" spans="1:35" s="15" customFormat="1" x14ac:dyDescent="0.3">
      <c r="B8" s="92"/>
      <c r="C8" s="203"/>
      <c r="D8" s="204"/>
      <c r="E8" s="204"/>
    </row>
    <row r="9" spans="1:35" s="15" customFormat="1" x14ac:dyDescent="0.3">
      <c r="A9" s="15" t="s">
        <v>470</v>
      </c>
      <c r="B9" s="92" t="s">
        <v>300</v>
      </c>
      <c r="C9" s="172" t="s">
        <v>2141</v>
      </c>
      <c r="D9" s="68" t="s">
        <v>2140</v>
      </c>
      <c r="E9" s="68" t="s">
        <v>2139</v>
      </c>
    </row>
    <row r="10" spans="1:35" s="15" customFormat="1" x14ac:dyDescent="0.3">
      <c r="A10" s="15" t="s">
        <v>470</v>
      </c>
      <c r="B10" s="92" t="s">
        <v>301</v>
      </c>
      <c r="C10" s="172" t="s">
        <v>413</v>
      </c>
      <c r="D10" s="68" t="s">
        <v>2138</v>
      </c>
      <c r="E10" s="68" t="s">
        <v>2138</v>
      </c>
    </row>
    <row r="11" spans="1:35" s="15" customFormat="1" x14ac:dyDescent="0.3">
      <c r="A11" s="15" t="s">
        <v>470</v>
      </c>
      <c r="B11" s="92" t="s">
        <v>310</v>
      </c>
      <c r="C11" s="172" t="s">
        <v>2814</v>
      </c>
      <c r="D11" s="68" t="s">
        <v>2137</v>
      </c>
      <c r="E11" s="68" t="s">
        <v>2136</v>
      </c>
    </row>
    <row r="12" spans="1:35" s="15" customFormat="1" x14ac:dyDescent="0.3">
      <c r="B12" s="92"/>
      <c r="C12" s="172"/>
      <c r="D12" s="68"/>
      <c r="E12" s="68"/>
    </row>
    <row r="13" spans="1:35" s="15" customFormat="1" x14ac:dyDescent="0.3">
      <c r="A13" s="66" t="s">
        <v>2131</v>
      </c>
      <c r="B13" s="88" t="s">
        <v>2135</v>
      </c>
      <c r="C13" s="166" t="s">
        <v>2134</v>
      </c>
      <c r="D13" s="68" t="s">
        <v>2133</v>
      </c>
      <c r="E13" s="68" t="s">
        <v>2132</v>
      </c>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row>
    <row r="14" spans="1:35" s="15" customFormat="1" x14ac:dyDescent="0.3">
      <c r="A14" s="66" t="s">
        <v>2131</v>
      </c>
      <c r="B14" s="88" t="s">
        <v>2130</v>
      </c>
      <c r="C14" s="166" t="s">
        <v>2129</v>
      </c>
      <c r="D14" s="68" t="s">
        <v>2128</v>
      </c>
      <c r="E14" s="68" t="s">
        <v>2127</v>
      </c>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row>
    <row r="15" spans="1:35" s="15" customFormat="1" x14ac:dyDescent="0.3">
      <c r="A15" s="66"/>
      <c r="B15" s="88"/>
      <c r="C15" s="166"/>
      <c r="D15" s="68"/>
      <c r="E15" s="68"/>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row>
    <row r="16" spans="1:35" s="15" customFormat="1" ht="26.4" x14ac:dyDescent="0.3">
      <c r="A16" s="66" t="s">
        <v>270</v>
      </c>
      <c r="B16" s="89" t="s">
        <v>269</v>
      </c>
      <c r="C16" s="28" t="s">
        <v>2813</v>
      </c>
      <c r="D16" s="141" t="s">
        <v>2812</v>
      </c>
      <c r="E16" s="202" t="s">
        <v>2811</v>
      </c>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row>
    <row r="17" spans="1:35" s="15" customFormat="1" ht="15.6" x14ac:dyDescent="0.3">
      <c r="A17" s="66" t="s">
        <v>270</v>
      </c>
      <c r="B17" s="89" t="s">
        <v>272</v>
      </c>
      <c r="C17" s="28" t="s">
        <v>2810</v>
      </c>
      <c r="D17" s="141" t="s">
        <v>2126</v>
      </c>
      <c r="E17" s="202" t="s">
        <v>2125</v>
      </c>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row>
    <row r="18" spans="1:35" s="15" customFormat="1" ht="15.6" x14ac:dyDescent="0.3">
      <c r="A18" s="66" t="s">
        <v>270</v>
      </c>
      <c r="B18" s="89" t="s">
        <v>396</v>
      </c>
      <c r="C18" s="28" t="s">
        <v>2809</v>
      </c>
      <c r="D18" s="141" t="s">
        <v>2808</v>
      </c>
      <c r="E18" s="202" t="s">
        <v>2124</v>
      </c>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row>
    <row r="19" spans="1:35" s="15" customFormat="1" ht="26.4" x14ac:dyDescent="0.3">
      <c r="A19" s="66" t="s">
        <v>270</v>
      </c>
      <c r="B19" s="89" t="s">
        <v>275</v>
      </c>
      <c r="C19" s="28" t="s">
        <v>2807</v>
      </c>
      <c r="D19" s="141" t="s">
        <v>2123</v>
      </c>
      <c r="E19" s="202" t="s">
        <v>2806</v>
      </c>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row>
    <row r="20" spans="1:35" s="15" customFormat="1" ht="26.4" x14ac:dyDescent="0.3">
      <c r="A20" s="66" t="s">
        <v>270</v>
      </c>
      <c r="B20" s="89" t="s">
        <v>273</v>
      </c>
      <c r="C20" s="28" t="s">
        <v>2805</v>
      </c>
      <c r="D20" s="141" t="s">
        <v>2122</v>
      </c>
      <c r="E20" s="202" t="s">
        <v>2121</v>
      </c>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row>
    <row r="21" spans="1:35" s="15" customFormat="1" ht="26.4" x14ac:dyDescent="0.3">
      <c r="A21" s="66" t="s">
        <v>270</v>
      </c>
      <c r="B21" s="89" t="s">
        <v>274</v>
      </c>
      <c r="C21" s="28" t="s">
        <v>2804</v>
      </c>
      <c r="D21" s="141" t="s">
        <v>2120</v>
      </c>
      <c r="E21" s="202" t="s">
        <v>2803</v>
      </c>
      <c r="F21" s="66"/>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row>
    <row r="22" spans="1:35" s="15" customFormat="1" ht="15.6" x14ac:dyDescent="0.3">
      <c r="A22" s="66" t="s">
        <v>270</v>
      </c>
      <c r="B22" s="89" t="s">
        <v>271</v>
      </c>
      <c r="C22" s="85" t="s">
        <v>2029</v>
      </c>
      <c r="D22" s="15" t="s">
        <v>2028</v>
      </c>
      <c r="E22" s="138" t="s">
        <v>2027</v>
      </c>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row>
    <row r="23" spans="1:35" s="78" customFormat="1" x14ac:dyDescent="0.3">
      <c r="A23" s="76"/>
      <c r="B23" s="89"/>
      <c r="C23" s="165"/>
      <c r="D23" s="171"/>
      <c r="E23" s="171"/>
      <c r="F23" s="90"/>
      <c r="G23" s="76"/>
      <c r="H23" s="76"/>
      <c r="I23" s="76"/>
      <c r="J23" s="76"/>
      <c r="K23" s="76"/>
      <c r="L23" s="76"/>
      <c r="M23" s="76"/>
      <c r="N23" s="76"/>
      <c r="O23" s="76"/>
      <c r="P23" s="76"/>
      <c r="Q23" s="76"/>
      <c r="R23" s="76"/>
      <c r="S23" s="76"/>
      <c r="T23" s="76"/>
      <c r="U23" s="76"/>
      <c r="V23" s="76"/>
      <c r="W23" s="76"/>
      <c r="X23" s="76"/>
      <c r="Y23" s="76"/>
      <c r="Z23" s="76"/>
      <c r="AA23" s="76"/>
      <c r="AB23" s="76"/>
      <c r="AC23" s="76"/>
      <c r="AD23" s="76"/>
      <c r="AE23" s="76"/>
      <c r="AF23" s="76"/>
      <c r="AG23" s="76"/>
      <c r="AH23" s="76"/>
      <c r="AI23" s="76"/>
    </row>
    <row r="24" spans="1:35" s="78" customFormat="1" x14ac:dyDescent="0.3">
      <c r="A24" s="76" t="s">
        <v>177</v>
      </c>
      <c r="B24" s="89" t="s">
        <v>186</v>
      </c>
      <c r="C24" s="165" t="s">
        <v>2119</v>
      </c>
      <c r="D24" s="205" t="s">
        <v>2802</v>
      </c>
      <c r="E24" s="205" t="s">
        <v>2118</v>
      </c>
      <c r="F24" s="87"/>
      <c r="G24" s="76"/>
      <c r="H24" s="76"/>
      <c r="I24" s="89" t="s">
        <v>269</v>
      </c>
      <c r="J24" s="76"/>
      <c r="K24" s="76"/>
      <c r="L24" s="76"/>
      <c r="M24" s="76"/>
      <c r="N24" s="76"/>
      <c r="O24" s="76"/>
      <c r="P24" s="76"/>
      <c r="Q24" s="76"/>
      <c r="R24" s="76"/>
      <c r="S24" s="76"/>
      <c r="T24" s="76"/>
      <c r="U24" s="76"/>
      <c r="V24" s="76"/>
      <c r="W24" s="76"/>
      <c r="X24" s="76"/>
      <c r="Y24" s="76"/>
      <c r="Z24" s="76"/>
      <c r="AA24" s="76"/>
      <c r="AB24" s="76"/>
      <c r="AC24" s="76"/>
      <c r="AD24" s="76"/>
      <c r="AE24" s="76"/>
      <c r="AF24" s="76"/>
      <c r="AG24" s="76"/>
      <c r="AH24" s="76"/>
      <c r="AI24" s="76"/>
    </row>
    <row r="25" spans="1:35" s="78" customFormat="1" x14ac:dyDescent="0.3">
      <c r="A25" s="76" t="s">
        <v>177</v>
      </c>
      <c r="B25" s="89" t="s">
        <v>178</v>
      </c>
      <c r="C25" s="165" t="s">
        <v>2117</v>
      </c>
      <c r="D25" s="205" t="s">
        <v>2801</v>
      </c>
      <c r="E25" s="205" t="s">
        <v>2116</v>
      </c>
      <c r="F25" s="87"/>
      <c r="G25" s="76"/>
      <c r="H25" s="76"/>
      <c r="I25" s="89" t="s">
        <v>269</v>
      </c>
      <c r="J25" s="76"/>
      <c r="K25" s="76"/>
      <c r="L25" s="76"/>
      <c r="M25" s="76"/>
      <c r="N25" s="76"/>
      <c r="O25" s="76"/>
      <c r="P25" s="76"/>
      <c r="Q25" s="76"/>
      <c r="R25" s="76"/>
      <c r="S25" s="76"/>
      <c r="T25" s="76"/>
      <c r="U25" s="76"/>
      <c r="V25" s="76"/>
      <c r="W25" s="76"/>
      <c r="X25" s="76"/>
      <c r="Y25" s="76"/>
      <c r="Z25" s="76"/>
      <c r="AA25" s="76"/>
      <c r="AB25" s="76"/>
      <c r="AC25" s="76"/>
      <c r="AD25" s="76"/>
      <c r="AE25" s="76"/>
      <c r="AF25" s="76"/>
      <c r="AG25" s="76"/>
      <c r="AH25" s="76"/>
      <c r="AI25" s="76"/>
    </row>
    <row r="26" spans="1:35" s="78" customFormat="1" x14ac:dyDescent="0.3">
      <c r="A26" s="76" t="s">
        <v>177</v>
      </c>
      <c r="B26" s="89" t="s">
        <v>188</v>
      </c>
      <c r="C26" s="165" t="s">
        <v>2115</v>
      </c>
      <c r="D26" s="205" t="s">
        <v>2800</v>
      </c>
      <c r="E26" s="205" t="s">
        <v>2799</v>
      </c>
      <c r="F26" s="87"/>
      <c r="G26" s="76"/>
      <c r="H26" s="76"/>
      <c r="I26" s="89" t="s">
        <v>269</v>
      </c>
      <c r="J26" s="76"/>
      <c r="K26" s="76"/>
      <c r="L26" s="76"/>
      <c r="M26" s="76"/>
      <c r="N26" s="76"/>
      <c r="O26" s="76"/>
      <c r="P26" s="76"/>
      <c r="Q26" s="76"/>
      <c r="R26" s="76"/>
      <c r="S26" s="76"/>
      <c r="T26" s="76"/>
      <c r="U26" s="76"/>
      <c r="V26" s="76"/>
      <c r="W26" s="76"/>
      <c r="X26" s="76"/>
      <c r="Y26" s="76"/>
      <c r="Z26" s="76"/>
      <c r="AA26" s="76"/>
      <c r="AB26" s="76"/>
      <c r="AC26" s="76"/>
      <c r="AD26" s="76"/>
      <c r="AE26" s="76"/>
      <c r="AF26" s="76"/>
      <c r="AG26" s="76"/>
      <c r="AH26" s="76"/>
      <c r="AI26" s="76"/>
    </row>
    <row r="27" spans="1:35" s="78" customFormat="1" x14ac:dyDescent="0.3">
      <c r="A27" s="76" t="s">
        <v>177</v>
      </c>
      <c r="B27" s="89" t="s">
        <v>179</v>
      </c>
      <c r="C27" s="165" t="s">
        <v>2114</v>
      </c>
      <c r="D27" s="205" t="s">
        <v>2798</v>
      </c>
      <c r="E27" s="205" t="s">
        <v>2797</v>
      </c>
      <c r="F27" s="87"/>
      <c r="G27" s="76"/>
      <c r="H27" s="76"/>
      <c r="I27" s="89" t="s">
        <v>269</v>
      </c>
      <c r="J27" s="76"/>
      <c r="K27" s="76"/>
      <c r="L27" s="76"/>
      <c r="M27" s="76"/>
      <c r="N27" s="76"/>
      <c r="O27" s="76"/>
      <c r="P27" s="76"/>
      <c r="Q27" s="76"/>
      <c r="R27" s="76"/>
      <c r="S27" s="76"/>
      <c r="T27" s="76"/>
      <c r="U27" s="76"/>
      <c r="V27" s="76"/>
      <c r="W27" s="76"/>
      <c r="X27" s="76"/>
      <c r="Y27" s="76"/>
      <c r="Z27" s="76"/>
      <c r="AA27" s="76"/>
      <c r="AB27" s="76"/>
      <c r="AC27" s="76"/>
      <c r="AD27" s="76"/>
      <c r="AE27" s="76"/>
      <c r="AF27" s="76"/>
      <c r="AG27" s="76"/>
      <c r="AH27" s="76"/>
      <c r="AI27" s="76"/>
    </row>
    <row r="28" spans="1:35" s="78" customFormat="1" x14ac:dyDescent="0.3">
      <c r="A28" s="76" t="s">
        <v>177</v>
      </c>
      <c r="B28" s="89" t="s">
        <v>2113</v>
      </c>
      <c r="C28" s="165" t="s">
        <v>2112</v>
      </c>
      <c r="D28" s="205" t="s">
        <v>2111</v>
      </c>
      <c r="E28" s="205" t="s">
        <v>2796</v>
      </c>
      <c r="F28" s="87"/>
      <c r="G28" s="76"/>
      <c r="H28" s="76"/>
      <c r="I28" s="89" t="s">
        <v>269</v>
      </c>
      <c r="J28" s="76"/>
      <c r="K28" s="76"/>
      <c r="L28" s="76"/>
      <c r="M28" s="76"/>
      <c r="N28" s="76"/>
      <c r="O28" s="76"/>
      <c r="P28" s="76"/>
      <c r="Q28" s="76"/>
      <c r="R28" s="76"/>
      <c r="S28" s="76"/>
      <c r="T28" s="76"/>
      <c r="U28" s="76"/>
      <c r="V28" s="76"/>
      <c r="W28" s="76"/>
      <c r="X28" s="76"/>
      <c r="Y28" s="76"/>
      <c r="Z28" s="76"/>
      <c r="AA28" s="76"/>
      <c r="AB28" s="76"/>
      <c r="AC28" s="76"/>
      <c r="AD28" s="76"/>
      <c r="AE28" s="76"/>
      <c r="AF28" s="76"/>
      <c r="AG28" s="76"/>
      <c r="AH28" s="76"/>
      <c r="AI28" s="76"/>
    </row>
    <row r="29" spans="1:35" s="78" customFormat="1" x14ac:dyDescent="0.3">
      <c r="A29" s="76" t="s">
        <v>177</v>
      </c>
      <c r="B29" s="89" t="s">
        <v>191</v>
      </c>
      <c r="C29" s="165" t="s">
        <v>2110</v>
      </c>
      <c r="D29" s="205" t="s">
        <v>2109</v>
      </c>
      <c r="E29" s="205" t="s">
        <v>2795</v>
      </c>
      <c r="F29" s="87"/>
      <c r="G29" s="76"/>
      <c r="H29" s="76"/>
      <c r="I29" s="89" t="s">
        <v>272</v>
      </c>
      <c r="J29" s="76"/>
      <c r="K29" s="76"/>
      <c r="L29" s="76"/>
      <c r="M29" s="76"/>
      <c r="N29" s="76"/>
      <c r="O29" s="76"/>
      <c r="P29" s="76"/>
      <c r="Q29" s="76"/>
      <c r="R29" s="76"/>
      <c r="S29" s="76"/>
      <c r="T29" s="76"/>
      <c r="U29" s="76"/>
      <c r="V29" s="76"/>
      <c r="W29" s="76"/>
      <c r="X29" s="76"/>
      <c r="Y29" s="76"/>
      <c r="Z29" s="76"/>
      <c r="AA29" s="76"/>
      <c r="AB29" s="76"/>
      <c r="AC29" s="76"/>
      <c r="AD29" s="76"/>
      <c r="AE29" s="76"/>
      <c r="AF29" s="76"/>
      <c r="AG29" s="76"/>
      <c r="AH29" s="76"/>
      <c r="AI29" s="76"/>
    </row>
    <row r="30" spans="1:35" s="78" customFormat="1" x14ac:dyDescent="0.3">
      <c r="A30" s="76" t="s">
        <v>177</v>
      </c>
      <c r="B30" s="89" t="s">
        <v>190</v>
      </c>
      <c r="C30" s="165" t="s">
        <v>2108</v>
      </c>
      <c r="D30" s="205" t="s">
        <v>2107</v>
      </c>
      <c r="E30" s="205" t="s">
        <v>2794</v>
      </c>
      <c r="F30" s="87"/>
      <c r="G30" s="76"/>
      <c r="H30" s="76"/>
      <c r="I30" s="89" t="s">
        <v>272</v>
      </c>
      <c r="J30" s="76"/>
      <c r="K30" s="76"/>
      <c r="L30" s="76"/>
      <c r="M30" s="76"/>
      <c r="N30" s="76"/>
      <c r="O30" s="76"/>
      <c r="P30" s="76"/>
      <c r="Q30" s="76"/>
      <c r="R30" s="76"/>
      <c r="S30" s="76"/>
      <c r="T30" s="76"/>
      <c r="U30" s="76"/>
      <c r="V30" s="76"/>
      <c r="W30" s="76"/>
      <c r="X30" s="76"/>
      <c r="Y30" s="76"/>
      <c r="Z30" s="76"/>
      <c r="AA30" s="76"/>
      <c r="AB30" s="76"/>
      <c r="AC30" s="76"/>
      <c r="AD30" s="76"/>
      <c r="AE30" s="76"/>
      <c r="AF30" s="76"/>
      <c r="AG30" s="76"/>
      <c r="AH30" s="76"/>
      <c r="AI30" s="76"/>
    </row>
    <row r="31" spans="1:35" s="78" customFormat="1" ht="15.6" x14ac:dyDescent="0.3">
      <c r="A31" s="76" t="s">
        <v>177</v>
      </c>
      <c r="B31" s="89" t="s">
        <v>189</v>
      </c>
      <c r="C31" s="181" t="s">
        <v>2106</v>
      </c>
      <c r="D31" s="15" t="s">
        <v>2105</v>
      </c>
      <c r="E31" s="138" t="s">
        <v>2104</v>
      </c>
      <c r="F31" s="87"/>
      <c r="G31" s="76"/>
      <c r="H31" s="76"/>
      <c r="I31" s="89" t="s">
        <v>272</v>
      </c>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row>
    <row r="32" spans="1:35" s="78" customFormat="1" x14ac:dyDescent="0.3">
      <c r="A32" s="76" t="s">
        <v>177</v>
      </c>
      <c r="B32" s="89" t="s">
        <v>2103</v>
      </c>
      <c r="C32" s="165" t="s">
        <v>2102</v>
      </c>
      <c r="D32" s="91" t="s">
        <v>2101</v>
      </c>
      <c r="E32" s="79" t="s">
        <v>2793</v>
      </c>
      <c r="F32" s="87"/>
      <c r="G32" s="76"/>
      <c r="H32" s="76"/>
      <c r="I32" s="89" t="s">
        <v>396</v>
      </c>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row>
    <row r="33" spans="1:35" s="78" customFormat="1" x14ac:dyDescent="0.3">
      <c r="A33" s="76" t="s">
        <v>177</v>
      </c>
      <c r="B33" s="89" t="s">
        <v>395</v>
      </c>
      <c r="C33" s="165" t="s">
        <v>2100</v>
      </c>
      <c r="D33" s="91" t="s">
        <v>2099</v>
      </c>
      <c r="E33" s="79" t="s">
        <v>2792</v>
      </c>
      <c r="F33" s="87"/>
      <c r="G33" s="76"/>
      <c r="H33" s="76"/>
      <c r="I33" s="89" t="s">
        <v>396</v>
      </c>
      <c r="J33" s="76"/>
      <c r="K33" s="76"/>
      <c r="L33" s="76"/>
      <c r="M33" s="76"/>
      <c r="N33" s="76"/>
      <c r="O33" s="76"/>
      <c r="P33" s="76"/>
      <c r="Q33" s="76"/>
      <c r="R33" s="76"/>
      <c r="S33" s="76"/>
      <c r="T33" s="76"/>
      <c r="U33" s="76"/>
      <c r="V33" s="76"/>
      <c r="W33" s="76"/>
      <c r="X33" s="76"/>
      <c r="Y33" s="76"/>
      <c r="Z33" s="76"/>
      <c r="AA33" s="76"/>
      <c r="AB33" s="76"/>
      <c r="AC33" s="76"/>
      <c r="AD33" s="76"/>
      <c r="AE33" s="76"/>
      <c r="AF33" s="76"/>
      <c r="AG33" s="76"/>
      <c r="AH33" s="76"/>
      <c r="AI33" s="76"/>
    </row>
    <row r="34" spans="1:35" s="78" customFormat="1" x14ac:dyDescent="0.3">
      <c r="A34" s="76" t="s">
        <v>177</v>
      </c>
      <c r="B34" s="89" t="s">
        <v>2098</v>
      </c>
      <c r="C34" s="165" t="s">
        <v>2097</v>
      </c>
      <c r="D34" s="75" t="s">
        <v>2096</v>
      </c>
      <c r="E34" s="75" t="s">
        <v>2791</v>
      </c>
      <c r="F34" s="87"/>
      <c r="G34" s="76"/>
      <c r="H34" s="76"/>
      <c r="I34" s="89" t="s">
        <v>396</v>
      </c>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76"/>
      <c r="AI34" s="76"/>
    </row>
    <row r="35" spans="1:35" s="78" customFormat="1" x14ac:dyDescent="0.3">
      <c r="A35" s="76" t="s">
        <v>177</v>
      </c>
      <c r="B35" s="89" t="s">
        <v>195</v>
      </c>
      <c r="C35" s="165" t="s">
        <v>2095</v>
      </c>
      <c r="D35" s="205" t="s">
        <v>2094</v>
      </c>
      <c r="E35" s="75" t="s">
        <v>2790</v>
      </c>
      <c r="F35" s="87"/>
      <c r="G35" s="76"/>
      <c r="H35" s="76"/>
      <c r="I35" s="89" t="s">
        <v>275</v>
      </c>
      <c r="J35" s="76"/>
      <c r="K35" s="76"/>
      <c r="L35" s="76"/>
      <c r="M35" s="76"/>
      <c r="N35" s="76"/>
      <c r="O35" s="76"/>
      <c r="P35" s="76"/>
      <c r="Q35" s="76"/>
      <c r="R35" s="76"/>
      <c r="S35" s="76"/>
      <c r="T35" s="76"/>
      <c r="U35" s="76"/>
      <c r="V35" s="76"/>
      <c r="W35" s="76"/>
      <c r="X35" s="76"/>
      <c r="Y35" s="76"/>
      <c r="Z35" s="76"/>
      <c r="AA35" s="76"/>
      <c r="AB35" s="76"/>
      <c r="AC35" s="76"/>
      <c r="AD35" s="76"/>
      <c r="AE35" s="76"/>
      <c r="AF35" s="76"/>
      <c r="AG35" s="76"/>
      <c r="AH35" s="76"/>
      <c r="AI35" s="76"/>
    </row>
    <row r="36" spans="1:35" s="78" customFormat="1" x14ac:dyDescent="0.3">
      <c r="A36" s="76" t="s">
        <v>177</v>
      </c>
      <c r="B36" s="89" t="s">
        <v>367</v>
      </c>
      <c r="C36" s="165" t="s">
        <v>2093</v>
      </c>
      <c r="D36" s="91" t="s">
        <v>2092</v>
      </c>
      <c r="E36" s="79" t="s">
        <v>2789</v>
      </c>
      <c r="F36" s="87"/>
      <c r="G36" s="76"/>
      <c r="H36" s="76"/>
      <c r="I36" s="89" t="s">
        <v>275</v>
      </c>
      <c r="J36" s="76"/>
      <c r="K36" s="76"/>
      <c r="L36" s="76"/>
      <c r="M36" s="76"/>
      <c r="N36" s="76"/>
      <c r="O36" s="76"/>
      <c r="P36" s="76"/>
      <c r="Q36" s="76"/>
      <c r="R36" s="76"/>
      <c r="S36" s="76"/>
      <c r="T36" s="76"/>
      <c r="U36" s="76"/>
      <c r="V36" s="76"/>
      <c r="W36" s="76"/>
      <c r="X36" s="76"/>
      <c r="Y36" s="76"/>
      <c r="Z36" s="76"/>
      <c r="AA36" s="76"/>
      <c r="AB36" s="76"/>
      <c r="AC36" s="76"/>
      <c r="AD36" s="76"/>
      <c r="AE36" s="76"/>
      <c r="AF36" s="76"/>
      <c r="AG36" s="76"/>
      <c r="AH36" s="76"/>
      <c r="AI36" s="76"/>
    </row>
    <row r="37" spans="1:35" s="78" customFormat="1" x14ac:dyDescent="0.3">
      <c r="A37" s="76" t="s">
        <v>177</v>
      </c>
      <c r="B37" s="89" t="s">
        <v>2091</v>
      </c>
      <c r="C37" s="165" t="s">
        <v>2090</v>
      </c>
      <c r="D37" s="91" t="s">
        <v>2089</v>
      </c>
      <c r="E37" s="75" t="s">
        <v>2088</v>
      </c>
      <c r="F37" s="87"/>
      <c r="G37" s="76"/>
      <c r="H37" s="76"/>
      <c r="I37" s="89" t="s">
        <v>275</v>
      </c>
      <c r="J37" s="76"/>
      <c r="K37" s="76"/>
      <c r="L37" s="76"/>
      <c r="M37" s="76"/>
      <c r="N37" s="76"/>
      <c r="O37" s="76"/>
      <c r="P37" s="76"/>
      <c r="Q37" s="76"/>
      <c r="R37" s="76"/>
      <c r="S37" s="76"/>
      <c r="T37" s="76"/>
      <c r="U37" s="76"/>
      <c r="V37" s="76"/>
      <c r="W37" s="76"/>
      <c r="X37" s="76"/>
      <c r="Y37" s="76"/>
      <c r="Z37" s="76"/>
      <c r="AA37" s="76"/>
      <c r="AB37" s="76"/>
      <c r="AC37" s="76"/>
      <c r="AD37" s="76"/>
      <c r="AE37" s="76"/>
      <c r="AF37" s="76"/>
      <c r="AG37" s="76"/>
      <c r="AH37" s="76"/>
      <c r="AI37" s="76"/>
    </row>
    <row r="38" spans="1:35" s="78" customFormat="1" x14ac:dyDescent="0.3">
      <c r="A38" s="76" t="s">
        <v>177</v>
      </c>
      <c r="B38" s="89" t="s">
        <v>184</v>
      </c>
      <c r="C38" s="165" t="s">
        <v>2087</v>
      </c>
      <c r="D38" s="91" t="s">
        <v>2086</v>
      </c>
      <c r="E38" s="75" t="s">
        <v>2788</v>
      </c>
      <c r="F38" s="87"/>
      <c r="G38" s="76"/>
      <c r="H38" s="76"/>
      <c r="I38" s="89" t="s">
        <v>275</v>
      </c>
      <c r="J38" s="76"/>
      <c r="K38" s="76"/>
      <c r="L38" s="76"/>
      <c r="M38" s="76"/>
      <c r="N38" s="76"/>
      <c r="O38" s="76"/>
      <c r="P38" s="76"/>
      <c r="Q38" s="76"/>
      <c r="R38" s="76"/>
      <c r="S38" s="76"/>
      <c r="T38" s="76"/>
      <c r="U38" s="76"/>
      <c r="V38" s="76"/>
      <c r="W38" s="76"/>
      <c r="X38" s="76"/>
      <c r="Y38" s="76"/>
      <c r="Z38" s="76"/>
      <c r="AA38" s="76"/>
      <c r="AB38" s="76"/>
      <c r="AC38" s="76"/>
      <c r="AD38" s="76"/>
      <c r="AE38" s="76"/>
      <c r="AF38" s="76"/>
      <c r="AG38" s="76"/>
      <c r="AH38" s="76"/>
      <c r="AI38" s="76"/>
    </row>
    <row r="39" spans="1:35" s="78" customFormat="1" x14ac:dyDescent="0.3">
      <c r="A39" s="76" t="s">
        <v>177</v>
      </c>
      <c r="B39" s="89" t="s">
        <v>2085</v>
      </c>
      <c r="C39" s="165" t="s">
        <v>2084</v>
      </c>
      <c r="D39" s="91" t="s">
        <v>2083</v>
      </c>
      <c r="E39" s="79" t="s">
        <v>2787</v>
      </c>
      <c r="F39" s="87"/>
      <c r="G39" s="76"/>
      <c r="H39" s="76"/>
      <c r="I39" s="89" t="s">
        <v>275</v>
      </c>
      <c r="J39" s="76"/>
      <c r="K39" s="76"/>
      <c r="L39" s="76"/>
      <c r="M39" s="76"/>
      <c r="N39" s="76"/>
      <c r="O39" s="76"/>
      <c r="P39" s="76"/>
      <c r="Q39" s="76"/>
      <c r="R39" s="76"/>
      <c r="S39" s="76"/>
      <c r="T39" s="76"/>
      <c r="U39" s="76"/>
      <c r="V39" s="76"/>
      <c r="W39" s="76"/>
      <c r="X39" s="76"/>
      <c r="Y39" s="76"/>
      <c r="Z39" s="76"/>
      <c r="AA39" s="76"/>
      <c r="AB39" s="76"/>
      <c r="AC39" s="76"/>
      <c r="AD39" s="76"/>
      <c r="AE39" s="76"/>
      <c r="AF39" s="76"/>
      <c r="AG39" s="76"/>
      <c r="AH39" s="76"/>
      <c r="AI39" s="76"/>
    </row>
    <row r="40" spans="1:35" s="78" customFormat="1" x14ac:dyDescent="0.3">
      <c r="A40" s="76" t="s">
        <v>177</v>
      </c>
      <c r="B40" s="89" t="s">
        <v>193</v>
      </c>
      <c r="C40" s="165" t="s">
        <v>2082</v>
      </c>
      <c r="D40" s="91" t="s">
        <v>2081</v>
      </c>
      <c r="E40" s="75" t="s">
        <v>2786</v>
      </c>
      <c r="F40" s="87"/>
      <c r="G40" s="76"/>
      <c r="H40" s="76"/>
      <c r="I40" s="89" t="s">
        <v>275</v>
      </c>
      <c r="J40" s="76"/>
      <c r="K40" s="76"/>
      <c r="L40" s="76"/>
      <c r="M40" s="76"/>
      <c r="N40" s="76"/>
      <c r="O40" s="76"/>
      <c r="P40" s="76"/>
      <c r="Q40" s="76"/>
      <c r="R40" s="76"/>
      <c r="S40" s="76"/>
      <c r="T40" s="76"/>
      <c r="U40" s="76"/>
      <c r="V40" s="76"/>
      <c r="W40" s="76"/>
      <c r="X40" s="76"/>
      <c r="Y40" s="76"/>
      <c r="Z40" s="76"/>
      <c r="AA40" s="76"/>
      <c r="AB40" s="76"/>
      <c r="AC40" s="76"/>
      <c r="AD40" s="76"/>
      <c r="AE40" s="76"/>
      <c r="AF40" s="76"/>
      <c r="AG40" s="76"/>
      <c r="AH40" s="76"/>
      <c r="AI40" s="76"/>
    </row>
    <row r="41" spans="1:35" s="78" customFormat="1" x14ac:dyDescent="0.3">
      <c r="A41" s="76" t="s">
        <v>177</v>
      </c>
      <c r="B41" s="89" t="s">
        <v>194</v>
      </c>
      <c r="C41" s="165" t="s">
        <v>2080</v>
      </c>
      <c r="D41" s="91" t="s">
        <v>2079</v>
      </c>
      <c r="E41" s="75" t="s">
        <v>2078</v>
      </c>
      <c r="F41" s="87"/>
      <c r="G41" s="76"/>
      <c r="H41" s="76"/>
      <c r="I41" s="89" t="s">
        <v>275</v>
      </c>
      <c r="J41" s="76"/>
      <c r="K41" s="76"/>
      <c r="L41" s="76"/>
      <c r="M41" s="76"/>
      <c r="N41" s="76"/>
      <c r="O41" s="76"/>
      <c r="P41" s="76"/>
      <c r="Q41" s="76"/>
      <c r="R41" s="76"/>
      <c r="S41" s="76"/>
      <c r="T41" s="76"/>
      <c r="U41" s="76"/>
      <c r="V41" s="76"/>
      <c r="W41" s="76"/>
      <c r="X41" s="76"/>
      <c r="Y41" s="76"/>
      <c r="Z41" s="76"/>
      <c r="AA41" s="76"/>
      <c r="AB41" s="76"/>
      <c r="AC41" s="76"/>
      <c r="AD41" s="76"/>
      <c r="AE41" s="76"/>
      <c r="AF41" s="76"/>
      <c r="AG41" s="76"/>
      <c r="AH41" s="76"/>
      <c r="AI41" s="76"/>
    </row>
    <row r="42" spans="1:35" s="78" customFormat="1" x14ac:dyDescent="0.3">
      <c r="A42" s="76" t="s">
        <v>177</v>
      </c>
      <c r="B42" s="89" t="s">
        <v>366</v>
      </c>
      <c r="C42" s="165" t="s">
        <v>2077</v>
      </c>
      <c r="D42" s="91" t="s">
        <v>2076</v>
      </c>
      <c r="E42" s="75" t="s">
        <v>2075</v>
      </c>
      <c r="F42" s="87"/>
      <c r="G42" s="76"/>
      <c r="H42" s="76"/>
      <c r="I42" s="89" t="s">
        <v>275</v>
      </c>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row>
    <row r="43" spans="1:35" s="78" customFormat="1" x14ac:dyDescent="0.3">
      <c r="A43" s="76" t="s">
        <v>177</v>
      </c>
      <c r="B43" s="89" t="s">
        <v>192</v>
      </c>
      <c r="C43" s="165" t="s">
        <v>2074</v>
      </c>
      <c r="D43" s="91" t="s">
        <v>2073</v>
      </c>
      <c r="E43" s="75" t="s">
        <v>2072</v>
      </c>
      <c r="F43" s="87"/>
      <c r="G43" s="76"/>
      <c r="H43" s="76"/>
      <c r="I43" s="89" t="s">
        <v>275</v>
      </c>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row>
    <row r="44" spans="1:35" s="78" customFormat="1" x14ac:dyDescent="0.3">
      <c r="A44" s="76" t="s">
        <v>177</v>
      </c>
      <c r="B44" s="89" t="s">
        <v>2071</v>
      </c>
      <c r="C44" s="165" t="s">
        <v>2070</v>
      </c>
      <c r="D44" s="75" t="s">
        <v>2069</v>
      </c>
      <c r="E44" s="79" t="s">
        <v>2068</v>
      </c>
      <c r="F44" s="87"/>
      <c r="G44" s="76"/>
      <c r="H44" s="76"/>
      <c r="I44" s="89" t="s">
        <v>275</v>
      </c>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row>
    <row r="45" spans="1:35" s="78" customFormat="1" x14ac:dyDescent="0.3">
      <c r="A45" s="76" t="s">
        <v>177</v>
      </c>
      <c r="B45" s="89" t="s">
        <v>200</v>
      </c>
      <c r="C45" s="165" t="s">
        <v>2067</v>
      </c>
      <c r="D45" s="91" t="s">
        <v>2066</v>
      </c>
      <c r="E45" s="75" t="s">
        <v>2065</v>
      </c>
      <c r="F45" s="87"/>
      <c r="G45" s="76"/>
      <c r="H45" s="76"/>
      <c r="I45" s="89" t="s">
        <v>273</v>
      </c>
      <c r="J45" s="76"/>
      <c r="K45" s="76"/>
      <c r="L45" s="76"/>
      <c r="M45" s="76"/>
      <c r="N45" s="76"/>
      <c r="O45" s="76"/>
      <c r="P45" s="76"/>
      <c r="Q45" s="76"/>
      <c r="R45" s="76"/>
      <c r="S45" s="76"/>
      <c r="T45" s="76"/>
      <c r="U45" s="76"/>
      <c r="V45" s="76"/>
      <c r="W45" s="76"/>
      <c r="X45" s="76"/>
      <c r="Y45" s="76"/>
      <c r="Z45" s="76"/>
      <c r="AA45" s="76"/>
      <c r="AB45" s="76"/>
      <c r="AC45" s="76"/>
      <c r="AD45" s="76"/>
      <c r="AE45" s="76"/>
      <c r="AF45" s="76"/>
      <c r="AG45" s="76"/>
      <c r="AH45" s="76"/>
      <c r="AI45" s="76"/>
    </row>
    <row r="46" spans="1:35" s="78" customFormat="1" x14ac:dyDescent="0.3">
      <c r="A46" s="76" t="s">
        <v>177</v>
      </c>
      <c r="B46" s="89" t="s">
        <v>201</v>
      </c>
      <c r="C46" s="165" t="s">
        <v>2064</v>
      </c>
      <c r="D46" s="75" t="s">
        <v>2063</v>
      </c>
      <c r="E46" s="75" t="s">
        <v>2785</v>
      </c>
      <c r="F46" s="87"/>
      <c r="G46" s="76"/>
      <c r="H46" s="76"/>
      <c r="I46" s="89" t="s">
        <v>273</v>
      </c>
      <c r="J46" s="76"/>
      <c r="K46" s="76"/>
      <c r="L46" s="76"/>
      <c r="M46" s="76"/>
      <c r="N46" s="76"/>
      <c r="O46" s="76"/>
      <c r="P46" s="76"/>
      <c r="Q46" s="76"/>
      <c r="R46" s="76"/>
      <c r="S46" s="76"/>
      <c r="T46" s="76"/>
      <c r="U46" s="76"/>
      <c r="V46" s="76"/>
      <c r="W46" s="76"/>
      <c r="X46" s="76"/>
      <c r="Y46" s="76"/>
      <c r="Z46" s="76"/>
      <c r="AA46" s="76"/>
      <c r="AB46" s="76"/>
      <c r="AC46" s="76"/>
      <c r="AD46" s="76"/>
      <c r="AE46" s="76"/>
      <c r="AF46" s="76"/>
      <c r="AG46" s="76"/>
      <c r="AH46" s="76"/>
      <c r="AI46" s="76"/>
    </row>
    <row r="47" spans="1:35" s="78" customFormat="1" x14ac:dyDescent="0.3">
      <c r="A47" s="76" t="s">
        <v>177</v>
      </c>
      <c r="B47" s="89" t="s">
        <v>187</v>
      </c>
      <c r="C47" s="165" t="s">
        <v>2062</v>
      </c>
      <c r="D47" s="91" t="s">
        <v>2061</v>
      </c>
      <c r="E47" s="79" t="s">
        <v>2060</v>
      </c>
      <c r="F47" s="87"/>
      <c r="G47" s="76"/>
      <c r="H47" s="76"/>
      <c r="I47" s="89" t="s">
        <v>273</v>
      </c>
      <c r="J47" s="76"/>
      <c r="K47" s="76"/>
      <c r="L47" s="76"/>
      <c r="M47" s="76"/>
      <c r="N47" s="76"/>
      <c r="O47" s="76"/>
      <c r="P47" s="76"/>
      <c r="Q47" s="76"/>
      <c r="R47" s="76"/>
      <c r="S47" s="76"/>
      <c r="T47" s="76"/>
      <c r="U47" s="76"/>
      <c r="V47" s="76"/>
      <c r="W47" s="76"/>
      <c r="X47" s="76"/>
      <c r="Y47" s="76"/>
      <c r="Z47" s="76"/>
      <c r="AA47" s="76"/>
      <c r="AB47" s="76"/>
      <c r="AC47" s="76"/>
      <c r="AD47" s="76"/>
      <c r="AE47" s="76"/>
      <c r="AF47" s="76"/>
      <c r="AG47" s="76"/>
      <c r="AH47" s="76"/>
      <c r="AI47" s="76"/>
    </row>
    <row r="48" spans="1:35" s="78" customFormat="1" x14ac:dyDescent="0.3">
      <c r="A48" s="76" t="s">
        <v>177</v>
      </c>
      <c r="B48" s="89" t="s">
        <v>342</v>
      </c>
      <c r="C48" s="165" t="s">
        <v>2059</v>
      </c>
      <c r="D48" s="91" t="s">
        <v>2058</v>
      </c>
      <c r="E48" s="75" t="s">
        <v>2784</v>
      </c>
      <c r="F48" s="87"/>
      <c r="G48" s="76"/>
      <c r="H48" s="76"/>
      <c r="I48" s="89" t="s">
        <v>273</v>
      </c>
      <c r="J48" s="76"/>
      <c r="K48" s="76"/>
      <c r="L48" s="76"/>
      <c r="M48" s="76"/>
      <c r="N48" s="76"/>
      <c r="O48" s="76"/>
      <c r="P48" s="76"/>
      <c r="Q48" s="76"/>
      <c r="R48" s="76"/>
      <c r="S48" s="76"/>
      <c r="T48" s="76"/>
      <c r="U48" s="76"/>
      <c r="V48" s="76"/>
      <c r="W48" s="76"/>
      <c r="X48" s="76"/>
      <c r="Y48" s="76"/>
      <c r="Z48" s="76"/>
      <c r="AA48" s="76"/>
      <c r="AB48" s="76"/>
      <c r="AC48" s="76"/>
      <c r="AD48" s="76"/>
      <c r="AE48" s="76"/>
      <c r="AF48" s="76"/>
      <c r="AG48" s="76"/>
      <c r="AH48" s="76"/>
      <c r="AI48" s="76"/>
    </row>
    <row r="49" spans="1:35" s="78" customFormat="1" x14ac:dyDescent="0.3">
      <c r="A49" s="76" t="s">
        <v>177</v>
      </c>
      <c r="B49" s="89" t="s">
        <v>2057</v>
      </c>
      <c r="C49" s="165" t="s">
        <v>2056</v>
      </c>
      <c r="D49" s="91" t="s">
        <v>2055</v>
      </c>
      <c r="E49" s="79" t="s">
        <v>2783</v>
      </c>
      <c r="F49" s="87"/>
      <c r="G49" s="76"/>
      <c r="H49" s="76"/>
      <c r="I49" s="89" t="s">
        <v>273</v>
      </c>
      <c r="J49" s="76"/>
      <c r="K49" s="76"/>
      <c r="L49" s="76"/>
      <c r="M49" s="76"/>
      <c r="N49" s="76"/>
      <c r="O49" s="76"/>
      <c r="P49" s="76"/>
      <c r="Q49" s="76"/>
      <c r="R49" s="76"/>
      <c r="S49" s="76"/>
      <c r="T49" s="76"/>
      <c r="U49" s="76"/>
      <c r="V49" s="76"/>
      <c r="W49" s="76"/>
      <c r="X49" s="76"/>
      <c r="Y49" s="76"/>
      <c r="Z49" s="76"/>
      <c r="AA49" s="76"/>
      <c r="AB49" s="76"/>
      <c r="AC49" s="76"/>
      <c r="AD49" s="76"/>
      <c r="AE49" s="76"/>
      <c r="AF49" s="76"/>
      <c r="AG49" s="76"/>
      <c r="AH49" s="76"/>
      <c r="AI49" s="76"/>
    </row>
    <row r="50" spans="1:35" s="78" customFormat="1" x14ac:dyDescent="0.3">
      <c r="A50" s="76" t="s">
        <v>177</v>
      </c>
      <c r="B50" s="89" t="s">
        <v>180</v>
      </c>
      <c r="C50" s="165" t="s">
        <v>2054</v>
      </c>
      <c r="D50" s="91" t="s">
        <v>2053</v>
      </c>
      <c r="E50" s="75" t="s">
        <v>2052</v>
      </c>
      <c r="F50" s="87"/>
      <c r="G50" s="76"/>
      <c r="H50" s="76"/>
      <c r="I50" s="89" t="s">
        <v>274</v>
      </c>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76"/>
    </row>
    <row r="51" spans="1:35" s="78" customFormat="1" x14ac:dyDescent="0.3">
      <c r="A51" s="76" t="s">
        <v>177</v>
      </c>
      <c r="B51" s="89" t="s">
        <v>181</v>
      </c>
      <c r="C51" s="165" t="s">
        <v>2051</v>
      </c>
      <c r="D51" s="91" t="s">
        <v>2050</v>
      </c>
      <c r="E51" s="75" t="s">
        <v>2049</v>
      </c>
      <c r="F51" s="87"/>
      <c r="G51" s="76"/>
      <c r="H51" s="76"/>
      <c r="I51" s="89" t="s">
        <v>274</v>
      </c>
      <c r="J51" s="76"/>
      <c r="K51" s="76"/>
      <c r="L51" s="76"/>
      <c r="M51" s="76"/>
      <c r="N51" s="76"/>
      <c r="O51" s="76"/>
      <c r="P51" s="76"/>
      <c r="Q51" s="76"/>
      <c r="R51" s="76"/>
      <c r="S51" s="76"/>
      <c r="T51" s="76"/>
      <c r="U51" s="76"/>
      <c r="V51" s="76"/>
      <c r="W51" s="76"/>
      <c r="X51" s="76"/>
      <c r="Y51" s="76"/>
      <c r="Z51" s="76"/>
      <c r="AA51" s="76"/>
      <c r="AB51" s="76"/>
      <c r="AC51" s="76"/>
      <c r="AD51" s="76"/>
      <c r="AE51" s="76"/>
      <c r="AF51" s="76"/>
      <c r="AG51" s="76"/>
      <c r="AH51" s="76"/>
      <c r="AI51" s="76"/>
    </row>
    <row r="52" spans="1:35" s="78" customFormat="1" x14ac:dyDescent="0.3">
      <c r="A52" s="76" t="s">
        <v>177</v>
      </c>
      <c r="B52" s="89" t="s">
        <v>196</v>
      </c>
      <c r="C52" s="165" t="s">
        <v>2048</v>
      </c>
      <c r="D52" s="91" t="s">
        <v>2047</v>
      </c>
      <c r="E52" s="79" t="s">
        <v>2046</v>
      </c>
      <c r="F52" s="87"/>
      <c r="G52" s="76"/>
      <c r="H52" s="76"/>
      <c r="I52" s="89" t="s">
        <v>274</v>
      </c>
      <c r="J52" s="76"/>
      <c r="K52" s="76"/>
      <c r="L52" s="76"/>
      <c r="M52" s="76"/>
      <c r="N52" s="76"/>
      <c r="O52" s="76"/>
      <c r="P52" s="76"/>
      <c r="Q52" s="76"/>
      <c r="R52" s="76"/>
      <c r="S52" s="76"/>
      <c r="T52" s="76"/>
      <c r="U52" s="76"/>
      <c r="V52" s="76"/>
      <c r="W52" s="76"/>
      <c r="X52" s="76"/>
      <c r="Y52" s="76"/>
      <c r="Z52" s="76"/>
      <c r="AA52" s="76"/>
      <c r="AB52" s="76"/>
      <c r="AC52" s="76"/>
      <c r="AD52" s="76"/>
      <c r="AE52" s="76"/>
      <c r="AF52" s="76"/>
      <c r="AG52" s="76"/>
      <c r="AH52" s="76"/>
      <c r="AI52" s="76"/>
    </row>
    <row r="53" spans="1:35" s="78" customFormat="1" x14ac:dyDescent="0.3">
      <c r="A53" s="76" t="s">
        <v>177</v>
      </c>
      <c r="B53" s="89" t="s">
        <v>202</v>
      </c>
      <c r="C53" s="165" t="s">
        <v>2045</v>
      </c>
      <c r="D53" s="91" t="s">
        <v>2044</v>
      </c>
      <c r="E53" s="79" t="s">
        <v>2043</v>
      </c>
      <c r="F53" s="87"/>
      <c r="G53" s="76"/>
      <c r="H53" s="76"/>
      <c r="I53" s="89" t="s">
        <v>274</v>
      </c>
      <c r="J53" s="76"/>
      <c r="K53" s="76"/>
      <c r="L53" s="76"/>
      <c r="M53" s="76"/>
      <c r="N53" s="76"/>
      <c r="O53" s="76"/>
      <c r="P53" s="76"/>
      <c r="Q53" s="76"/>
      <c r="R53" s="76"/>
      <c r="S53" s="76"/>
      <c r="T53" s="76"/>
      <c r="U53" s="76"/>
      <c r="V53" s="76"/>
      <c r="W53" s="76"/>
      <c r="X53" s="76"/>
      <c r="Y53" s="76"/>
      <c r="Z53" s="76"/>
      <c r="AA53" s="76"/>
      <c r="AB53" s="76"/>
      <c r="AC53" s="76"/>
      <c r="AD53" s="76"/>
      <c r="AE53" s="76"/>
      <c r="AF53" s="76"/>
      <c r="AG53" s="76"/>
      <c r="AH53" s="76"/>
      <c r="AI53" s="76"/>
    </row>
    <row r="54" spans="1:35" s="78" customFormat="1" x14ac:dyDescent="0.3">
      <c r="A54" s="76" t="s">
        <v>177</v>
      </c>
      <c r="B54" s="89" t="s">
        <v>183</v>
      </c>
      <c r="C54" s="165" t="s">
        <v>2042</v>
      </c>
      <c r="D54" s="91" t="s">
        <v>2041</v>
      </c>
      <c r="E54" s="79" t="s">
        <v>2040</v>
      </c>
      <c r="F54" s="87"/>
      <c r="G54" s="76"/>
      <c r="H54" s="76"/>
      <c r="I54" s="89" t="s">
        <v>274</v>
      </c>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row>
    <row r="55" spans="1:35" s="78" customFormat="1" ht="15.6" x14ac:dyDescent="0.3">
      <c r="A55" s="76" t="s">
        <v>177</v>
      </c>
      <c r="B55" s="89" t="s">
        <v>173</v>
      </c>
      <c r="C55" s="181" t="s">
        <v>2039</v>
      </c>
      <c r="D55" s="15" t="s">
        <v>2038</v>
      </c>
      <c r="E55" s="138" t="s">
        <v>2782</v>
      </c>
      <c r="F55" s="87"/>
      <c r="G55" s="76"/>
      <c r="H55" s="76"/>
      <c r="I55" s="89" t="s">
        <v>274</v>
      </c>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row>
    <row r="56" spans="1:35" s="78" customFormat="1" ht="15.6" x14ac:dyDescent="0.3">
      <c r="A56" s="76" t="s">
        <v>177</v>
      </c>
      <c r="B56" s="89" t="s">
        <v>198</v>
      </c>
      <c r="C56" s="181" t="s">
        <v>2037</v>
      </c>
      <c r="D56" s="15" t="s">
        <v>2036</v>
      </c>
      <c r="E56" s="138" t="s">
        <v>2035</v>
      </c>
      <c r="F56" s="87"/>
      <c r="G56" s="76"/>
      <c r="H56" s="76"/>
      <c r="I56" s="89" t="s">
        <v>274</v>
      </c>
      <c r="J56" s="76"/>
      <c r="K56" s="76"/>
      <c r="L56" s="76"/>
      <c r="M56" s="76"/>
      <c r="N56" s="76"/>
      <c r="O56" s="76"/>
      <c r="P56" s="76"/>
      <c r="Q56" s="76"/>
      <c r="R56" s="76"/>
      <c r="S56" s="76"/>
      <c r="T56" s="76"/>
      <c r="U56" s="76"/>
      <c r="V56" s="76"/>
      <c r="W56" s="76"/>
      <c r="X56" s="76"/>
      <c r="Y56" s="76"/>
      <c r="Z56" s="76"/>
      <c r="AA56" s="76"/>
      <c r="AB56" s="76"/>
      <c r="AC56" s="76"/>
      <c r="AD56" s="76"/>
      <c r="AE56" s="76"/>
      <c r="AF56" s="76"/>
      <c r="AG56" s="76"/>
      <c r="AH56" s="76"/>
      <c r="AI56" s="76"/>
    </row>
    <row r="57" spans="1:35" s="78" customFormat="1" ht="15.6" x14ac:dyDescent="0.3">
      <c r="A57" s="76" t="s">
        <v>177</v>
      </c>
      <c r="B57" s="89" t="s">
        <v>185</v>
      </c>
      <c r="C57" s="181" t="s">
        <v>2034</v>
      </c>
      <c r="D57" s="15" t="s">
        <v>2033</v>
      </c>
      <c r="E57" s="138" t="s">
        <v>2781</v>
      </c>
      <c r="F57" s="87"/>
      <c r="G57" s="76"/>
      <c r="H57" s="76"/>
      <c r="I57" s="89" t="s">
        <v>274</v>
      </c>
      <c r="J57" s="76"/>
      <c r="K57" s="76"/>
      <c r="L57" s="76"/>
      <c r="M57" s="76"/>
      <c r="N57" s="76"/>
      <c r="O57" s="76"/>
      <c r="P57" s="76"/>
      <c r="Q57" s="76"/>
      <c r="R57" s="76"/>
      <c r="S57" s="76"/>
      <c r="T57" s="76"/>
      <c r="U57" s="76"/>
      <c r="V57" s="76"/>
      <c r="W57" s="76"/>
      <c r="X57" s="76"/>
      <c r="Y57" s="76"/>
      <c r="Z57" s="76"/>
      <c r="AA57" s="76"/>
      <c r="AB57" s="76"/>
      <c r="AC57" s="76"/>
      <c r="AD57" s="76"/>
      <c r="AE57" s="76"/>
      <c r="AF57" s="76"/>
      <c r="AG57" s="76"/>
      <c r="AH57" s="76"/>
      <c r="AI57" s="76"/>
    </row>
    <row r="58" spans="1:35" s="78" customFormat="1" ht="15.6" x14ac:dyDescent="0.3">
      <c r="A58" s="76" t="s">
        <v>177</v>
      </c>
      <c r="B58" s="89" t="s">
        <v>199</v>
      </c>
      <c r="C58" s="181" t="s">
        <v>2032</v>
      </c>
      <c r="D58" s="15" t="s">
        <v>2031</v>
      </c>
      <c r="E58" s="138" t="s">
        <v>2030</v>
      </c>
      <c r="F58" s="87"/>
      <c r="G58" s="76"/>
      <c r="H58" s="76"/>
      <c r="I58" s="89" t="s">
        <v>274</v>
      </c>
      <c r="J58" s="76"/>
      <c r="K58" s="76"/>
      <c r="L58" s="76"/>
      <c r="M58" s="76"/>
      <c r="N58" s="76"/>
      <c r="O58" s="76"/>
      <c r="P58" s="76"/>
      <c r="Q58" s="76"/>
      <c r="R58" s="76"/>
      <c r="S58" s="76"/>
      <c r="T58" s="76"/>
      <c r="U58" s="76"/>
      <c r="V58" s="76"/>
      <c r="W58" s="76"/>
      <c r="X58" s="76"/>
      <c r="Y58" s="76"/>
      <c r="Z58" s="76"/>
      <c r="AA58" s="76"/>
      <c r="AB58" s="76"/>
      <c r="AC58" s="76"/>
      <c r="AD58" s="76"/>
      <c r="AE58" s="76"/>
      <c r="AF58" s="76"/>
      <c r="AG58" s="76"/>
      <c r="AH58" s="76"/>
      <c r="AI58" s="76"/>
    </row>
    <row r="59" spans="1:35" s="78" customFormat="1" ht="15.6" x14ac:dyDescent="0.3">
      <c r="A59" s="76" t="s">
        <v>177</v>
      </c>
      <c r="B59" s="89" t="s">
        <v>197</v>
      </c>
      <c r="C59" s="181" t="s">
        <v>2029</v>
      </c>
      <c r="D59" s="15" t="s">
        <v>2028</v>
      </c>
      <c r="E59" s="138" t="s">
        <v>2027</v>
      </c>
      <c r="F59" s="87"/>
      <c r="G59" s="76"/>
      <c r="H59" s="76"/>
      <c r="I59" s="89" t="s">
        <v>271</v>
      </c>
      <c r="J59" s="76"/>
      <c r="K59" s="76"/>
      <c r="L59" s="76"/>
      <c r="M59" s="76"/>
      <c r="N59" s="76"/>
      <c r="O59" s="76"/>
      <c r="P59" s="76"/>
      <c r="Q59" s="76"/>
      <c r="R59" s="76"/>
      <c r="S59" s="76"/>
      <c r="T59" s="76"/>
      <c r="U59" s="76"/>
      <c r="V59" s="76"/>
      <c r="W59" s="76"/>
      <c r="X59" s="76"/>
      <c r="Y59" s="76"/>
      <c r="Z59" s="76"/>
      <c r="AA59" s="76"/>
      <c r="AB59" s="76"/>
      <c r="AC59" s="76"/>
      <c r="AD59" s="76"/>
      <c r="AE59" s="76"/>
      <c r="AF59" s="76"/>
      <c r="AG59" s="76"/>
      <c r="AH59" s="76"/>
      <c r="AI59" s="76"/>
    </row>
    <row r="60" spans="1:35" s="15" customFormat="1" ht="13.2" customHeight="1" x14ac:dyDescent="0.3">
      <c r="C60" s="166"/>
      <c r="D60" s="182"/>
      <c r="E60" s="182"/>
    </row>
    <row r="61" spans="1:35" s="15" customFormat="1" ht="15.6" x14ac:dyDescent="0.3">
      <c r="A61" s="15" t="s">
        <v>425</v>
      </c>
      <c r="B61" s="15" t="s">
        <v>312</v>
      </c>
      <c r="C61" s="168" t="s">
        <v>1946</v>
      </c>
      <c r="D61" s="61" t="s">
        <v>1945</v>
      </c>
      <c r="E61" s="80" t="s">
        <v>1944</v>
      </c>
    </row>
    <row r="62" spans="1:35" s="15" customFormat="1" ht="15.6" x14ac:dyDescent="0.3">
      <c r="A62" s="15" t="s">
        <v>425</v>
      </c>
      <c r="B62" s="15" t="s">
        <v>309</v>
      </c>
      <c r="C62" s="168" t="s">
        <v>1943</v>
      </c>
      <c r="D62" s="61" t="s">
        <v>1942</v>
      </c>
      <c r="E62" s="80" t="s">
        <v>2780</v>
      </c>
    </row>
    <row r="63" spans="1:35" s="15" customFormat="1" ht="15.6" x14ac:dyDescent="0.3">
      <c r="A63" s="15" t="s">
        <v>425</v>
      </c>
      <c r="B63" s="15" t="s">
        <v>302</v>
      </c>
      <c r="C63" s="168" t="s">
        <v>1941</v>
      </c>
      <c r="D63" s="61" t="s">
        <v>1940</v>
      </c>
      <c r="E63" s="80" t="s">
        <v>2779</v>
      </c>
    </row>
    <row r="64" spans="1:35" s="15" customFormat="1" ht="27.6" x14ac:dyDescent="0.3">
      <c r="A64" s="15" t="s">
        <v>425</v>
      </c>
      <c r="B64" s="15" t="s">
        <v>343</v>
      </c>
      <c r="C64" s="168" t="s">
        <v>1939</v>
      </c>
      <c r="D64" s="61" t="s">
        <v>1938</v>
      </c>
      <c r="E64" s="80" t="s">
        <v>2778</v>
      </c>
    </row>
    <row r="65" spans="1:5" s="15" customFormat="1" ht="27.6" x14ac:dyDescent="0.3">
      <c r="A65" s="15" t="s">
        <v>425</v>
      </c>
      <c r="B65" s="15" t="s">
        <v>1937</v>
      </c>
      <c r="C65" s="168" t="s">
        <v>1936</v>
      </c>
      <c r="D65" s="61" t="s">
        <v>1935</v>
      </c>
      <c r="E65" s="80" t="s">
        <v>2777</v>
      </c>
    </row>
    <row r="66" spans="1:5" s="15" customFormat="1" ht="27.6" x14ac:dyDescent="0.3">
      <c r="A66" s="15" t="s">
        <v>425</v>
      </c>
      <c r="B66" s="15" t="s">
        <v>1934</v>
      </c>
      <c r="C66" s="168" t="s">
        <v>1933</v>
      </c>
      <c r="D66" s="61" t="s">
        <v>1932</v>
      </c>
      <c r="E66" s="80" t="s">
        <v>1931</v>
      </c>
    </row>
    <row r="67" spans="1:5" s="15" customFormat="1" ht="15.6" x14ac:dyDescent="0.3">
      <c r="A67" s="15" t="s">
        <v>425</v>
      </c>
      <c r="B67" s="15" t="s">
        <v>322</v>
      </c>
      <c r="C67" s="168" t="s">
        <v>1909</v>
      </c>
      <c r="D67" s="61" t="s">
        <v>1908</v>
      </c>
      <c r="E67" s="80" t="s">
        <v>1907</v>
      </c>
    </row>
    <row r="68" spans="1:5" s="15" customFormat="1" x14ac:dyDescent="0.3">
      <c r="C68" s="166"/>
      <c r="D68" s="82"/>
      <c r="E68" s="82"/>
    </row>
    <row r="69" spans="1:5" s="15" customFormat="1" ht="15.6" x14ac:dyDescent="0.3">
      <c r="A69" s="15" t="s">
        <v>424</v>
      </c>
      <c r="B69" s="15" t="s">
        <v>307</v>
      </c>
      <c r="C69" s="28" t="s">
        <v>2776</v>
      </c>
      <c r="D69" s="169" t="s">
        <v>2775</v>
      </c>
      <c r="E69" s="169" t="s">
        <v>2774</v>
      </c>
    </row>
    <row r="70" spans="1:5" s="15" customFormat="1" ht="15.6" x14ac:dyDescent="0.3">
      <c r="A70" s="15" t="s">
        <v>424</v>
      </c>
      <c r="B70" s="15" t="s">
        <v>389</v>
      </c>
      <c r="C70" s="28" t="s">
        <v>1983</v>
      </c>
      <c r="D70" s="169" t="s">
        <v>2773</v>
      </c>
      <c r="E70" s="169" t="s">
        <v>2772</v>
      </c>
    </row>
    <row r="71" spans="1:5" s="15" customFormat="1" ht="15.6" x14ac:dyDescent="0.3">
      <c r="A71" s="15" t="s">
        <v>424</v>
      </c>
      <c r="B71" s="15" t="s">
        <v>341</v>
      </c>
      <c r="C71" s="28" t="s">
        <v>1980</v>
      </c>
      <c r="D71" s="169" t="s">
        <v>2771</v>
      </c>
      <c r="E71" s="169" t="s">
        <v>2770</v>
      </c>
    </row>
    <row r="72" spans="1:5" s="15" customFormat="1" ht="15.6" x14ac:dyDescent="0.3">
      <c r="A72" s="15" t="s">
        <v>424</v>
      </c>
      <c r="B72" s="15" t="s">
        <v>387</v>
      </c>
      <c r="C72" s="28" t="s">
        <v>1977</v>
      </c>
      <c r="D72" s="169" t="s">
        <v>1976</v>
      </c>
      <c r="E72" s="169" t="s">
        <v>2769</v>
      </c>
    </row>
    <row r="73" spans="1:5" s="15" customFormat="1" ht="27.6" x14ac:dyDescent="0.3">
      <c r="A73" s="15" t="s">
        <v>424</v>
      </c>
      <c r="B73" s="15" t="s">
        <v>1974</v>
      </c>
      <c r="C73" s="28" t="s">
        <v>2768</v>
      </c>
      <c r="D73" s="169" t="s">
        <v>2767</v>
      </c>
      <c r="E73" s="169" t="s">
        <v>2766</v>
      </c>
    </row>
    <row r="74" spans="1:5" s="15" customFormat="1" ht="15.6" x14ac:dyDescent="0.3">
      <c r="A74" s="15" t="s">
        <v>424</v>
      </c>
      <c r="B74" s="15" t="s">
        <v>336</v>
      </c>
      <c r="C74" s="28" t="s">
        <v>2765</v>
      </c>
      <c r="D74" s="169" t="s">
        <v>1969</v>
      </c>
      <c r="E74" s="169" t="s">
        <v>1968</v>
      </c>
    </row>
    <row r="75" spans="1:5" s="15" customFormat="1" ht="15.6" x14ac:dyDescent="0.3">
      <c r="A75" s="15" t="s">
        <v>424</v>
      </c>
      <c r="B75" s="15" t="s">
        <v>1967</v>
      </c>
      <c r="C75" s="28" t="s">
        <v>1966</v>
      </c>
      <c r="D75" s="169" t="s">
        <v>2764</v>
      </c>
      <c r="E75" s="183" t="s">
        <v>2763</v>
      </c>
    </row>
    <row r="76" spans="1:5" s="15" customFormat="1" ht="15.6" x14ac:dyDescent="0.3">
      <c r="A76" s="15" t="s">
        <v>424</v>
      </c>
      <c r="B76" s="15" t="s">
        <v>322</v>
      </c>
      <c r="C76" s="28" t="s">
        <v>1963</v>
      </c>
      <c r="D76" s="169" t="s">
        <v>1962</v>
      </c>
      <c r="E76" s="169" t="s">
        <v>1961</v>
      </c>
    </row>
    <row r="77" spans="1:5" s="15" customFormat="1" x14ac:dyDescent="0.3">
      <c r="C77" s="184"/>
      <c r="D77" s="185"/>
      <c r="E77" s="186"/>
    </row>
    <row r="78" spans="1:5" s="15" customFormat="1" ht="15.6" x14ac:dyDescent="0.3">
      <c r="A78" s="15" t="s">
        <v>467</v>
      </c>
      <c r="B78" s="15" t="s">
        <v>323</v>
      </c>
      <c r="C78" s="28" t="s">
        <v>1930</v>
      </c>
      <c r="D78" s="81" t="s">
        <v>1929</v>
      </c>
      <c r="E78" s="81" t="s">
        <v>1928</v>
      </c>
    </row>
    <row r="79" spans="1:5" s="15" customFormat="1" ht="15.6" x14ac:dyDescent="0.3">
      <c r="A79" s="15" t="s">
        <v>467</v>
      </c>
      <c r="B79" s="15" t="s">
        <v>314</v>
      </c>
      <c r="C79" s="28" t="s">
        <v>1927</v>
      </c>
      <c r="D79" s="81" t="s">
        <v>1926</v>
      </c>
      <c r="E79" s="81" t="s">
        <v>1925</v>
      </c>
    </row>
    <row r="80" spans="1:5" s="15" customFormat="1" ht="15.6" x14ac:dyDescent="0.3">
      <c r="A80" s="15" t="s">
        <v>467</v>
      </c>
      <c r="B80" s="15" t="s">
        <v>385</v>
      </c>
      <c r="C80" s="28" t="s">
        <v>1924</v>
      </c>
      <c r="D80" s="81" t="s">
        <v>1923</v>
      </c>
      <c r="E80" s="80" t="s">
        <v>1922</v>
      </c>
    </row>
    <row r="81" spans="1:35" s="15" customFormat="1" ht="15.6" x14ac:dyDescent="0.3">
      <c r="A81" s="15" t="s">
        <v>467</v>
      </c>
      <c r="B81" s="15" t="s">
        <v>348</v>
      </c>
      <c r="C81" s="28" t="s">
        <v>1921</v>
      </c>
      <c r="D81" s="81" t="s">
        <v>1920</v>
      </c>
      <c r="E81" s="80" t="s">
        <v>1919</v>
      </c>
    </row>
    <row r="82" spans="1:35" s="15" customFormat="1" ht="15.6" x14ac:dyDescent="0.3">
      <c r="A82" s="15" t="s">
        <v>467</v>
      </c>
      <c r="B82" s="15" t="s">
        <v>327</v>
      </c>
      <c r="C82" s="28" t="s">
        <v>1918</v>
      </c>
      <c r="D82" s="81" t="s">
        <v>1917</v>
      </c>
      <c r="E82" s="80" t="s">
        <v>1916</v>
      </c>
    </row>
    <row r="83" spans="1:35" s="15" customFormat="1" ht="15.6" x14ac:dyDescent="0.3">
      <c r="A83" s="15" t="s">
        <v>467</v>
      </c>
      <c r="B83" s="15" t="s">
        <v>318</v>
      </c>
      <c r="C83" s="28" t="s">
        <v>1915</v>
      </c>
      <c r="D83" s="81" t="s">
        <v>1914</v>
      </c>
      <c r="E83" s="80" t="s">
        <v>1913</v>
      </c>
    </row>
    <row r="84" spans="1:35" s="15" customFormat="1" ht="15.6" x14ac:dyDescent="0.3">
      <c r="A84" s="15" t="s">
        <v>467</v>
      </c>
      <c r="B84" s="15" t="s">
        <v>358</v>
      </c>
      <c r="C84" s="28" t="s">
        <v>1912</v>
      </c>
      <c r="D84" s="81" t="s">
        <v>1911</v>
      </c>
      <c r="E84" s="80" t="s">
        <v>1910</v>
      </c>
    </row>
    <row r="85" spans="1:35" s="15" customFormat="1" ht="15.6" x14ac:dyDescent="0.3">
      <c r="A85" s="15" t="s">
        <v>467</v>
      </c>
      <c r="B85" s="15" t="s">
        <v>322</v>
      </c>
      <c r="C85" s="28" t="s">
        <v>1909</v>
      </c>
      <c r="D85" s="61" t="s">
        <v>1908</v>
      </c>
      <c r="E85" s="80" t="s">
        <v>1907</v>
      </c>
    </row>
    <row r="86" spans="1:35" s="15" customFormat="1" x14ac:dyDescent="0.3">
      <c r="A86" s="66"/>
      <c r="C86" s="184"/>
      <c r="D86" s="83"/>
      <c r="E86" s="82"/>
    </row>
    <row r="87" spans="1:35" s="78" customFormat="1" x14ac:dyDescent="0.3">
      <c r="A87" s="76" t="s">
        <v>2742</v>
      </c>
      <c r="B87" s="76" t="s">
        <v>2762</v>
      </c>
      <c r="C87" s="170" t="s">
        <v>2761</v>
      </c>
      <c r="D87" s="171" t="s">
        <v>2760</v>
      </c>
      <c r="E87" s="171" t="s">
        <v>2759</v>
      </c>
      <c r="F87" s="90"/>
      <c r="G87" s="76"/>
      <c r="H87" s="76"/>
      <c r="I87" s="76"/>
      <c r="J87" s="76"/>
      <c r="K87" s="76"/>
      <c r="L87" s="76"/>
      <c r="M87" s="76"/>
      <c r="N87" s="76"/>
      <c r="O87" s="76"/>
      <c r="P87" s="76"/>
      <c r="Q87" s="76"/>
      <c r="R87" s="76"/>
      <c r="S87" s="76"/>
      <c r="T87" s="76"/>
      <c r="U87" s="76"/>
      <c r="V87" s="76"/>
      <c r="W87" s="76"/>
      <c r="X87" s="76"/>
      <c r="Y87" s="76"/>
      <c r="Z87" s="76"/>
      <c r="AA87" s="76"/>
      <c r="AB87" s="76"/>
      <c r="AC87" s="76"/>
      <c r="AD87" s="76"/>
      <c r="AE87" s="76"/>
      <c r="AF87" s="76"/>
      <c r="AG87" s="76"/>
      <c r="AH87" s="76"/>
      <c r="AI87" s="76"/>
    </row>
    <row r="88" spans="1:35" s="78" customFormat="1" x14ac:dyDescent="0.3">
      <c r="A88" s="76" t="s">
        <v>2742</v>
      </c>
      <c r="B88" s="76" t="s">
        <v>2758</v>
      </c>
      <c r="C88" s="170" t="s">
        <v>2757</v>
      </c>
      <c r="D88" s="171" t="s">
        <v>2756</v>
      </c>
      <c r="E88" s="171" t="s">
        <v>2755</v>
      </c>
      <c r="F88" s="90"/>
      <c r="G88" s="76"/>
      <c r="H88" s="76"/>
      <c r="I88" s="76"/>
      <c r="J88" s="76"/>
      <c r="K88" s="76"/>
      <c r="L88" s="76"/>
      <c r="M88" s="76"/>
      <c r="N88" s="76"/>
      <c r="O88" s="76"/>
      <c r="P88" s="76"/>
      <c r="Q88" s="76"/>
      <c r="R88" s="76"/>
      <c r="S88" s="76"/>
      <c r="T88" s="76"/>
      <c r="U88" s="76"/>
      <c r="V88" s="76"/>
      <c r="W88" s="76"/>
      <c r="X88" s="76"/>
      <c r="Y88" s="76"/>
      <c r="Z88" s="76"/>
      <c r="AA88" s="76"/>
      <c r="AB88" s="76"/>
      <c r="AC88" s="76"/>
      <c r="AD88" s="76"/>
      <c r="AE88" s="76"/>
      <c r="AF88" s="76"/>
      <c r="AG88" s="76"/>
      <c r="AH88" s="76"/>
      <c r="AI88" s="76"/>
    </row>
    <row r="89" spans="1:35" s="78" customFormat="1" x14ac:dyDescent="0.3">
      <c r="A89" s="76" t="s">
        <v>2742</v>
      </c>
      <c r="B89" s="76" t="s">
        <v>2754</v>
      </c>
      <c r="C89" s="170" t="s">
        <v>2753</v>
      </c>
      <c r="D89" s="171" t="s">
        <v>2752</v>
      </c>
      <c r="E89" s="171" t="s">
        <v>2751</v>
      </c>
      <c r="F89" s="90"/>
      <c r="G89" s="76"/>
      <c r="H89" s="76"/>
      <c r="I89" s="76"/>
      <c r="J89" s="76"/>
      <c r="K89" s="76"/>
      <c r="L89" s="76"/>
      <c r="M89" s="76"/>
      <c r="N89" s="76"/>
      <c r="O89" s="76"/>
      <c r="P89" s="76"/>
      <c r="Q89" s="76"/>
      <c r="R89" s="76"/>
      <c r="S89" s="76"/>
      <c r="T89" s="76"/>
      <c r="U89" s="76"/>
      <c r="V89" s="76"/>
      <c r="W89" s="76"/>
      <c r="X89" s="76"/>
      <c r="Y89" s="76"/>
      <c r="Z89" s="76"/>
      <c r="AA89" s="76"/>
      <c r="AB89" s="76"/>
      <c r="AC89" s="76"/>
      <c r="AD89" s="76"/>
      <c r="AE89" s="76"/>
      <c r="AF89" s="76"/>
      <c r="AG89" s="76"/>
      <c r="AH89" s="76"/>
      <c r="AI89" s="76"/>
    </row>
    <row r="90" spans="1:35" s="78" customFormat="1" x14ac:dyDescent="0.3">
      <c r="A90" s="76" t="s">
        <v>2742</v>
      </c>
      <c r="B90" s="76" t="s">
        <v>2750</v>
      </c>
      <c r="C90" s="170" t="s">
        <v>2749</v>
      </c>
      <c r="D90" s="171" t="s">
        <v>2748</v>
      </c>
      <c r="E90" s="171" t="s">
        <v>2747</v>
      </c>
      <c r="F90" s="90"/>
      <c r="G90" s="76"/>
      <c r="H90" s="76"/>
      <c r="I90" s="76"/>
      <c r="J90" s="76"/>
      <c r="K90" s="76"/>
      <c r="L90" s="76"/>
      <c r="M90" s="76"/>
      <c r="N90" s="76"/>
      <c r="O90" s="76"/>
      <c r="P90" s="76"/>
      <c r="Q90" s="76"/>
      <c r="R90" s="76"/>
      <c r="S90" s="76"/>
      <c r="T90" s="76"/>
      <c r="U90" s="76"/>
      <c r="V90" s="76"/>
      <c r="W90" s="76"/>
      <c r="X90" s="76"/>
      <c r="Y90" s="76"/>
      <c r="Z90" s="76"/>
      <c r="AA90" s="76"/>
      <c r="AB90" s="76"/>
      <c r="AC90" s="76"/>
      <c r="AD90" s="76"/>
      <c r="AE90" s="76"/>
      <c r="AF90" s="76"/>
      <c r="AG90" s="76"/>
      <c r="AH90" s="76"/>
      <c r="AI90" s="76"/>
    </row>
    <row r="91" spans="1:35" s="78" customFormat="1" x14ac:dyDescent="0.3">
      <c r="A91" s="76" t="s">
        <v>2742</v>
      </c>
      <c r="B91" s="76" t="s">
        <v>2746</v>
      </c>
      <c r="C91" s="170" t="s">
        <v>2745</v>
      </c>
      <c r="D91" s="171" t="s">
        <v>2744</v>
      </c>
      <c r="E91" s="171" t="s">
        <v>2743</v>
      </c>
      <c r="F91" s="90"/>
      <c r="G91" s="76"/>
      <c r="H91" s="76"/>
      <c r="I91" s="76"/>
      <c r="J91" s="76"/>
      <c r="K91" s="76"/>
      <c r="L91" s="76"/>
      <c r="M91" s="76"/>
      <c r="N91" s="76"/>
      <c r="O91" s="76"/>
      <c r="P91" s="76"/>
      <c r="Q91" s="76"/>
      <c r="R91" s="76"/>
      <c r="S91" s="76"/>
      <c r="T91" s="76"/>
      <c r="U91" s="76"/>
      <c r="V91" s="76"/>
      <c r="W91" s="76"/>
      <c r="X91" s="76"/>
      <c r="Y91" s="76"/>
      <c r="Z91" s="76"/>
      <c r="AA91" s="76"/>
      <c r="AB91" s="76"/>
      <c r="AC91" s="76"/>
      <c r="AD91" s="76"/>
      <c r="AE91" s="76"/>
      <c r="AF91" s="76"/>
      <c r="AG91" s="76"/>
      <c r="AH91" s="76"/>
      <c r="AI91" s="76"/>
    </row>
    <row r="92" spans="1:35" s="78" customFormat="1" x14ac:dyDescent="0.3">
      <c r="A92" s="76" t="s">
        <v>2742</v>
      </c>
      <c r="B92" s="76" t="s">
        <v>2741</v>
      </c>
      <c r="C92" s="170" t="s">
        <v>2740</v>
      </c>
      <c r="D92" s="171" t="s">
        <v>2739</v>
      </c>
      <c r="E92" s="171" t="s">
        <v>2738</v>
      </c>
      <c r="F92" s="90"/>
      <c r="G92" s="76"/>
      <c r="H92" s="76"/>
      <c r="I92" s="76"/>
      <c r="J92" s="76"/>
      <c r="K92" s="76"/>
      <c r="L92" s="76"/>
      <c r="M92" s="76"/>
      <c r="N92" s="76"/>
      <c r="O92" s="76"/>
      <c r="P92" s="76"/>
      <c r="Q92" s="76"/>
      <c r="R92" s="76"/>
      <c r="S92" s="76"/>
      <c r="T92" s="76"/>
      <c r="U92" s="76"/>
      <c r="V92" s="76"/>
      <c r="W92" s="76"/>
      <c r="X92" s="76"/>
      <c r="Y92" s="76"/>
      <c r="Z92" s="76"/>
      <c r="AA92" s="76"/>
      <c r="AB92" s="76"/>
      <c r="AC92" s="76"/>
      <c r="AD92" s="76"/>
      <c r="AE92" s="76"/>
      <c r="AF92" s="76"/>
      <c r="AG92" s="76"/>
      <c r="AH92" s="76"/>
      <c r="AI92" s="76"/>
    </row>
    <row r="93" spans="1:35" s="78" customFormat="1" x14ac:dyDescent="0.3">
      <c r="A93" s="76"/>
      <c r="B93" s="89"/>
      <c r="C93" s="165"/>
      <c r="D93" s="171"/>
      <c r="E93" s="171"/>
      <c r="F93" s="90"/>
      <c r="G93" s="76"/>
      <c r="H93" s="76"/>
      <c r="I93" s="89"/>
      <c r="J93" s="76"/>
      <c r="K93" s="76"/>
      <c r="L93" s="76"/>
      <c r="M93" s="76"/>
      <c r="N93" s="76"/>
      <c r="O93" s="76"/>
      <c r="P93" s="76"/>
      <c r="Q93" s="76"/>
      <c r="R93" s="76"/>
      <c r="S93" s="76"/>
      <c r="T93" s="76"/>
      <c r="U93" s="76"/>
      <c r="V93" s="76"/>
      <c r="W93" s="76"/>
      <c r="X93" s="76"/>
      <c r="Y93" s="76"/>
      <c r="Z93" s="76"/>
      <c r="AA93" s="76"/>
      <c r="AB93" s="76"/>
      <c r="AC93" s="76"/>
      <c r="AD93" s="76"/>
      <c r="AE93" s="76"/>
      <c r="AF93" s="76"/>
      <c r="AG93" s="76"/>
      <c r="AH93" s="76"/>
      <c r="AI93" s="76"/>
    </row>
    <row r="94" spans="1:35" s="77" customFormat="1" x14ac:dyDescent="0.3">
      <c r="A94" s="66" t="s">
        <v>492</v>
      </c>
      <c r="B94" s="66" t="s">
        <v>203</v>
      </c>
      <c r="C94" s="172" t="s">
        <v>1906</v>
      </c>
      <c r="D94" s="173" t="s">
        <v>1905</v>
      </c>
      <c r="E94" s="173" t="s">
        <v>1905</v>
      </c>
      <c r="F94" s="66"/>
      <c r="G94" s="66"/>
    </row>
    <row r="95" spans="1:35" s="77" customFormat="1" x14ac:dyDescent="0.3">
      <c r="A95" s="66" t="s">
        <v>492</v>
      </c>
      <c r="B95" s="66" t="s">
        <v>205</v>
      </c>
      <c r="C95" s="172" t="s">
        <v>1904</v>
      </c>
      <c r="D95" s="173" t="s">
        <v>1903</v>
      </c>
      <c r="E95" s="173" t="s">
        <v>1902</v>
      </c>
      <c r="F95" s="66"/>
      <c r="G95" s="66"/>
    </row>
    <row r="96" spans="1:35" s="77" customFormat="1" x14ac:dyDescent="0.3">
      <c r="A96" s="66" t="s">
        <v>492</v>
      </c>
      <c r="B96" s="66" t="s">
        <v>207</v>
      </c>
      <c r="C96" s="172" t="s">
        <v>1901</v>
      </c>
      <c r="D96" s="173" t="s">
        <v>1900</v>
      </c>
      <c r="E96" s="173" t="s">
        <v>1899</v>
      </c>
      <c r="F96" s="66"/>
      <c r="G96" s="66"/>
    </row>
    <row r="97" spans="1:35" s="77" customFormat="1" x14ac:dyDescent="0.3">
      <c r="A97" s="66" t="s">
        <v>492</v>
      </c>
      <c r="B97" s="66" t="s">
        <v>206</v>
      </c>
      <c r="C97" s="172" t="s">
        <v>1898</v>
      </c>
      <c r="D97" s="173" t="s">
        <v>1897</v>
      </c>
      <c r="E97" s="173" t="s">
        <v>1896</v>
      </c>
      <c r="F97" s="66"/>
      <c r="G97" s="66"/>
    </row>
    <row r="98" spans="1:35" s="77" customFormat="1" x14ac:dyDescent="0.3">
      <c r="A98" s="66" t="s">
        <v>492</v>
      </c>
      <c r="B98" s="66" t="s">
        <v>209</v>
      </c>
      <c r="C98" s="172" t="s">
        <v>1895</v>
      </c>
      <c r="D98" s="174" t="s">
        <v>1894</v>
      </c>
      <c r="E98" s="174" t="s">
        <v>1893</v>
      </c>
      <c r="F98" s="66"/>
      <c r="G98" s="66"/>
    </row>
    <row r="99" spans="1:35" s="77" customFormat="1" x14ac:dyDescent="0.3">
      <c r="A99" s="66" t="s">
        <v>492</v>
      </c>
      <c r="B99" s="66" t="s">
        <v>208</v>
      </c>
      <c r="C99" s="172" t="s">
        <v>1892</v>
      </c>
      <c r="D99" s="174" t="s">
        <v>1891</v>
      </c>
      <c r="E99" s="174" t="s">
        <v>1890</v>
      </c>
      <c r="F99" s="66"/>
      <c r="G99" s="66"/>
    </row>
    <row r="100" spans="1:35" s="77" customFormat="1" x14ac:dyDescent="0.3">
      <c r="A100" s="66" t="s">
        <v>492</v>
      </c>
      <c r="B100" s="66" t="s">
        <v>210</v>
      </c>
      <c r="C100" s="172" t="s">
        <v>1889</v>
      </c>
      <c r="D100" s="174" t="s">
        <v>1888</v>
      </c>
      <c r="E100" s="174" t="s">
        <v>1887</v>
      </c>
      <c r="F100" s="66"/>
      <c r="G100" s="66"/>
    </row>
    <row r="101" spans="1:35" s="77" customFormat="1" x14ac:dyDescent="0.3">
      <c r="A101" s="66"/>
      <c r="B101" s="66"/>
      <c r="C101" s="172"/>
      <c r="D101" s="174"/>
      <c r="E101" s="174"/>
      <c r="F101" s="66"/>
      <c r="G101" s="66"/>
    </row>
    <row r="102" spans="1:35" s="78" customFormat="1" x14ac:dyDescent="0.3">
      <c r="A102" s="15" t="s">
        <v>469</v>
      </c>
      <c r="B102" s="15" t="s">
        <v>360</v>
      </c>
      <c r="C102" s="187" t="s">
        <v>1886</v>
      </c>
      <c r="D102" s="175" t="s">
        <v>1885</v>
      </c>
      <c r="E102" s="175" t="s">
        <v>1885</v>
      </c>
      <c r="F102" s="76" t="s">
        <v>207</v>
      </c>
      <c r="G102" s="76"/>
      <c r="H102" s="76"/>
      <c r="J102" s="76"/>
      <c r="K102" s="76"/>
      <c r="L102" s="76"/>
      <c r="M102" s="76"/>
      <c r="N102" s="76"/>
      <c r="O102" s="76"/>
      <c r="P102" s="76"/>
      <c r="Q102" s="76"/>
      <c r="R102" s="76"/>
      <c r="S102" s="76"/>
      <c r="T102" s="76"/>
      <c r="U102" s="76"/>
      <c r="V102" s="76"/>
      <c r="W102" s="76"/>
      <c r="X102" s="76"/>
      <c r="Y102" s="76"/>
      <c r="Z102" s="76"/>
      <c r="AA102" s="76"/>
      <c r="AB102" s="76"/>
      <c r="AC102" s="76"/>
      <c r="AD102" s="76"/>
      <c r="AE102" s="76"/>
      <c r="AF102" s="76"/>
      <c r="AG102" s="76"/>
      <c r="AH102" s="76"/>
      <c r="AI102" s="76"/>
    </row>
    <row r="103" spans="1:35" s="78" customFormat="1" x14ac:dyDescent="0.3">
      <c r="A103" s="15" t="s">
        <v>469</v>
      </c>
      <c r="B103" s="15" t="s">
        <v>1731</v>
      </c>
      <c r="C103" s="187" t="s">
        <v>1884</v>
      </c>
      <c r="D103" s="175" t="s">
        <v>1883</v>
      </c>
      <c r="E103" s="175" t="s">
        <v>1883</v>
      </c>
      <c r="F103" s="76" t="s">
        <v>210</v>
      </c>
      <c r="G103" s="76"/>
      <c r="H103" s="76"/>
      <c r="J103" s="76"/>
      <c r="K103" s="76"/>
      <c r="L103" s="76"/>
      <c r="M103" s="76"/>
      <c r="N103" s="76"/>
      <c r="O103" s="76"/>
      <c r="P103" s="76"/>
      <c r="Q103" s="76"/>
      <c r="R103" s="76"/>
      <c r="S103" s="76"/>
      <c r="T103" s="76"/>
      <c r="U103" s="76"/>
      <c r="V103" s="76"/>
      <c r="W103" s="76"/>
      <c r="X103" s="76"/>
      <c r="Y103" s="76"/>
      <c r="Z103" s="76"/>
      <c r="AA103" s="76"/>
      <c r="AB103" s="76"/>
      <c r="AC103" s="76"/>
      <c r="AD103" s="76"/>
      <c r="AE103" s="76"/>
      <c r="AF103" s="76"/>
      <c r="AG103" s="76"/>
      <c r="AH103" s="76"/>
      <c r="AI103" s="76"/>
    </row>
    <row r="104" spans="1:35" s="78" customFormat="1" x14ac:dyDescent="0.3">
      <c r="A104" s="15" t="s">
        <v>469</v>
      </c>
      <c r="B104" s="15" t="s">
        <v>408</v>
      </c>
      <c r="C104" s="187" t="s">
        <v>1882</v>
      </c>
      <c r="D104" s="175" t="s">
        <v>1881</v>
      </c>
      <c r="E104" s="175" t="s">
        <v>1881</v>
      </c>
      <c r="F104" s="76" t="s">
        <v>207</v>
      </c>
      <c r="G104" s="76"/>
      <c r="H104" s="76"/>
      <c r="J104" s="76"/>
      <c r="K104" s="76"/>
      <c r="L104" s="76"/>
      <c r="M104" s="76"/>
      <c r="N104" s="76"/>
      <c r="O104" s="76"/>
      <c r="P104" s="76"/>
      <c r="Q104" s="76"/>
      <c r="R104" s="76"/>
      <c r="S104" s="76"/>
      <c r="T104" s="76"/>
      <c r="U104" s="76"/>
      <c r="V104" s="76"/>
      <c r="W104" s="76"/>
      <c r="X104" s="76"/>
      <c r="Y104" s="76"/>
      <c r="Z104" s="76"/>
      <c r="AA104" s="76"/>
      <c r="AB104" s="76"/>
      <c r="AC104" s="76"/>
      <c r="AD104" s="76"/>
      <c r="AE104" s="76"/>
      <c r="AF104" s="76"/>
      <c r="AG104" s="76"/>
      <c r="AH104" s="76"/>
      <c r="AI104" s="76"/>
    </row>
    <row r="105" spans="1:35" s="78" customFormat="1" x14ac:dyDescent="0.3">
      <c r="A105" s="15" t="s">
        <v>469</v>
      </c>
      <c r="B105" s="15" t="s">
        <v>335</v>
      </c>
      <c r="C105" s="187" t="s">
        <v>1686</v>
      </c>
      <c r="D105" s="175" t="s">
        <v>1685</v>
      </c>
      <c r="E105" s="175" t="s">
        <v>1685</v>
      </c>
      <c r="F105" s="76" t="s">
        <v>206</v>
      </c>
      <c r="G105" s="76"/>
      <c r="H105" s="76"/>
      <c r="J105" s="76"/>
      <c r="K105" s="76"/>
      <c r="L105" s="76"/>
      <c r="M105" s="76"/>
      <c r="N105" s="76"/>
      <c r="O105" s="76"/>
      <c r="P105" s="76"/>
      <c r="Q105" s="76"/>
      <c r="R105" s="76"/>
      <c r="S105" s="76"/>
      <c r="T105" s="76"/>
      <c r="U105" s="76"/>
      <c r="V105" s="76"/>
      <c r="W105" s="76"/>
      <c r="X105" s="76"/>
      <c r="Y105" s="76"/>
      <c r="Z105" s="76"/>
      <c r="AA105" s="76"/>
      <c r="AB105" s="76"/>
      <c r="AC105" s="76"/>
      <c r="AD105" s="76"/>
      <c r="AE105" s="76"/>
      <c r="AF105" s="76"/>
      <c r="AG105" s="76"/>
      <c r="AH105" s="76"/>
      <c r="AI105" s="76"/>
    </row>
    <row r="106" spans="1:35" s="78" customFormat="1" x14ac:dyDescent="0.3">
      <c r="A106" s="15" t="s">
        <v>469</v>
      </c>
      <c r="B106" s="15" t="s">
        <v>321</v>
      </c>
      <c r="C106" s="187" t="s">
        <v>1640</v>
      </c>
      <c r="D106" s="175" t="s">
        <v>1639</v>
      </c>
      <c r="E106" s="175" t="s">
        <v>1639</v>
      </c>
      <c r="F106" s="76" t="s">
        <v>203</v>
      </c>
      <c r="G106" s="76"/>
      <c r="H106" s="76"/>
      <c r="J106" s="76"/>
      <c r="K106" s="76"/>
      <c r="L106" s="76"/>
      <c r="M106" s="76"/>
      <c r="N106" s="76"/>
      <c r="O106" s="76"/>
      <c r="P106" s="76"/>
      <c r="Q106" s="76"/>
      <c r="R106" s="76"/>
      <c r="S106" s="76"/>
      <c r="T106" s="76"/>
      <c r="U106" s="76"/>
      <c r="V106" s="76"/>
      <c r="W106" s="76"/>
      <c r="X106" s="76"/>
      <c r="Y106" s="76"/>
      <c r="Z106" s="76"/>
      <c r="AA106" s="76"/>
      <c r="AB106" s="76"/>
      <c r="AC106" s="76"/>
      <c r="AD106" s="76"/>
      <c r="AE106" s="76"/>
      <c r="AF106" s="76"/>
      <c r="AG106" s="76"/>
      <c r="AH106" s="76"/>
      <c r="AI106" s="76"/>
    </row>
    <row r="107" spans="1:35" s="78" customFormat="1" x14ac:dyDescent="0.3">
      <c r="A107" s="15" t="s">
        <v>469</v>
      </c>
      <c r="B107" s="15" t="s">
        <v>1590</v>
      </c>
      <c r="C107" s="187" t="s">
        <v>1880</v>
      </c>
      <c r="D107" s="175" t="s">
        <v>1879</v>
      </c>
      <c r="E107" s="175" t="s">
        <v>1879</v>
      </c>
      <c r="F107" s="76" t="s">
        <v>203</v>
      </c>
      <c r="G107" s="76"/>
      <c r="H107" s="76"/>
      <c r="J107" s="76"/>
      <c r="K107" s="76"/>
      <c r="L107" s="76"/>
      <c r="M107" s="76"/>
      <c r="N107" s="76"/>
      <c r="O107" s="76"/>
      <c r="P107" s="76"/>
      <c r="Q107" s="76"/>
      <c r="R107" s="76"/>
      <c r="S107" s="76"/>
      <c r="T107" s="76"/>
      <c r="U107" s="76"/>
      <c r="V107" s="76"/>
      <c r="W107" s="76"/>
      <c r="X107" s="76"/>
      <c r="Y107" s="76"/>
      <c r="Z107" s="76"/>
      <c r="AA107" s="76"/>
      <c r="AB107" s="76"/>
      <c r="AC107" s="76"/>
      <c r="AD107" s="76"/>
      <c r="AE107" s="76"/>
      <c r="AF107" s="76"/>
      <c r="AG107" s="76"/>
      <c r="AH107" s="76"/>
      <c r="AI107" s="76"/>
    </row>
    <row r="108" spans="1:35" s="78" customFormat="1" x14ac:dyDescent="0.3">
      <c r="A108" s="15" t="s">
        <v>469</v>
      </c>
      <c r="B108" s="15" t="s">
        <v>362</v>
      </c>
      <c r="C108" s="187" t="s">
        <v>1580</v>
      </c>
      <c r="D108" s="175" t="s">
        <v>1579</v>
      </c>
      <c r="E108" s="175" t="s">
        <v>1579</v>
      </c>
      <c r="F108" s="76" t="s">
        <v>210</v>
      </c>
      <c r="G108" s="76"/>
      <c r="H108" s="76"/>
      <c r="J108" s="76"/>
      <c r="K108" s="76"/>
      <c r="L108" s="76"/>
      <c r="M108" s="76"/>
      <c r="N108" s="76"/>
      <c r="O108" s="76"/>
      <c r="P108" s="76"/>
      <c r="Q108" s="76"/>
      <c r="R108" s="76"/>
      <c r="S108" s="76"/>
      <c r="T108" s="76"/>
      <c r="U108" s="76"/>
      <c r="V108" s="76"/>
      <c r="W108" s="76"/>
      <c r="X108" s="76"/>
      <c r="Y108" s="76"/>
      <c r="Z108" s="76"/>
      <c r="AA108" s="76"/>
      <c r="AB108" s="76"/>
      <c r="AC108" s="76"/>
      <c r="AD108" s="76"/>
      <c r="AE108" s="76"/>
      <c r="AF108" s="76"/>
      <c r="AG108" s="76"/>
      <c r="AH108" s="76"/>
      <c r="AI108" s="76"/>
    </row>
    <row r="109" spans="1:35" s="78" customFormat="1" x14ac:dyDescent="0.3">
      <c r="A109" s="15" t="s">
        <v>469</v>
      </c>
      <c r="B109" s="15" t="s">
        <v>400</v>
      </c>
      <c r="C109" s="187" t="s">
        <v>1878</v>
      </c>
      <c r="D109" s="175" t="s">
        <v>1877</v>
      </c>
      <c r="E109" s="175" t="s">
        <v>1877</v>
      </c>
      <c r="F109" s="76" t="s">
        <v>206</v>
      </c>
      <c r="G109" s="76"/>
      <c r="H109" s="76"/>
      <c r="J109" s="76"/>
      <c r="K109" s="76"/>
      <c r="L109" s="76"/>
      <c r="M109" s="76"/>
      <c r="N109" s="76"/>
      <c r="O109" s="76"/>
      <c r="P109" s="76"/>
      <c r="Q109" s="76"/>
      <c r="R109" s="76"/>
      <c r="S109" s="76"/>
      <c r="T109" s="76"/>
      <c r="U109" s="76"/>
      <c r="V109" s="76"/>
      <c r="W109" s="76"/>
      <c r="X109" s="76"/>
      <c r="Y109" s="76"/>
      <c r="Z109" s="76"/>
      <c r="AA109" s="76"/>
      <c r="AB109" s="76"/>
      <c r="AC109" s="76"/>
      <c r="AD109" s="76"/>
      <c r="AE109" s="76"/>
      <c r="AF109" s="76"/>
      <c r="AG109" s="76"/>
      <c r="AH109" s="76"/>
      <c r="AI109" s="76"/>
    </row>
    <row r="110" spans="1:35" s="78" customFormat="1" x14ac:dyDescent="0.3">
      <c r="A110" s="15" t="s">
        <v>469</v>
      </c>
      <c r="B110" s="15" t="s">
        <v>398</v>
      </c>
      <c r="C110" s="187" t="s">
        <v>1500</v>
      </c>
      <c r="D110" s="175" t="s">
        <v>1499</v>
      </c>
      <c r="E110" s="175" t="s">
        <v>1499</v>
      </c>
      <c r="F110" s="76" t="s">
        <v>209</v>
      </c>
      <c r="G110" s="76"/>
      <c r="H110" s="76"/>
      <c r="J110" s="76"/>
      <c r="K110" s="76"/>
      <c r="L110" s="76"/>
      <c r="M110" s="76"/>
      <c r="N110" s="76"/>
      <c r="O110" s="76"/>
      <c r="P110" s="76"/>
      <c r="Q110" s="76"/>
      <c r="R110" s="76"/>
      <c r="S110" s="76"/>
      <c r="T110" s="76"/>
      <c r="U110" s="76"/>
      <c r="V110" s="76"/>
      <c r="W110" s="76"/>
      <c r="X110" s="76"/>
      <c r="Y110" s="76"/>
      <c r="Z110" s="76"/>
      <c r="AA110" s="76"/>
      <c r="AB110" s="76"/>
      <c r="AC110" s="76"/>
      <c r="AD110" s="76"/>
      <c r="AE110" s="76"/>
      <c r="AF110" s="76"/>
      <c r="AG110" s="76"/>
      <c r="AH110" s="76"/>
      <c r="AI110" s="76"/>
    </row>
    <row r="111" spans="1:35" s="78" customFormat="1" x14ac:dyDescent="0.3">
      <c r="A111" s="15" t="s">
        <v>469</v>
      </c>
      <c r="B111" s="15" t="s">
        <v>331</v>
      </c>
      <c r="C111" s="187" t="s">
        <v>1876</v>
      </c>
      <c r="D111" s="175" t="s">
        <v>1875</v>
      </c>
      <c r="E111" s="175" t="s">
        <v>1875</v>
      </c>
      <c r="F111" s="76" t="s">
        <v>210</v>
      </c>
      <c r="G111" s="76"/>
      <c r="H111" s="76"/>
      <c r="J111" s="76"/>
      <c r="K111" s="76"/>
      <c r="L111" s="76"/>
      <c r="M111" s="76"/>
      <c r="N111" s="76"/>
      <c r="O111" s="76"/>
      <c r="P111" s="76"/>
      <c r="Q111" s="76"/>
      <c r="R111" s="76"/>
      <c r="S111" s="76"/>
      <c r="T111" s="76"/>
      <c r="U111" s="76"/>
      <c r="V111" s="76"/>
      <c r="W111" s="76"/>
      <c r="X111" s="76"/>
      <c r="Y111" s="76"/>
      <c r="Z111" s="76"/>
      <c r="AA111" s="76"/>
      <c r="AB111" s="76"/>
      <c r="AC111" s="76"/>
      <c r="AD111" s="76"/>
      <c r="AE111" s="76"/>
      <c r="AF111" s="76"/>
      <c r="AG111" s="76"/>
      <c r="AH111" s="76"/>
      <c r="AI111" s="76"/>
    </row>
    <row r="112" spans="1:35" s="78" customFormat="1" x14ac:dyDescent="0.3">
      <c r="A112" s="15" t="s">
        <v>469</v>
      </c>
      <c r="B112" s="15" t="s">
        <v>1385</v>
      </c>
      <c r="C112" s="187" t="s">
        <v>1874</v>
      </c>
      <c r="D112" s="175" t="s">
        <v>1873</v>
      </c>
      <c r="E112" s="175" t="s">
        <v>1873</v>
      </c>
      <c r="F112" s="76" t="s">
        <v>208</v>
      </c>
      <c r="G112" s="76"/>
      <c r="H112" s="76"/>
      <c r="J112" s="76"/>
      <c r="K112" s="76"/>
      <c r="L112" s="76"/>
      <c r="M112" s="76"/>
      <c r="N112" s="76"/>
      <c r="O112" s="76"/>
      <c r="P112" s="76"/>
      <c r="Q112" s="76"/>
      <c r="R112" s="76"/>
      <c r="S112" s="76"/>
      <c r="T112" s="76"/>
      <c r="U112" s="76"/>
      <c r="V112" s="76"/>
      <c r="W112" s="76"/>
      <c r="X112" s="76"/>
      <c r="Y112" s="76"/>
      <c r="Z112" s="76"/>
      <c r="AA112" s="76"/>
      <c r="AB112" s="76"/>
      <c r="AC112" s="76"/>
      <c r="AD112" s="76"/>
      <c r="AE112" s="76"/>
      <c r="AF112" s="76"/>
      <c r="AG112" s="76"/>
      <c r="AH112" s="76"/>
      <c r="AI112" s="76"/>
    </row>
    <row r="113" spans="1:35" s="78" customFormat="1" x14ac:dyDescent="0.3">
      <c r="A113" s="15" t="s">
        <v>469</v>
      </c>
      <c r="B113" s="15" t="s">
        <v>189</v>
      </c>
      <c r="C113" s="187" t="s">
        <v>1872</v>
      </c>
      <c r="D113" s="175" t="s">
        <v>1365</v>
      </c>
      <c r="E113" s="175" t="s">
        <v>1365</v>
      </c>
      <c r="F113" s="76" t="s">
        <v>210</v>
      </c>
      <c r="G113" s="76"/>
      <c r="H113" s="76"/>
      <c r="J113" s="76"/>
      <c r="K113" s="76"/>
      <c r="L113" s="76"/>
      <c r="M113" s="76"/>
      <c r="N113" s="76"/>
      <c r="O113" s="76"/>
      <c r="P113" s="76"/>
      <c r="Q113" s="76"/>
      <c r="R113" s="76"/>
      <c r="S113" s="76"/>
      <c r="T113" s="76"/>
      <c r="U113" s="76"/>
      <c r="V113" s="76"/>
      <c r="W113" s="76"/>
      <c r="X113" s="76"/>
      <c r="Y113" s="76"/>
      <c r="Z113" s="76"/>
      <c r="AA113" s="76"/>
      <c r="AB113" s="76"/>
      <c r="AC113" s="76"/>
      <c r="AD113" s="76"/>
      <c r="AE113" s="76"/>
      <c r="AF113" s="76"/>
      <c r="AG113" s="76"/>
      <c r="AH113" s="76"/>
      <c r="AI113" s="76"/>
    </row>
    <row r="114" spans="1:35" s="78" customFormat="1" x14ac:dyDescent="0.3">
      <c r="A114" s="15" t="s">
        <v>469</v>
      </c>
      <c r="B114" s="15" t="s">
        <v>1293</v>
      </c>
      <c r="C114" s="187" t="s">
        <v>1871</v>
      </c>
      <c r="D114" s="175" t="s">
        <v>1870</v>
      </c>
      <c r="E114" s="175" t="s">
        <v>1870</v>
      </c>
      <c r="F114" s="76" t="s">
        <v>206</v>
      </c>
      <c r="G114" s="76"/>
      <c r="H114" s="76"/>
      <c r="J114" s="76"/>
      <c r="K114" s="76"/>
      <c r="L114" s="76"/>
      <c r="M114" s="76"/>
      <c r="N114" s="76"/>
      <c r="O114" s="76"/>
      <c r="P114" s="76"/>
      <c r="Q114" s="76"/>
      <c r="R114" s="76"/>
      <c r="S114" s="76"/>
      <c r="T114" s="76"/>
      <c r="U114" s="76"/>
      <c r="V114" s="76"/>
      <c r="W114" s="76"/>
      <c r="X114" s="76"/>
      <c r="Y114" s="76"/>
      <c r="Z114" s="76"/>
      <c r="AA114" s="76"/>
      <c r="AB114" s="76"/>
      <c r="AC114" s="76"/>
      <c r="AD114" s="76"/>
      <c r="AE114" s="76"/>
      <c r="AF114" s="76"/>
      <c r="AG114" s="76"/>
      <c r="AH114" s="76"/>
      <c r="AI114" s="76"/>
    </row>
    <row r="115" spans="1:35" s="78" customFormat="1" x14ac:dyDescent="0.3">
      <c r="A115" s="15" t="s">
        <v>469</v>
      </c>
      <c r="B115" s="15" t="s">
        <v>363</v>
      </c>
      <c r="C115" s="187" t="s">
        <v>1275</v>
      </c>
      <c r="D115" s="175" t="s">
        <v>1274</v>
      </c>
      <c r="E115" s="175" t="s">
        <v>1274</v>
      </c>
      <c r="F115" s="76" t="s">
        <v>203</v>
      </c>
      <c r="G115" s="76"/>
      <c r="H115" s="76"/>
      <c r="J115" s="76"/>
      <c r="K115" s="76"/>
      <c r="L115" s="76"/>
      <c r="M115" s="76"/>
      <c r="N115" s="76"/>
      <c r="O115" s="76"/>
      <c r="P115" s="76"/>
      <c r="Q115" s="76"/>
      <c r="R115" s="76"/>
      <c r="S115" s="76"/>
      <c r="T115" s="76"/>
      <c r="U115" s="76"/>
      <c r="V115" s="76"/>
      <c r="W115" s="76"/>
      <c r="X115" s="76"/>
      <c r="Y115" s="76"/>
      <c r="Z115" s="76"/>
      <c r="AA115" s="76"/>
      <c r="AB115" s="76"/>
      <c r="AC115" s="76"/>
      <c r="AD115" s="76"/>
      <c r="AE115" s="76"/>
      <c r="AF115" s="76"/>
      <c r="AG115" s="76"/>
      <c r="AH115" s="76"/>
      <c r="AI115" s="76"/>
    </row>
    <row r="116" spans="1:35" s="78" customFormat="1" x14ac:dyDescent="0.3">
      <c r="A116" s="15" t="s">
        <v>469</v>
      </c>
      <c r="B116" s="15" t="s">
        <v>319</v>
      </c>
      <c r="C116" s="187" t="s">
        <v>1237</v>
      </c>
      <c r="D116" s="175" t="s">
        <v>1236</v>
      </c>
      <c r="E116" s="175" t="s">
        <v>1236</v>
      </c>
      <c r="F116" s="76" t="s">
        <v>208</v>
      </c>
      <c r="G116" s="76"/>
      <c r="H116" s="76"/>
      <c r="J116" s="76"/>
      <c r="K116" s="76"/>
      <c r="L116" s="76"/>
      <c r="M116" s="76"/>
      <c r="N116" s="76"/>
      <c r="O116" s="76"/>
      <c r="P116" s="76"/>
      <c r="Q116" s="76"/>
      <c r="R116" s="76"/>
      <c r="S116" s="76"/>
      <c r="T116" s="76"/>
      <c r="U116" s="76"/>
      <c r="V116" s="76"/>
      <c r="W116" s="76"/>
      <c r="X116" s="76"/>
      <c r="Y116" s="76"/>
      <c r="Z116" s="76"/>
      <c r="AA116" s="76"/>
      <c r="AB116" s="76"/>
      <c r="AC116" s="76"/>
      <c r="AD116" s="76"/>
      <c r="AE116" s="76"/>
      <c r="AF116" s="76"/>
      <c r="AG116" s="76"/>
      <c r="AH116" s="76"/>
      <c r="AI116" s="76"/>
    </row>
    <row r="117" spans="1:35" s="78" customFormat="1" x14ac:dyDescent="0.3">
      <c r="A117" s="15" t="s">
        <v>469</v>
      </c>
      <c r="B117" s="15" t="s">
        <v>1178</v>
      </c>
      <c r="C117" s="187" t="s">
        <v>1869</v>
      </c>
      <c r="D117" s="175" t="s">
        <v>1868</v>
      </c>
      <c r="E117" s="175" t="s">
        <v>1868</v>
      </c>
      <c r="F117" s="76" t="s">
        <v>203</v>
      </c>
      <c r="G117" s="76"/>
      <c r="H117" s="76"/>
      <c r="J117" s="76"/>
      <c r="K117" s="76"/>
      <c r="L117" s="76"/>
      <c r="M117" s="76"/>
      <c r="N117" s="76"/>
      <c r="O117" s="76"/>
      <c r="P117" s="76"/>
      <c r="Q117" s="76"/>
      <c r="R117" s="76"/>
      <c r="S117" s="76"/>
      <c r="T117" s="76"/>
      <c r="U117" s="76"/>
      <c r="V117" s="76"/>
      <c r="W117" s="76"/>
      <c r="X117" s="76"/>
      <c r="Y117" s="76"/>
      <c r="Z117" s="76"/>
      <c r="AA117" s="76"/>
      <c r="AB117" s="76"/>
      <c r="AC117" s="76"/>
      <c r="AD117" s="76"/>
      <c r="AE117" s="76"/>
      <c r="AF117" s="76"/>
      <c r="AG117" s="76"/>
      <c r="AH117" s="76"/>
      <c r="AI117" s="76"/>
    </row>
    <row r="118" spans="1:35" s="78" customFormat="1" x14ac:dyDescent="0.3">
      <c r="A118" s="15" t="s">
        <v>469</v>
      </c>
      <c r="B118" s="15" t="s">
        <v>340</v>
      </c>
      <c r="C118" s="187" t="s">
        <v>1867</v>
      </c>
      <c r="D118" s="175" t="s">
        <v>1866</v>
      </c>
      <c r="E118" s="175" t="s">
        <v>1866</v>
      </c>
      <c r="F118" s="76" t="s">
        <v>209</v>
      </c>
      <c r="G118" s="76"/>
      <c r="H118" s="76"/>
      <c r="J118" s="76"/>
      <c r="K118" s="76"/>
      <c r="L118" s="76"/>
      <c r="M118" s="76"/>
      <c r="N118" s="76"/>
      <c r="O118" s="76"/>
      <c r="P118" s="76"/>
      <c r="Q118" s="76"/>
      <c r="R118" s="76"/>
      <c r="S118" s="76"/>
      <c r="T118" s="76"/>
      <c r="U118" s="76"/>
      <c r="V118" s="76"/>
      <c r="W118" s="76"/>
      <c r="X118" s="76"/>
      <c r="Y118" s="76"/>
      <c r="Z118" s="76"/>
      <c r="AA118" s="76"/>
      <c r="AB118" s="76"/>
      <c r="AC118" s="76"/>
      <c r="AD118" s="76"/>
      <c r="AE118" s="76"/>
      <c r="AF118" s="76"/>
      <c r="AG118" s="76"/>
      <c r="AH118" s="76"/>
      <c r="AI118" s="76"/>
    </row>
    <row r="119" spans="1:35" s="78" customFormat="1" x14ac:dyDescent="0.3">
      <c r="A119" s="15" t="s">
        <v>469</v>
      </c>
      <c r="B119" s="15" t="s">
        <v>352</v>
      </c>
      <c r="C119" s="187" t="s">
        <v>1865</v>
      </c>
      <c r="D119" s="175" t="s">
        <v>1864</v>
      </c>
      <c r="E119" s="175" t="s">
        <v>1864</v>
      </c>
      <c r="F119" s="76" t="s">
        <v>205</v>
      </c>
      <c r="G119" s="76"/>
      <c r="H119" s="76"/>
      <c r="J119" s="76"/>
      <c r="K119" s="76"/>
      <c r="L119" s="76"/>
      <c r="M119" s="76"/>
      <c r="N119" s="76"/>
      <c r="O119" s="76"/>
      <c r="P119" s="76"/>
      <c r="Q119" s="76"/>
      <c r="R119" s="76"/>
      <c r="S119" s="76"/>
      <c r="T119" s="76"/>
      <c r="U119" s="76"/>
      <c r="V119" s="76"/>
      <c r="W119" s="76"/>
      <c r="X119" s="76"/>
      <c r="Y119" s="76"/>
      <c r="Z119" s="76"/>
      <c r="AA119" s="76"/>
      <c r="AB119" s="76"/>
      <c r="AC119" s="76"/>
      <c r="AD119" s="76"/>
      <c r="AE119" s="76"/>
      <c r="AF119" s="76"/>
      <c r="AG119" s="76"/>
      <c r="AH119" s="76"/>
      <c r="AI119" s="76"/>
    </row>
    <row r="120" spans="1:35" s="78" customFormat="1" x14ac:dyDescent="0.3">
      <c r="A120" s="15" t="s">
        <v>469</v>
      </c>
      <c r="B120" s="15" t="s">
        <v>317</v>
      </c>
      <c r="C120" s="187" t="s">
        <v>1069</v>
      </c>
      <c r="D120" s="175" t="s">
        <v>1068</v>
      </c>
      <c r="E120" s="175" t="s">
        <v>1068</v>
      </c>
      <c r="F120" s="76" t="s">
        <v>207</v>
      </c>
      <c r="G120" s="76"/>
      <c r="H120" s="76"/>
      <c r="J120" s="76"/>
      <c r="K120" s="76"/>
      <c r="L120" s="76"/>
      <c r="M120" s="76"/>
      <c r="N120" s="76"/>
      <c r="O120" s="76"/>
      <c r="P120" s="76"/>
      <c r="Q120" s="76"/>
      <c r="R120" s="76"/>
      <c r="S120" s="76"/>
      <c r="T120" s="76"/>
      <c r="U120" s="76"/>
      <c r="V120" s="76"/>
      <c r="W120" s="76"/>
      <c r="X120" s="76"/>
      <c r="Y120" s="76"/>
      <c r="Z120" s="76"/>
      <c r="AA120" s="76"/>
      <c r="AB120" s="76"/>
      <c r="AC120" s="76"/>
      <c r="AD120" s="76"/>
      <c r="AE120" s="76"/>
      <c r="AF120" s="76"/>
      <c r="AG120" s="76"/>
      <c r="AH120" s="76"/>
      <c r="AI120" s="76"/>
    </row>
    <row r="121" spans="1:35" s="78" customFormat="1" x14ac:dyDescent="0.3">
      <c r="A121" s="15" t="s">
        <v>469</v>
      </c>
      <c r="B121" s="15" t="s">
        <v>1046</v>
      </c>
      <c r="C121" s="187" t="s">
        <v>1863</v>
      </c>
      <c r="D121" s="175" t="s">
        <v>1862</v>
      </c>
      <c r="E121" s="175" t="s">
        <v>1862</v>
      </c>
      <c r="F121" s="76" t="s">
        <v>205</v>
      </c>
      <c r="G121" s="76"/>
      <c r="H121" s="76"/>
      <c r="J121" s="76"/>
      <c r="K121" s="76"/>
      <c r="L121" s="76"/>
      <c r="M121" s="76"/>
      <c r="N121" s="76"/>
      <c r="O121" s="76"/>
      <c r="P121" s="76"/>
      <c r="Q121" s="76"/>
      <c r="R121" s="76"/>
      <c r="S121" s="76"/>
      <c r="T121" s="76"/>
      <c r="U121" s="76"/>
      <c r="V121" s="76"/>
      <c r="W121" s="76"/>
      <c r="X121" s="76"/>
      <c r="Y121" s="76"/>
      <c r="Z121" s="76"/>
      <c r="AA121" s="76"/>
      <c r="AB121" s="76"/>
      <c r="AC121" s="76"/>
      <c r="AD121" s="76"/>
      <c r="AE121" s="76"/>
      <c r="AF121" s="76"/>
      <c r="AG121" s="76"/>
      <c r="AH121" s="76"/>
      <c r="AI121" s="76"/>
    </row>
    <row r="122" spans="1:35" s="78" customFormat="1" x14ac:dyDescent="0.3">
      <c r="A122" s="15" t="s">
        <v>469</v>
      </c>
      <c r="B122" s="15" t="s">
        <v>1024</v>
      </c>
      <c r="C122" s="187" t="s">
        <v>1861</v>
      </c>
      <c r="D122" s="175" t="s">
        <v>1860</v>
      </c>
      <c r="E122" s="175" t="s">
        <v>1860</v>
      </c>
      <c r="F122" s="76" t="s">
        <v>203</v>
      </c>
      <c r="G122" s="76"/>
      <c r="H122" s="76"/>
      <c r="J122" s="76"/>
      <c r="K122" s="76"/>
      <c r="L122" s="76"/>
      <c r="M122" s="76"/>
      <c r="N122" s="76"/>
      <c r="O122" s="76"/>
      <c r="P122" s="76"/>
      <c r="Q122" s="76"/>
      <c r="R122" s="76"/>
      <c r="S122" s="76"/>
      <c r="T122" s="76"/>
      <c r="U122" s="76"/>
      <c r="V122" s="76"/>
      <c r="W122" s="76"/>
      <c r="X122" s="76"/>
      <c r="Y122" s="76"/>
      <c r="Z122" s="76"/>
      <c r="AA122" s="76"/>
      <c r="AB122" s="76"/>
      <c r="AC122" s="76"/>
      <c r="AD122" s="76"/>
      <c r="AE122" s="76"/>
      <c r="AF122" s="76"/>
      <c r="AG122" s="76"/>
      <c r="AH122" s="76"/>
      <c r="AI122" s="76"/>
    </row>
    <row r="123" spans="1:35" s="78" customFormat="1" x14ac:dyDescent="0.3">
      <c r="A123" s="15" t="s">
        <v>469</v>
      </c>
      <c r="B123" s="15" t="s">
        <v>412</v>
      </c>
      <c r="C123" s="187" t="s">
        <v>1859</v>
      </c>
      <c r="D123" s="175" t="s">
        <v>1858</v>
      </c>
      <c r="E123" s="175" t="s">
        <v>1858</v>
      </c>
      <c r="F123" s="76" t="s">
        <v>203</v>
      </c>
      <c r="G123" s="76"/>
      <c r="H123" s="76"/>
      <c r="J123" s="76"/>
      <c r="K123" s="76"/>
      <c r="L123" s="76"/>
      <c r="M123" s="76"/>
      <c r="N123" s="76"/>
      <c r="O123" s="76"/>
      <c r="P123" s="76"/>
      <c r="Q123" s="76"/>
      <c r="R123" s="76"/>
      <c r="S123" s="76"/>
      <c r="T123" s="76"/>
      <c r="U123" s="76"/>
      <c r="V123" s="76"/>
      <c r="W123" s="76"/>
      <c r="X123" s="76"/>
      <c r="Y123" s="76"/>
      <c r="Z123" s="76"/>
      <c r="AA123" s="76"/>
      <c r="AB123" s="76"/>
      <c r="AC123" s="76"/>
      <c r="AD123" s="76"/>
      <c r="AE123" s="76"/>
      <c r="AF123" s="76"/>
      <c r="AG123" s="76"/>
      <c r="AH123" s="76"/>
      <c r="AI123" s="76"/>
    </row>
    <row r="124" spans="1:35" s="78" customFormat="1" x14ac:dyDescent="0.3">
      <c r="A124" s="15" t="s">
        <v>469</v>
      </c>
      <c r="B124" s="15" t="s">
        <v>350</v>
      </c>
      <c r="C124" s="187" t="s">
        <v>1857</v>
      </c>
      <c r="D124" s="175" t="s">
        <v>1856</v>
      </c>
      <c r="E124" s="175" t="s">
        <v>1856</v>
      </c>
      <c r="F124" s="76" t="s">
        <v>205</v>
      </c>
      <c r="G124" s="76"/>
      <c r="H124" s="76"/>
      <c r="J124" s="76"/>
      <c r="K124" s="76"/>
      <c r="L124" s="76"/>
      <c r="M124" s="76"/>
      <c r="N124" s="76"/>
      <c r="O124" s="76"/>
      <c r="P124" s="76"/>
      <c r="Q124" s="76"/>
      <c r="R124" s="76"/>
      <c r="S124" s="76"/>
      <c r="T124" s="76"/>
      <c r="U124" s="76"/>
      <c r="V124" s="76"/>
      <c r="W124" s="76"/>
      <c r="X124" s="76"/>
      <c r="Y124" s="76"/>
      <c r="Z124" s="76"/>
      <c r="AA124" s="76"/>
      <c r="AB124" s="76"/>
      <c r="AC124" s="76"/>
      <c r="AD124" s="76"/>
      <c r="AE124" s="76"/>
      <c r="AF124" s="76"/>
      <c r="AG124" s="76"/>
      <c r="AH124" s="76"/>
      <c r="AI124" s="76"/>
    </row>
    <row r="125" spans="1:35" s="78" customFormat="1" x14ac:dyDescent="0.3">
      <c r="A125" s="15" t="s">
        <v>469</v>
      </c>
      <c r="B125" s="15" t="s">
        <v>306</v>
      </c>
      <c r="C125" s="187" t="s">
        <v>1855</v>
      </c>
      <c r="D125" s="175" t="s">
        <v>1854</v>
      </c>
      <c r="E125" s="175" t="s">
        <v>1854</v>
      </c>
      <c r="F125" s="76" t="s">
        <v>208</v>
      </c>
      <c r="G125" s="76"/>
      <c r="H125" s="76"/>
      <c r="J125" s="76"/>
      <c r="K125" s="76"/>
      <c r="L125" s="76"/>
      <c r="M125" s="76"/>
      <c r="N125" s="76"/>
      <c r="O125" s="76"/>
      <c r="P125" s="76"/>
      <c r="Q125" s="76"/>
      <c r="R125" s="76"/>
      <c r="S125" s="76"/>
      <c r="T125" s="76"/>
      <c r="U125" s="76"/>
      <c r="V125" s="76"/>
      <c r="W125" s="76"/>
      <c r="X125" s="76"/>
      <c r="Y125" s="76"/>
      <c r="Z125" s="76"/>
      <c r="AA125" s="76"/>
      <c r="AB125" s="76"/>
      <c r="AC125" s="76"/>
      <c r="AD125" s="76"/>
      <c r="AE125" s="76"/>
      <c r="AF125" s="76"/>
      <c r="AG125" s="76"/>
      <c r="AH125" s="76"/>
      <c r="AI125" s="76"/>
    </row>
    <row r="126" spans="1:35" s="78" customFormat="1" x14ac:dyDescent="0.3">
      <c r="A126" s="15" t="s">
        <v>469</v>
      </c>
      <c r="B126" s="15" t="s">
        <v>891</v>
      </c>
      <c r="C126" s="187" t="s">
        <v>1853</v>
      </c>
      <c r="D126" s="175" t="s">
        <v>1852</v>
      </c>
      <c r="E126" s="175" t="s">
        <v>1852</v>
      </c>
      <c r="F126" s="76" t="s">
        <v>205</v>
      </c>
      <c r="G126" s="76"/>
      <c r="H126" s="76"/>
      <c r="J126" s="76"/>
      <c r="K126" s="76"/>
      <c r="L126" s="76"/>
      <c r="M126" s="76"/>
      <c r="N126" s="76"/>
      <c r="O126" s="76"/>
      <c r="P126" s="76"/>
      <c r="Q126" s="76"/>
      <c r="R126" s="76"/>
      <c r="S126" s="76"/>
      <c r="T126" s="76"/>
      <c r="U126" s="76"/>
      <c r="V126" s="76"/>
      <c r="W126" s="76"/>
      <c r="X126" s="76"/>
      <c r="Y126" s="76"/>
      <c r="Z126" s="76"/>
      <c r="AA126" s="76"/>
      <c r="AB126" s="76"/>
      <c r="AC126" s="76"/>
      <c r="AD126" s="76"/>
      <c r="AE126" s="76"/>
      <c r="AF126" s="76"/>
      <c r="AG126" s="76"/>
      <c r="AH126" s="76"/>
      <c r="AI126" s="76"/>
    </row>
    <row r="127" spans="1:35" s="78" customFormat="1" x14ac:dyDescent="0.3">
      <c r="A127" s="15" t="s">
        <v>469</v>
      </c>
      <c r="B127" s="15" t="s">
        <v>833</v>
      </c>
      <c r="C127" s="187" t="s">
        <v>1851</v>
      </c>
      <c r="D127" s="175" t="s">
        <v>1850</v>
      </c>
      <c r="E127" s="175" t="s">
        <v>1850</v>
      </c>
      <c r="F127" s="76" t="s">
        <v>209</v>
      </c>
      <c r="G127" s="76"/>
      <c r="H127" s="76"/>
      <c r="J127" s="76"/>
      <c r="K127" s="76"/>
      <c r="L127" s="76"/>
      <c r="M127" s="76"/>
      <c r="N127" s="76"/>
      <c r="O127" s="76"/>
      <c r="P127" s="76"/>
      <c r="Q127" s="76"/>
      <c r="R127" s="76"/>
      <c r="S127" s="76"/>
      <c r="T127" s="76"/>
      <c r="U127" s="76"/>
      <c r="V127" s="76"/>
      <c r="W127" s="76"/>
      <c r="X127" s="76"/>
      <c r="Y127" s="76"/>
      <c r="Z127" s="76"/>
      <c r="AA127" s="76"/>
      <c r="AB127" s="76"/>
      <c r="AC127" s="76"/>
      <c r="AD127" s="76"/>
      <c r="AE127" s="76"/>
      <c r="AF127" s="76"/>
      <c r="AG127" s="76"/>
      <c r="AH127" s="76"/>
      <c r="AI127" s="76"/>
    </row>
    <row r="128" spans="1:35" s="78" customFormat="1" x14ac:dyDescent="0.3">
      <c r="A128" s="15" t="s">
        <v>469</v>
      </c>
      <c r="B128" s="15" t="s">
        <v>326</v>
      </c>
      <c r="C128" s="187" t="s">
        <v>1849</v>
      </c>
      <c r="D128" s="175" t="s">
        <v>1848</v>
      </c>
      <c r="E128" s="175" t="s">
        <v>1848</v>
      </c>
      <c r="F128" s="76" t="s">
        <v>209</v>
      </c>
      <c r="G128" s="76"/>
      <c r="H128" s="76"/>
      <c r="J128" s="76"/>
      <c r="K128" s="76"/>
      <c r="L128" s="76"/>
      <c r="M128" s="76"/>
      <c r="N128" s="76"/>
      <c r="O128" s="76"/>
      <c r="P128" s="76"/>
      <c r="Q128" s="76"/>
      <c r="R128" s="76"/>
      <c r="S128" s="76"/>
      <c r="T128" s="76"/>
      <c r="U128" s="76"/>
      <c r="V128" s="76"/>
      <c r="W128" s="76"/>
      <c r="X128" s="76"/>
      <c r="Y128" s="76"/>
      <c r="Z128" s="76"/>
      <c r="AA128" s="76"/>
      <c r="AB128" s="76"/>
      <c r="AC128" s="76"/>
      <c r="AD128" s="76"/>
      <c r="AE128" s="76"/>
      <c r="AF128" s="76"/>
      <c r="AG128" s="76"/>
      <c r="AH128" s="76"/>
      <c r="AI128" s="76"/>
    </row>
    <row r="129" spans="1:35" s="78" customFormat="1" x14ac:dyDescent="0.3">
      <c r="A129" s="15" t="s">
        <v>469</v>
      </c>
      <c r="B129" s="15" t="s">
        <v>407</v>
      </c>
      <c r="C129" s="187" t="s">
        <v>1847</v>
      </c>
      <c r="D129" s="175" t="s">
        <v>1846</v>
      </c>
      <c r="E129" s="175" t="s">
        <v>1846</v>
      </c>
      <c r="F129" s="76" t="s">
        <v>203</v>
      </c>
      <c r="G129" s="76"/>
      <c r="H129" s="76"/>
      <c r="J129" s="76"/>
      <c r="K129" s="76"/>
      <c r="L129" s="76"/>
      <c r="M129" s="76"/>
      <c r="N129" s="76"/>
      <c r="O129" s="76"/>
      <c r="P129" s="76"/>
      <c r="Q129" s="76"/>
      <c r="R129" s="76"/>
      <c r="S129" s="76"/>
      <c r="T129" s="76"/>
      <c r="U129" s="76"/>
      <c r="V129" s="76"/>
      <c r="W129" s="76"/>
      <c r="X129" s="76"/>
      <c r="Y129" s="76"/>
      <c r="Z129" s="76"/>
      <c r="AA129" s="76"/>
      <c r="AB129" s="76"/>
      <c r="AC129" s="76"/>
      <c r="AD129" s="76"/>
      <c r="AE129" s="76"/>
      <c r="AF129" s="76"/>
      <c r="AG129" s="76"/>
      <c r="AH129" s="76"/>
      <c r="AI129" s="76"/>
    </row>
    <row r="130" spans="1:35" s="78" customFormat="1" x14ac:dyDescent="0.3">
      <c r="A130" s="15" t="s">
        <v>469</v>
      </c>
      <c r="B130" s="15" t="s">
        <v>402</v>
      </c>
      <c r="C130" s="187" t="s">
        <v>1845</v>
      </c>
      <c r="D130" s="175" t="s">
        <v>1844</v>
      </c>
      <c r="E130" s="175" t="s">
        <v>1844</v>
      </c>
      <c r="F130" s="76" t="s">
        <v>203</v>
      </c>
      <c r="G130" s="76"/>
      <c r="H130" s="76"/>
      <c r="J130" s="76"/>
      <c r="K130" s="76"/>
      <c r="L130" s="76"/>
      <c r="M130" s="76"/>
      <c r="N130" s="76"/>
      <c r="O130" s="76"/>
      <c r="P130" s="76"/>
      <c r="Q130" s="76"/>
      <c r="R130" s="76"/>
      <c r="S130" s="76"/>
      <c r="T130" s="76"/>
      <c r="U130" s="76"/>
      <c r="V130" s="76"/>
      <c r="W130" s="76"/>
      <c r="X130" s="76"/>
      <c r="Y130" s="76"/>
      <c r="Z130" s="76"/>
      <c r="AA130" s="76"/>
      <c r="AB130" s="76"/>
      <c r="AC130" s="76"/>
      <c r="AD130" s="76"/>
      <c r="AE130" s="76"/>
      <c r="AF130" s="76"/>
      <c r="AG130" s="76"/>
      <c r="AH130" s="76"/>
      <c r="AI130" s="76"/>
    </row>
    <row r="131" spans="1:35" s="78" customFormat="1" x14ac:dyDescent="0.3">
      <c r="A131" s="15" t="s">
        <v>469</v>
      </c>
      <c r="B131" s="15" t="s">
        <v>347</v>
      </c>
      <c r="C131" s="187" t="s">
        <v>1843</v>
      </c>
      <c r="D131" s="175" t="s">
        <v>1842</v>
      </c>
      <c r="E131" s="175" t="s">
        <v>1842</v>
      </c>
      <c r="F131" s="76" t="s">
        <v>206</v>
      </c>
      <c r="G131" s="76"/>
      <c r="H131" s="76"/>
      <c r="J131" s="76"/>
      <c r="K131" s="76"/>
      <c r="L131" s="76"/>
      <c r="M131" s="76"/>
      <c r="N131" s="76"/>
      <c r="O131" s="76"/>
      <c r="P131" s="76"/>
      <c r="Q131" s="76"/>
      <c r="R131" s="76"/>
      <c r="S131" s="76"/>
      <c r="T131" s="76"/>
      <c r="U131" s="76"/>
      <c r="V131" s="76"/>
      <c r="W131" s="76"/>
      <c r="X131" s="76"/>
      <c r="Y131" s="76"/>
      <c r="Z131" s="76"/>
      <c r="AA131" s="76"/>
      <c r="AB131" s="76"/>
      <c r="AC131" s="76"/>
      <c r="AD131" s="76"/>
      <c r="AE131" s="76"/>
      <c r="AF131" s="76"/>
      <c r="AG131" s="76"/>
      <c r="AH131" s="76"/>
      <c r="AI131" s="76"/>
    </row>
    <row r="132" spans="1:35" s="78" customFormat="1" x14ac:dyDescent="0.3">
      <c r="A132" s="15" t="s">
        <v>469</v>
      </c>
      <c r="B132" s="15" t="s">
        <v>701</v>
      </c>
      <c r="C132" s="187" t="s">
        <v>709</v>
      </c>
      <c r="D132" s="175" t="s">
        <v>708</v>
      </c>
      <c r="E132" s="175" t="s">
        <v>708</v>
      </c>
      <c r="F132" s="76" t="s">
        <v>206</v>
      </c>
      <c r="G132" s="76"/>
      <c r="H132" s="76"/>
      <c r="J132" s="76"/>
      <c r="K132" s="76"/>
      <c r="L132" s="76"/>
      <c r="M132" s="76"/>
      <c r="N132" s="76"/>
      <c r="O132" s="76"/>
      <c r="P132" s="76"/>
      <c r="Q132" s="76"/>
      <c r="R132" s="76"/>
      <c r="S132" s="76"/>
      <c r="T132" s="76"/>
      <c r="U132" s="76"/>
      <c r="V132" s="76"/>
      <c r="W132" s="76"/>
      <c r="X132" s="76"/>
      <c r="Y132" s="76"/>
      <c r="Z132" s="76"/>
      <c r="AA132" s="76"/>
      <c r="AB132" s="76"/>
      <c r="AC132" s="76"/>
      <c r="AD132" s="76"/>
      <c r="AE132" s="76"/>
      <c r="AF132" s="76"/>
      <c r="AG132" s="76"/>
      <c r="AH132" s="76"/>
      <c r="AI132" s="76"/>
    </row>
    <row r="133" spans="1:35" s="78" customFormat="1" x14ac:dyDescent="0.3">
      <c r="A133" s="15" t="s">
        <v>469</v>
      </c>
      <c r="B133" s="15" t="s">
        <v>370</v>
      </c>
      <c r="C133" s="187" t="s">
        <v>1841</v>
      </c>
      <c r="D133" s="175" t="s">
        <v>1840</v>
      </c>
      <c r="E133" s="175" t="s">
        <v>1840</v>
      </c>
      <c r="F133" s="76" t="s">
        <v>207</v>
      </c>
      <c r="G133" s="76"/>
      <c r="H133" s="76"/>
      <c r="J133" s="76"/>
      <c r="K133" s="76"/>
      <c r="L133" s="76"/>
      <c r="M133" s="76"/>
      <c r="N133" s="76"/>
      <c r="O133" s="76"/>
      <c r="P133" s="76"/>
      <c r="Q133" s="76"/>
      <c r="R133" s="76"/>
      <c r="S133" s="76"/>
      <c r="T133" s="76"/>
      <c r="U133" s="76"/>
      <c r="V133" s="76"/>
      <c r="W133" s="76"/>
      <c r="X133" s="76"/>
      <c r="Y133" s="76"/>
      <c r="Z133" s="76"/>
      <c r="AA133" s="76"/>
      <c r="AB133" s="76"/>
      <c r="AC133" s="76"/>
      <c r="AD133" s="76"/>
      <c r="AE133" s="76"/>
      <c r="AF133" s="76"/>
      <c r="AG133" s="76"/>
      <c r="AH133" s="76"/>
      <c r="AI133" s="76"/>
    </row>
    <row r="134" spans="1:35" s="78" customFormat="1" x14ac:dyDescent="0.3">
      <c r="A134" s="15" t="s">
        <v>469</v>
      </c>
      <c r="B134" s="15" t="s">
        <v>630</v>
      </c>
      <c r="C134" s="187" t="s">
        <v>1839</v>
      </c>
      <c r="D134" s="175" t="s">
        <v>1838</v>
      </c>
      <c r="E134" s="175" t="s">
        <v>1838</v>
      </c>
      <c r="F134" s="76" t="s">
        <v>208</v>
      </c>
      <c r="G134" s="76"/>
      <c r="H134" s="76"/>
      <c r="J134" s="76"/>
      <c r="K134" s="76"/>
      <c r="L134" s="76"/>
      <c r="M134" s="76"/>
      <c r="N134" s="76"/>
      <c r="O134" s="76"/>
      <c r="P134" s="76"/>
      <c r="Q134" s="76"/>
      <c r="R134" s="76"/>
      <c r="S134" s="76"/>
      <c r="T134" s="76"/>
      <c r="U134" s="76"/>
      <c r="V134" s="76"/>
      <c r="W134" s="76"/>
      <c r="X134" s="76"/>
      <c r="Y134" s="76"/>
      <c r="Z134" s="76"/>
      <c r="AA134" s="76"/>
      <c r="AB134" s="76"/>
      <c r="AC134" s="76"/>
      <c r="AD134" s="76"/>
      <c r="AE134" s="76"/>
      <c r="AF134" s="76"/>
      <c r="AG134" s="76"/>
      <c r="AH134" s="76"/>
      <c r="AI134" s="76"/>
    </row>
    <row r="135" spans="1:35" s="78" customFormat="1" x14ac:dyDescent="0.3">
      <c r="A135" s="15" t="s">
        <v>469</v>
      </c>
      <c r="B135" s="15" t="s">
        <v>596</v>
      </c>
      <c r="C135" s="187" t="s">
        <v>1837</v>
      </c>
      <c r="D135" s="175" t="s">
        <v>1836</v>
      </c>
      <c r="E135" s="175" t="s">
        <v>1836</v>
      </c>
      <c r="F135" s="76" t="s">
        <v>208</v>
      </c>
      <c r="G135" s="76"/>
      <c r="H135" s="76"/>
      <c r="J135" s="76"/>
      <c r="K135" s="76"/>
      <c r="L135" s="76"/>
      <c r="M135" s="76"/>
      <c r="N135" s="76"/>
      <c r="O135" s="76"/>
      <c r="P135" s="76"/>
      <c r="Q135" s="76"/>
      <c r="R135" s="76"/>
      <c r="S135" s="76"/>
      <c r="T135" s="76"/>
      <c r="U135" s="76"/>
      <c r="V135" s="76"/>
      <c r="W135" s="76"/>
      <c r="X135" s="76"/>
      <c r="Y135" s="76"/>
      <c r="Z135" s="76"/>
      <c r="AA135" s="76"/>
      <c r="AB135" s="76"/>
      <c r="AC135" s="76"/>
      <c r="AD135" s="76"/>
      <c r="AE135" s="76"/>
      <c r="AF135" s="76"/>
      <c r="AG135" s="76"/>
      <c r="AH135" s="76"/>
      <c r="AI135" s="76"/>
    </row>
    <row r="136" spans="1:35" s="78" customFormat="1" x14ac:dyDescent="0.3">
      <c r="A136" s="76"/>
      <c r="B136" s="76"/>
      <c r="C136" s="170"/>
      <c r="D136" s="175"/>
      <c r="E136" s="175"/>
      <c r="F136" s="90"/>
      <c r="G136" s="76"/>
      <c r="H136" s="76"/>
      <c r="J136" s="76"/>
      <c r="K136" s="76"/>
      <c r="L136" s="76"/>
      <c r="M136" s="76"/>
      <c r="N136" s="76"/>
      <c r="O136" s="76"/>
      <c r="P136" s="76"/>
      <c r="Q136" s="76"/>
      <c r="R136" s="76"/>
      <c r="S136" s="76"/>
      <c r="T136" s="76"/>
      <c r="U136" s="76"/>
      <c r="V136" s="76"/>
      <c r="W136" s="76"/>
      <c r="X136" s="76"/>
      <c r="Y136" s="76"/>
      <c r="Z136" s="76"/>
      <c r="AA136" s="76"/>
      <c r="AB136" s="76"/>
      <c r="AC136" s="76"/>
      <c r="AD136" s="76"/>
      <c r="AE136" s="76"/>
      <c r="AF136" s="76"/>
      <c r="AG136" s="76"/>
      <c r="AH136" s="76"/>
      <c r="AI136" s="76"/>
    </row>
    <row r="137" spans="1:35" s="78" customFormat="1" x14ac:dyDescent="0.3">
      <c r="A137" s="15" t="s">
        <v>488</v>
      </c>
      <c r="B137" s="15" t="s">
        <v>1835</v>
      </c>
      <c r="C137" s="187" t="s">
        <v>1834</v>
      </c>
      <c r="D137" s="182" t="s">
        <v>1833</v>
      </c>
      <c r="E137" s="182" t="s">
        <v>1833</v>
      </c>
      <c r="F137" s="15"/>
      <c r="G137" s="15" t="s">
        <v>360</v>
      </c>
      <c r="H137" s="15"/>
    </row>
    <row r="138" spans="1:35" s="78" customFormat="1" x14ac:dyDescent="0.3">
      <c r="A138" s="15" t="s">
        <v>488</v>
      </c>
      <c r="B138" s="15" t="s">
        <v>1832</v>
      </c>
      <c r="C138" s="187" t="s">
        <v>1831</v>
      </c>
      <c r="D138" s="182" t="s">
        <v>1830</v>
      </c>
      <c r="E138" s="182" t="s">
        <v>1830</v>
      </c>
      <c r="F138" s="15"/>
      <c r="G138" s="15" t="s">
        <v>360</v>
      </c>
      <c r="H138" s="15"/>
    </row>
    <row r="139" spans="1:35" s="78" customFormat="1" x14ac:dyDescent="0.3">
      <c r="A139" s="15" t="s">
        <v>488</v>
      </c>
      <c r="B139" s="15" t="s">
        <v>1829</v>
      </c>
      <c r="C139" s="187" t="s">
        <v>1828</v>
      </c>
      <c r="D139" s="182" t="s">
        <v>1827</v>
      </c>
      <c r="E139" s="182" t="s">
        <v>1827</v>
      </c>
      <c r="F139" s="15"/>
      <c r="G139" s="15" t="s">
        <v>360</v>
      </c>
      <c r="H139" s="15"/>
    </row>
    <row r="140" spans="1:35" s="78" customFormat="1" x14ac:dyDescent="0.3">
      <c r="A140" s="15" t="s">
        <v>488</v>
      </c>
      <c r="B140" s="15" t="s">
        <v>1826</v>
      </c>
      <c r="C140" s="187" t="s">
        <v>1825</v>
      </c>
      <c r="D140" s="182" t="s">
        <v>1824</v>
      </c>
      <c r="E140" s="182" t="s">
        <v>1824</v>
      </c>
      <c r="F140" s="15"/>
      <c r="G140" s="15" t="s">
        <v>360</v>
      </c>
      <c r="H140" s="15"/>
    </row>
    <row r="141" spans="1:35" s="78" customFormat="1" x14ac:dyDescent="0.3">
      <c r="A141" s="15" t="s">
        <v>488</v>
      </c>
      <c r="B141" s="15" t="s">
        <v>1823</v>
      </c>
      <c r="C141" s="187" t="s">
        <v>1822</v>
      </c>
      <c r="D141" s="182" t="s">
        <v>1821</v>
      </c>
      <c r="E141" s="182" t="s">
        <v>1821</v>
      </c>
      <c r="F141" s="15"/>
      <c r="G141" s="15" t="s">
        <v>360</v>
      </c>
      <c r="H141" s="15"/>
    </row>
    <row r="142" spans="1:35" s="78" customFormat="1" x14ac:dyDescent="0.3">
      <c r="A142" s="15" t="s">
        <v>488</v>
      </c>
      <c r="B142" s="15" t="s">
        <v>1820</v>
      </c>
      <c r="C142" s="187" t="s">
        <v>1819</v>
      </c>
      <c r="D142" s="182" t="s">
        <v>1818</v>
      </c>
      <c r="E142" s="182" t="s">
        <v>1818</v>
      </c>
      <c r="F142" s="15"/>
      <c r="G142" s="15" t="s">
        <v>360</v>
      </c>
      <c r="H142" s="15"/>
    </row>
    <row r="143" spans="1:35" s="78" customFormat="1" x14ac:dyDescent="0.3">
      <c r="A143" s="15" t="s">
        <v>488</v>
      </c>
      <c r="B143" s="15" t="s">
        <v>1817</v>
      </c>
      <c r="C143" s="187" t="s">
        <v>1816</v>
      </c>
      <c r="D143" s="182" t="s">
        <v>1815</v>
      </c>
      <c r="E143" s="182" t="s">
        <v>1815</v>
      </c>
      <c r="F143" s="15"/>
      <c r="G143" s="15" t="s">
        <v>360</v>
      </c>
      <c r="H143" s="15"/>
    </row>
    <row r="144" spans="1:35" s="78" customFormat="1" x14ac:dyDescent="0.3">
      <c r="A144" s="15" t="s">
        <v>488</v>
      </c>
      <c r="B144" s="15" t="s">
        <v>359</v>
      </c>
      <c r="C144" s="187" t="s">
        <v>1814</v>
      </c>
      <c r="D144" s="182" t="s">
        <v>1813</v>
      </c>
      <c r="E144" s="182" t="s">
        <v>1813</v>
      </c>
      <c r="F144" s="15"/>
      <c r="G144" s="15" t="s">
        <v>360</v>
      </c>
      <c r="H144" s="15"/>
    </row>
    <row r="145" spans="1:8" s="78" customFormat="1" x14ac:dyDescent="0.3">
      <c r="A145" s="15" t="s">
        <v>488</v>
      </c>
      <c r="B145" s="15" t="s">
        <v>1812</v>
      </c>
      <c r="C145" s="187" t="s">
        <v>1811</v>
      </c>
      <c r="D145" s="182" t="s">
        <v>1810</v>
      </c>
      <c r="E145" s="182" t="s">
        <v>1810</v>
      </c>
      <c r="F145" s="15"/>
      <c r="G145" s="15" t="s">
        <v>360</v>
      </c>
      <c r="H145" s="15"/>
    </row>
    <row r="146" spans="1:8" s="78" customFormat="1" x14ac:dyDescent="0.3">
      <c r="A146" s="15" t="s">
        <v>488</v>
      </c>
      <c r="B146" s="15" t="s">
        <v>1809</v>
      </c>
      <c r="C146" s="187" t="s">
        <v>1808</v>
      </c>
      <c r="D146" s="182" t="s">
        <v>1807</v>
      </c>
      <c r="E146" s="182" t="s">
        <v>1807</v>
      </c>
      <c r="F146" s="15"/>
      <c r="G146" s="15" t="s">
        <v>360</v>
      </c>
      <c r="H146" s="15"/>
    </row>
    <row r="147" spans="1:8" s="78" customFormat="1" x14ac:dyDescent="0.3">
      <c r="A147" s="15" t="s">
        <v>488</v>
      </c>
      <c r="B147" s="15" t="s">
        <v>1806</v>
      </c>
      <c r="C147" s="187" t="s">
        <v>1805</v>
      </c>
      <c r="D147" s="182" t="s">
        <v>1804</v>
      </c>
      <c r="E147" s="182" t="s">
        <v>1804</v>
      </c>
      <c r="F147" s="15"/>
      <c r="G147" s="15" t="s">
        <v>360</v>
      </c>
      <c r="H147" s="15"/>
    </row>
    <row r="148" spans="1:8" s="78" customFormat="1" x14ac:dyDescent="0.3">
      <c r="A148" s="15" t="s">
        <v>488</v>
      </c>
      <c r="B148" s="15" t="s">
        <v>1803</v>
      </c>
      <c r="C148" s="187" t="s">
        <v>1802</v>
      </c>
      <c r="D148" s="182" t="s">
        <v>1801</v>
      </c>
      <c r="E148" s="182" t="s">
        <v>1801</v>
      </c>
      <c r="F148" s="15"/>
      <c r="G148" s="15" t="s">
        <v>360</v>
      </c>
      <c r="H148" s="15"/>
    </row>
    <row r="149" spans="1:8" s="78" customFormat="1" x14ac:dyDescent="0.3">
      <c r="A149" s="15" t="s">
        <v>488</v>
      </c>
      <c r="B149" s="15" t="s">
        <v>1800</v>
      </c>
      <c r="C149" s="187" t="s">
        <v>1799</v>
      </c>
      <c r="D149" s="182" t="s">
        <v>1798</v>
      </c>
      <c r="E149" s="182" t="s">
        <v>1798</v>
      </c>
      <c r="F149" s="15"/>
      <c r="G149" s="15" t="s">
        <v>360</v>
      </c>
      <c r="H149" s="15"/>
    </row>
    <row r="150" spans="1:8" s="78" customFormat="1" x14ac:dyDescent="0.3">
      <c r="A150" s="15" t="s">
        <v>488</v>
      </c>
      <c r="B150" s="15" t="s">
        <v>1797</v>
      </c>
      <c r="C150" s="187" t="s">
        <v>1796</v>
      </c>
      <c r="D150" s="182" t="s">
        <v>1795</v>
      </c>
      <c r="E150" s="182" t="s">
        <v>1795</v>
      </c>
      <c r="F150" s="15"/>
      <c r="G150" s="15" t="s">
        <v>360</v>
      </c>
      <c r="H150" s="15"/>
    </row>
    <row r="151" spans="1:8" s="78" customFormat="1" x14ac:dyDescent="0.3">
      <c r="A151" s="15" t="s">
        <v>488</v>
      </c>
      <c r="B151" s="15" t="s">
        <v>1794</v>
      </c>
      <c r="C151" s="187" t="s">
        <v>1793</v>
      </c>
      <c r="D151" s="182" t="s">
        <v>1792</v>
      </c>
      <c r="E151" s="182" t="s">
        <v>1792</v>
      </c>
      <c r="F151" s="15"/>
      <c r="G151" s="15" t="s">
        <v>360</v>
      </c>
      <c r="H151" s="15"/>
    </row>
    <row r="152" spans="1:8" s="78" customFormat="1" x14ac:dyDescent="0.3">
      <c r="A152" s="15" t="s">
        <v>488</v>
      </c>
      <c r="B152" s="15" t="s">
        <v>1791</v>
      </c>
      <c r="C152" s="187" t="s">
        <v>1790</v>
      </c>
      <c r="D152" s="182" t="s">
        <v>1789</v>
      </c>
      <c r="E152" s="182" t="s">
        <v>1789</v>
      </c>
      <c r="F152" s="15"/>
      <c r="G152" s="15" t="s">
        <v>360</v>
      </c>
      <c r="H152" s="15"/>
    </row>
    <row r="153" spans="1:8" s="78" customFormat="1" x14ac:dyDescent="0.3">
      <c r="A153" s="15" t="s">
        <v>488</v>
      </c>
      <c r="B153" s="15" t="s">
        <v>1788</v>
      </c>
      <c r="C153" s="187" t="s">
        <v>1787</v>
      </c>
      <c r="D153" s="182" t="s">
        <v>1786</v>
      </c>
      <c r="E153" s="182" t="s">
        <v>1786</v>
      </c>
      <c r="F153" s="15"/>
      <c r="G153" s="15" t="s">
        <v>360</v>
      </c>
      <c r="H153" s="15"/>
    </row>
    <row r="154" spans="1:8" s="78" customFormat="1" x14ac:dyDescent="0.3">
      <c r="A154" s="15" t="s">
        <v>488</v>
      </c>
      <c r="B154" s="15" t="s">
        <v>1785</v>
      </c>
      <c r="C154" s="187" t="s">
        <v>1784</v>
      </c>
      <c r="D154" s="182" t="s">
        <v>1783</v>
      </c>
      <c r="E154" s="182" t="s">
        <v>1783</v>
      </c>
      <c r="F154" s="15"/>
      <c r="G154" s="15" t="s">
        <v>360</v>
      </c>
      <c r="H154" s="15"/>
    </row>
    <row r="155" spans="1:8" s="78" customFormat="1" x14ac:dyDescent="0.3">
      <c r="A155" s="15" t="s">
        <v>488</v>
      </c>
      <c r="B155" s="15" t="s">
        <v>1782</v>
      </c>
      <c r="C155" s="187" t="s">
        <v>1781</v>
      </c>
      <c r="D155" s="182" t="s">
        <v>1780</v>
      </c>
      <c r="E155" s="182" t="s">
        <v>1780</v>
      </c>
      <c r="F155" s="15"/>
      <c r="G155" s="15" t="s">
        <v>360</v>
      </c>
      <c r="H155" s="15"/>
    </row>
    <row r="156" spans="1:8" s="78" customFormat="1" x14ac:dyDescent="0.3">
      <c r="A156" s="15" t="s">
        <v>488</v>
      </c>
      <c r="B156" s="15" t="s">
        <v>1779</v>
      </c>
      <c r="C156" s="187" t="s">
        <v>1778</v>
      </c>
      <c r="D156" s="182" t="s">
        <v>1777</v>
      </c>
      <c r="E156" s="182" t="s">
        <v>1777</v>
      </c>
      <c r="F156" s="15"/>
      <c r="G156" s="15" t="s">
        <v>360</v>
      </c>
      <c r="H156" s="15"/>
    </row>
    <row r="157" spans="1:8" s="78" customFormat="1" x14ac:dyDescent="0.3">
      <c r="A157" s="15" t="s">
        <v>488</v>
      </c>
      <c r="B157" s="15" t="s">
        <v>1776</v>
      </c>
      <c r="C157" s="187" t="s">
        <v>1775</v>
      </c>
      <c r="D157" s="182" t="s">
        <v>1774</v>
      </c>
      <c r="E157" s="182" t="s">
        <v>1774</v>
      </c>
      <c r="F157" s="15"/>
      <c r="G157" s="15" t="s">
        <v>360</v>
      </c>
      <c r="H157" s="15"/>
    </row>
    <row r="158" spans="1:8" s="78" customFormat="1" x14ac:dyDescent="0.3">
      <c r="A158" s="15" t="s">
        <v>488</v>
      </c>
      <c r="B158" s="15" t="s">
        <v>1773</v>
      </c>
      <c r="C158" s="187" t="s">
        <v>1772</v>
      </c>
      <c r="D158" s="182" t="s">
        <v>1771</v>
      </c>
      <c r="E158" s="182" t="s">
        <v>1771</v>
      </c>
      <c r="F158" s="15"/>
      <c r="G158" s="15" t="s">
        <v>360</v>
      </c>
      <c r="H158" s="15"/>
    </row>
    <row r="159" spans="1:8" s="78" customFormat="1" x14ac:dyDescent="0.3">
      <c r="A159" s="15" t="s">
        <v>488</v>
      </c>
      <c r="B159" s="15" t="s">
        <v>1770</v>
      </c>
      <c r="C159" s="187" t="s">
        <v>1769</v>
      </c>
      <c r="D159" s="182" t="s">
        <v>1768</v>
      </c>
      <c r="E159" s="182" t="s">
        <v>1768</v>
      </c>
      <c r="F159" s="15"/>
      <c r="G159" s="15" t="s">
        <v>360</v>
      </c>
      <c r="H159" s="15"/>
    </row>
    <row r="160" spans="1:8" s="78" customFormat="1" x14ac:dyDescent="0.3">
      <c r="A160" s="15" t="s">
        <v>488</v>
      </c>
      <c r="B160" s="15" t="s">
        <v>1767</v>
      </c>
      <c r="C160" s="187" t="s">
        <v>1766</v>
      </c>
      <c r="D160" s="182" t="s">
        <v>1765</v>
      </c>
      <c r="E160" s="182" t="s">
        <v>1765</v>
      </c>
      <c r="F160" s="15"/>
      <c r="G160" s="15" t="s">
        <v>360</v>
      </c>
      <c r="H160" s="15"/>
    </row>
    <row r="161" spans="1:8" s="78" customFormat="1" x14ac:dyDescent="0.3">
      <c r="A161" s="15" t="s">
        <v>488</v>
      </c>
      <c r="B161" s="15" t="s">
        <v>1764</v>
      </c>
      <c r="C161" s="187" t="s">
        <v>1763</v>
      </c>
      <c r="D161" s="182" t="s">
        <v>1762</v>
      </c>
      <c r="E161" s="182" t="s">
        <v>1762</v>
      </c>
      <c r="F161" s="15"/>
      <c r="G161" s="15" t="s">
        <v>360</v>
      </c>
      <c r="H161" s="15"/>
    </row>
    <row r="162" spans="1:8" s="78" customFormat="1" x14ac:dyDescent="0.3">
      <c r="A162" s="15" t="s">
        <v>488</v>
      </c>
      <c r="B162" s="15" t="s">
        <v>1761</v>
      </c>
      <c r="C162" s="187" t="s">
        <v>1760</v>
      </c>
      <c r="D162" s="182" t="s">
        <v>1759</v>
      </c>
      <c r="E162" s="182" t="s">
        <v>1759</v>
      </c>
      <c r="F162" s="15"/>
      <c r="G162" s="15" t="s">
        <v>360</v>
      </c>
      <c r="H162" s="15"/>
    </row>
    <row r="163" spans="1:8" s="78" customFormat="1" x14ac:dyDescent="0.3">
      <c r="A163" s="15" t="s">
        <v>488</v>
      </c>
      <c r="B163" s="15" t="s">
        <v>1758</v>
      </c>
      <c r="C163" s="187" t="s">
        <v>1757</v>
      </c>
      <c r="D163" s="182" t="s">
        <v>1756</v>
      </c>
      <c r="E163" s="182" t="s">
        <v>1756</v>
      </c>
      <c r="F163" s="15"/>
      <c r="G163" s="15" t="s">
        <v>360</v>
      </c>
      <c r="H163" s="15"/>
    </row>
    <row r="164" spans="1:8" s="78" customFormat="1" x14ac:dyDescent="0.3">
      <c r="A164" s="15" t="s">
        <v>488</v>
      </c>
      <c r="B164" s="15" t="s">
        <v>1755</v>
      </c>
      <c r="C164" s="187" t="s">
        <v>1754</v>
      </c>
      <c r="D164" s="182" t="s">
        <v>1753</v>
      </c>
      <c r="E164" s="182" t="s">
        <v>1753</v>
      </c>
      <c r="F164" s="15"/>
      <c r="G164" s="15" t="s">
        <v>360</v>
      </c>
      <c r="H164" s="15"/>
    </row>
    <row r="165" spans="1:8" s="78" customFormat="1" x14ac:dyDescent="0.3">
      <c r="A165" s="15" t="s">
        <v>488</v>
      </c>
      <c r="B165" s="15" t="s">
        <v>1752</v>
      </c>
      <c r="C165" s="187" t="s">
        <v>1751</v>
      </c>
      <c r="D165" s="182" t="s">
        <v>1750</v>
      </c>
      <c r="E165" s="182" t="s">
        <v>1750</v>
      </c>
      <c r="F165" s="15"/>
      <c r="G165" s="15" t="s">
        <v>1731</v>
      </c>
      <c r="H165" s="15"/>
    </row>
    <row r="166" spans="1:8" s="78" customFormat="1" x14ac:dyDescent="0.3">
      <c r="A166" s="15" t="s">
        <v>488</v>
      </c>
      <c r="B166" s="15" t="s">
        <v>1749</v>
      </c>
      <c r="C166" s="187" t="s">
        <v>1748</v>
      </c>
      <c r="D166" s="182" t="s">
        <v>1747</v>
      </c>
      <c r="E166" s="182" t="s">
        <v>1747</v>
      </c>
      <c r="F166" s="15"/>
      <c r="G166" s="15" t="s">
        <v>1731</v>
      </c>
      <c r="H166" s="15"/>
    </row>
    <row r="167" spans="1:8" s="78" customFormat="1" x14ac:dyDescent="0.3">
      <c r="A167" s="15" t="s">
        <v>488</v>
      </c>
      <c r="B167" s="15" t="s">
        <v>1746</v>
      </c>
      <c r="C167" s="187" t="s">
        <v>1745</v>
      </c>
      <c r="D167" s="182" t="s">
        <v>1744</v>
      </c>
      <c r="E167" s="182" t="s">
        <v>1744</v>
      </c>
      <c r="F167" s="15"/>
      <c r="G167" s="15" t="s">
        <v>1731</v>
      </c>
      <c r="H167" s="15"/>
    </row>
    <row r="168" spans="1:8" s="78" customFormat="1" x14ac:dyDescent="0.3">
      <c r="A168" s="15" t="s">
        <v>488</v>
      </c>
      <c r="B168" s="15" t="s">
        <v>1743</v>
      </c>
      <c r="C168" s="187" t="s">
        <v>1742</v>
      </c>
      <c r="D168" s="182" t="s">
        <v>1741</v>
      </c>
      <c r="E168" s="182" t="s">
        <v>1741</v>
      </c>
      <c r="F168" s="15"/>
      <c r="G168" s="15" t="s">
        <v>1731</v>
      </c>
      <c r="H168" s="15"/>
    </row>
    <row r="169" spans="1:8" s="78" customFormat="1" x14ac:dyDescent="0.3">
      <c r="A169" s="15" t="s">
        <v>488</v>
      </c>
      <c r="B169" s="15" t="s">
        <v>1740</v>
      </c>
      <c r="C169" s="187" t="s">
        <v>1739</v>
      </c>
      <c r="D169" s="182" t="s">
        <v>1738</v>
      </c>
      <c r="E169" s="182" t="s">
        <v>1738</v>
      </c>
      <c r="F169" s="15"/>
      <c r="G169" s="15" t="s">
        <v>1731</v>
      </c>
      <c r="H169" s="15"/>
    </row>
    <row r="170" spans="1:8" s="78" customFormat="1" x14ac:dyDescent="0.3">
      <c r="A170" s="15" t="s">
        <v>488</v>
      </c>
      <c r="B170" s="15" t="s">
        <v>1737</v>
      </c>
      <c r="C170" s="187" t="s">
        <v>1736</v>
      </c>
      <c r="D170" s="182" t="s">
        <v>1735</v>
      </c>
      <c r="E170" s="182" t="s">
        <v>1735</v>
      </c>
      <c r="F170" s="15"/>
      <c r="G170" s="15" t="s">
        <v>1731</v>
      </c>
      <c r="H170" s="15"/>
    </row>
    <row r="171" spans="1:8" s="78" customFormat="1" x14ac:dyDescent="0.3">
      <c r="A171" s="15" t="s">
        <v>488</v>
      </c>
      <c r="B171" s="15" t="s">
        <v>1734</v>
      </c>
      <c r="C171" s="187" t="s">
        <v>1733</v>
      </c>
      <c r="D171" s="182" t="s">
        <v>1732</v>
      </c>
      <c r="E171" s="182" t="s">
        <v>1732</v>
      </c>
      <c r="F171" s="15"/>
      <c r="G171" s="15" t="s">
        <v>1731</v>
      </c>
      <c r="H171" s="15"/>
    </row>
    <row r="172" spans="1:8" s="78" customFormat="1" x14ac:dyDescent="0.3">
      <c r="A172" s="15" t="s">
        <v>488</v>
      </c>
      <c r="B172" s="15" t="s">
        <v>1730</v>
      </c>
      <c r="C172" s="187" t="s">
        <v>1730</v>
      </c>
      <c r="D172" s="182" t="s">
        <v>1729</v>
      </c>
      <c r="E172" s="182" t="s">
        <v>1729</v>
      </c>
      <c r="F172" s="15"/>
      <c r="G172" s="15" t="s">
        <v>408</v>
      </c>
      <c r="H172" s="15"/>
    </row>
    <row r="173" spans="1:8" s="78" customFormat="1" x14ac:dyDescent="0.3">
      <c r="A173" s="15" t="s">
        <v>488</v>
      </c>
      <c r="B173" s="15" t="s">
        <v>1728</v>
      </c>
      <c r="C173" s="187" t="s">
        <v>1727</v>
      </c>
      <c r="D173" s="182" t="s">
        <v>1726</v>
      </c>
      <c r="E173" s="182" t="s">
        <v>1726</v>
      </c>
      <c r="F173" s="15"/>
      <c r="G173" s="15" t="s">
        <v>408</v>
      </c>
      <c r="H173" s="15"/>
    </row>
    <row r="174" spans="1:8" s="78" customFormat="1" x14ac:dyDescent="0.3">
      <c r="A174" s="15" t="s">
        <v>488</v>
      </c>
      <c r="B174" s="15" t="s">
        <v>1725</v>
      </c>
      <c r="C174" s="187" t="s">
        <v>1724</v>
      </c>
      <c r="D174" s="182" t="s">
        <v>1723</v>
      </c>
      <c r="E174" s="182" t="s">
        <v>1723</v>
      </c>
      <c r="F174" s="15"/>
      <c r="G174" s="15" t="s">
        <v>408</v>
      </c>
      <c r="H174" s="15"/>
    </row>
    <row r="175" spans="1:8" s="78" customFormat="1" x14ac:dyDescent="0.3">
      <c r="A175" s="15" t="s">
        <v>488</v>
      </c>
      <c r="B175" s="15" t="s">
        <v>1722</v>
      </c>
      <c r="C175" s="187" t="s">
        <v>1721</v>
      </c>
      <c r="D175" s="182" t="s">
        <v>1720</v>
      </c>
      <c r="E175" s="182" t="s">
        <v>1720</v>
      </c>
      <c r="F175" s="15"/>
      <c r="G175" s="15" t="s">
        <v>408</v>
      </c>
      <c r="H175" s="15"/>
    </row>
    <row r="176" spans="1:8" s="78" customFormat="1" x14ac:dyDescent="0.3">
      <c r="A176" s="15" t="s">
        <v>488</v>
      </c>
      <c r="B176" s="15" t="s">
        <v>1719</v>
      </c>
      <c r="C176" s="187" t="s">
        <v>1718</v>
      </c>
      <c r="D176" s="182" t="s">
        <v>1717</v>
      </c>
      <c r="E176" s="182" t="s">
        <v>1717</v>
      </c>
      <c r="F176" s="15"/>
      <c r="G176" s="15" t="s">
        <v>408</v>
      </c>
      <c r="H176" s="15"/>
    </row>
    <row r="177" spans="1:8" s="78" customFormat="1" x14ac:dyDescent="0.3">
      <c r="A177" s="15" t="s">
        <v>488</v>
      </c>
      <c r="B177" s="15" t="s">
        <v>1716</v>
      </c>
      <c r="C177" s="187" t="s">
        <v>1715</v>
      </c>
      <c r="D177" s="182" t="s">
        <v>1714</v>
      </c>
      <c r="E177" s="182" t="s">
        <v>1714</v>
      </c>
      <c r="F177" s="15"/>
      <c r="G177" s="15" t="s">
        <v>408</v>
      </c>
      <c r="H177" s="15"/>
    </row>
    <row r="178" spans="1:8" s="78" customFormat="1" x14ac:dyDescent="0.3">
      <c r="A178" s="15" t="s">
        <v>488</v>
      </c>
      <c r="B178" s="15" t="s">
        <v>1713</v>
      </c>
      <c r="C178" s="187" t="s">
        <v>1712</v>
      </c>
      <c r="D178" s="182" t="s">
        <v>1711</v>
      </c>
      <c r="E178" s="182" t="s">
        <v>1711</v>
      </c>
      <c r="F178" s="15"/>
      <c r="G178" s="15" t="s">
        <v>408</v>
      </c>
      <c r="H178" s="15"/>
    </row>
    <row r="179" spans="1:8" s="78" customFormat="1" x14ac:dyDescent="0.3">
      <c r="A179" s="15" t="s">
        <v>488</v>
      </c>
      <c r="B179" s="15" t="s">
        <v>1710</v>
      </c>
      <c r="C179" s="187" t="s">
        <v>1709</v>
      </c>
      <c r="D179" s="182" t="s">
        <v>1708</v>
      </c>
      <c r="E179" s="182" t="s">
        <v>1708</v>
      </c>
      <c r="F179" s="15"/>
      <c r="G179" s="15" t="s">
        <v>408</v>
      </c>
      <c r="H179" s="15"/>
    </row>
    <row r="180" spans="1:8" s="78" customFormat="1" x14ac:dyDescent="0.3">
      <c r="A180" s="15" t="s">
        <v>488</v>
      </c>
      <c r="B180" s="15" t="s">
        <v>1707</v>
      </c>
      <c r="C180" s="187" t="s">
        <v>1706</v>
      </c>
      <c r="D180" s="182" t="s">
        <v>1705</v>
      </c>
      <c r="E180" s="182" t="s">
        <v>1705</v>
      </c>
      <c r="F180" s="15"/>
      <c r="G180" s="15" t="s">
        <v>408</v>
      </c>
      <c r="H180" s="15"/>
    </row>
    <row r="181" spans="1:8" s="78" customFormat="1" x14ac:dyDescent="0.3">
      <c r="A181" s="15" t="s">
        <v>488</v>
      </c>
      <c r="B181" s="15" t="s">
        <v>1704</v>
      </c>
      <c r="C181" s="187" t="s">
        <v>1703</v>
      </c>
      <c r="D181" s="182" t="s">
        <v>1702</v>
      </c>
      <c r="E181" s="182" t="s">
        <v>1702</v>
      </c>
      <c r="F181" s="15"/>
      <c r="G181" s="15" t="s">
        <v>408</v>
      </c>
      <c r="H181" s="15"/>
    </row>
    <row r="182" spans="1:8" s="78" customFormat="1" x14ac:dyDescent="0.3">
      <c r="A182" s="15" t="s">
        <v>488</v>
      </c>
      <c r="B182" s="15" t="s">
        <v>1701</v>
      </c>
      <c r="C182" s="187" t="s">
        <v>1700</v>
      </c>
      <c r="D182" s="182" t="s">
        <v>1699</v>
      </c>
      <c r="E182" s="182" t="s">
        <v>1699</v>
      </c>
      <c r="F182" s="15"/>
      <c r="G182" s="15" t="s">
        <v>408</v>
      </c>
      <c r="H182" s="15"/>
    </row>
    <row r="183" spans="1:8" s="78" customFormat="1" x14ac:dyDescent="0.3">
      <c r="A183" s="15" t="s">
        <v>488</v>
      </c>
      <c r="B183" s="15" t="s">
        <v>1698</v>
      </c>
      <c r="C183" s="187" t="s">
        <v>1697</v>
      </c>
      <c r="D183" s="182" t="s">
        <v>1696</v>
      </c>
      <c r="E183" s="182" t="s">
        <v>1696</v>
      </c>
      <c r="F183" s="15"/>
      <c r="G183" s="15" t="s">
        <v>408</v>
      </c>
      <c r="H183" s="15"/>
    </row>
    <row r="184" spans="1:8" s="78" customFormat="1" x14ac:dyDescent="0.3">
      <c r="A184" s="15" t="s">
        <v>488</v>
      </c>
      <c r="B184" s="15" t="s">
        <v>1695</v>
      </c>
      <c r="C184" s="187" t="s">
        <v>1694</v>
      </c>
      <c r="D184" s="182" t="s">
        <v>1693</v>
      </c>
      <c r="E184" s="182" t="s">
        <v>1693</v>
      </c>
      <c r="F184" s="15"/>
      <c r="G184" s="15" t="s">
        <v>408</v>
      </c>
      <c r="H184" s="15"/>
    </row>
    <row r="185" spans="1:8" s="78" customFormat="1" x14ac:dyDescent="0.3">
      <c r="A185" s="15" t="s">
        <v>488</v>
      </c>
      <c r="B185" s="15" t="s">
        <v>1692</v>
      </c>
      <c r="C185" s="187" t="s">
        <v>1691</v>
      </c>
      <c r="D185" s="182" t="s">
        <v>1690</v>
      </c>
      <c r="E185" s="182" t="s">
        <v>1690</v>
      </c>
      <c r="F185" s="15"/>
      <c r="G185" s="15" t="s">
        <v>408</v>
      </c>
      <c r="H185" s="15"/>
    </row>
    <row r="186" spans="1:8" s="78" customFormat="1" x14ac:dyDescent="0.3">
      <c r="A186" s="15" t="s">
        <v>488</v>
      </c>
      <c r="B186" s="15" t="s">
        <v>1689</v>
      </c>
      <c r="C186" s="187" t="s">
        <v>1688</v>
      </c>
      <c r="D186" s="182" t="s">
        <v>1687</v>
      </c>
      <c r="E186" s="182" t="s">
        <v>1687</v>
      </c>
      <c r="F186" s="15"/>
      <c r="G186" s="15" t="s">
        <v>408</v>
      </c>
      <c r="H186" s="15"/>
    </row>
    <row r="187" spans="1:8" s="78" customFormat="1" x14ac:dyDescent="0.3">
      <c r="A187" s="15" t="s">
        <v>488</v>
      </c>
      <c r="B187" s="15" t="s">
        <v>335</v>
      </c>
      <c r="C187" s="187" t="s">
        <v>1686</v>
      </c>
      <c r="D187" s="182" t="s">
        <v>1685</v>
      </c>
      <c r="E187" s="182" t="s">
        <v>1685</v>
      </c>
      <c r="F187" s="15"/>
      <c r="G187" s="15" t="s">
        <v>335</v>
      </c>
      <c r="H187" s="15"/>
    </row>
    <row r="188" spans="1:8" s="78" customFormat="1" x14ac:dyDescent="0.3">
      <c r="A188" s="15" t="s">
        <v>488</v>
      </c>
      <c r="B188" s="15" t="s">
        <v>1684</v>
      </c>
      <c r="C188" s="187" t="s">
        <v>1683</v>
      </c>
      <c r="D188" s="182" t="s">
        <v>1682</v>
      </c>
      <c r="E188" s="182" t="s">
        <v>1682</v>
      </c>
      <c r="F188" s="15"/>
      <c r="G188" s="15" t="s">
        <v>335</v>
      </c>
      <c r="H188" s="15"/>
    </row>
    <row r="189" spans="1:8" s="78" customFormat="1" x14ac:dyDescent="0.3">
      <c r="A189" s="15" t="s">
        <v>488</v>
      </c>
      <c r="B189" s="15" t="s">
        <v>1681</v>
      </c>
      <c r="C189" s="187" t="s">
        <v>1680</v>
      </c>
      <c r="D189" s="182" t="s">
        <v>1679</v>
      </c>
      <c r="E189" s="182" t="s">
        <v>1679</v>
      </c>
      <c r="F189" s="15"/>
      <c r="G189" s="15" t="s">
        <v>335</v>
      </c>
      <c r="H189" s="15"/>
    </row>
    <row r="190" spans="1:8" s="78" customFormat="1" x14ac:dyDescent="0.3">
      <c r="A190" s="15" t="s">
        <v>488</v>
      </c>
      <c r="B190" s="15" t="s">
        <v>1678</v>
      </c>
      <c r="C190" s="187" t="s">
        <v>1677</v>
      </c>
      <c r="D190" s="182" t="s">
        <v>1676</v>
      </c>
      <c r="E190" s="182" t="s">
        <v>1676</v>
      </c>
      <c r="F190" s="15"/>
      <c r="G190" s="15" t="s">
        <v>335</v>
      </c>
      <c r="H190" s="15"/>
    </row>
    <row r="191" spans="1:8" s="78" customFormat="1" x14ac:dyDescent="0.3">
      <c r="A191" s="15" t="s">
        <v>488</v>
      </c>
      <c r="B191" s="15" t="s">
        <v>1675</v>
      </c>
      <c r="C191" s="187" t="s">
        <v>1674</v>
      </c>
      <c r="D191" s="182" t="s">
        <v>1673</v>
      </c>
      <c r="E191" s="182" t="s">
        <v>1673</v>
      </c>
      <c r="F191" s="15"/>
      <c r="G191" s="15" t="s">
        <v>335</v>
      </c>
      <c r="H191" s="15"/>
    </row>
    <row r="192" spans="1:8" s="78" customFormat="1" x14ac:dyDescent="0.3">
      <c r="A192" s="15" t="s">
        <v>488</v>
      </c>
      <c r="B192" s="15" t="s">
        <v>1672</v>
      </c>
      <c r="C192" s="187" t="s">
        <v>1671</v>
      </c>
      <c r="D192" s="182" t="s">
        <v>1670</v>
      </c>
      <c r="E192" s="182" t="s">
        <v>1670</v>
      </c>
      <c r="F192" s="15"/>
      <c r="G192" s="15" t="s">
        <v>335</v>
      </c>
      <c r="H192" s="15"/>
    </row>
    <row r="193" spans="1:8" s="78" customFormat="1" x14ac:dyDescent="0.3">
      <c r="A193" s="15" t="s">
        <v>488</v>
      </c>
      <c r="B193" s="15" t="s">
        <v>1669</v>
      </c>
      <c r="C193" s="187" t="s">
        <v>1668</v>
      </c>
      <c r="D193" s="182" t="s">
        <v>1667</v>
      </c>
      <c r="E193" s="182" t="s">
        <v>1667</v>
      </c>
      <c r="F193" s="15"/>
      <c r="G193" s="15" t="s">
        <v>335</v>
      </c>
      <c r="H193" s="15"/>
    </row>
    <row r="194" spans="1:8" s="78" customFormat="1" x14ac:dyDescent="0.3">
      <c r="A194" s="15" t="s">
        <v>488</v>
      </c>
      <c r="B194" s="15" t="s">
        <v>1666</v>
      </c>
      <c r="C194" s="187" t="s">
        <v>1665</v>
      </c>
      <c r="D194" s="182" t="s">
        <v>1664</v>
      </c>
      <c r="E194" s="182" t="s">
        <v>1664</v>
      </c>
      <c r="F194" s="15"/>
      <c r="G194" s="15" t="s">
        <v>335</v>
      </c>
      <c r="H194" s="15"/>
    </row>
    <row r="195" spans="1:8" s="78" customFormat="1" x14ac:dyDescent="0.3">
      <c r="A195" s="15" t="s">
        <v>488</v>
      </c>
      <c r="B195" s="15" t="s">
        <v>386</v>
      </c>
      <c r="C195" s="187" t="s">
        <v>1663</v>
      </c>
      <c r="D195" s="182" t="s">
        <v>1662</v>
      </c>
      <c r="E195" s="182" t="s">
        <v>1662</v>
      </c>
      <c r="F195" s="15"/>
      <c r="G195" s="15" t="s">
        <v>335</v>
      </c>
      <c r="H195" s="15"/>
    </row>
    <row r="196" spans="1:8" s="78" customFormat="1" x14ac:dyDescent="0.3">
      <c r="A196" s="15" t="s">
        <v>488</v>
      </c>
      <c r="B196" s="15" t="s">
        <v>1661</v>
      </c>
      <c r="C196" s="187" t="s">
        <v>1660</v>
      </c>
      <c r="D196" s="182" t="s">
        <v>1659</v>
      </c>
      <c r="E196" s="182" t="s">
        <v>1659</v>
      </c>
      <c r="F196" s="15"/>
      <c r="G196" s="15" t="s">
        <v>335</v>
      </c>
      <c r="H196" s="15"/>
    </row>
    <row r="197" spans="1:8" s="78" customFormat="1" x14ac:dyDescent="0.3">
      <c r="A197" s="15" t="s">
        <v>488</v>
      </c>
      <c r="B197" s="15" t="s">
        <v>1658</v>
      </c>
      <c r="C197" s="187" t="s">
        <v>1657</v>
      </c>
      <c r="D197" s="182" t="s">
        <v>1656</v>
      </c>
      <c r="E197" s="182" t="s">
        <v>1656</v>
      </c>
      <c r="F197" s="15"/>
      <c r="G197" s="15" t="s">
        <v>335</v>
      </c>
      <c r="H197" s="15"/>
    </row>
    <row r="198" spans="1:8" s="78" customFormat="1" x14ac:dyDescent="0.3">
      <c r="A198" s="15" t="s">
        <v>488</v>
      </c>
      <c r="B198" s="15" t="s">
        <v>1655</v>
      </c>
      <c r="C198" s="187" t="s">
        <v>1654</v>
      </c>
      <c r="D198" s="182" t="s">
        <v>1653</v>
      </c>
      <c r="E198" s="182" t="s">
        <v>1653</v>
      </c>
      <c r="F198" s="15"/>
      <c r="G198" s="15" t="s">
        <v>335</v>
      </c>
      <c r="H198" s="15"/>
    </row>
    <row r="199" spans="1:8" s="78" customFormat="1" x14ac:dyDescent="0.3">
      <c r="A199" s="15" t="s">
        <v>488</v>
      </c>
      <c r="B199" s="15" t="s">
        <v>1652</v>
      </c>
      <c r="C199" s="187" t="s">
        <v>1651</v>
      </c>
      <c r="D199" s="182" t="s">
        <v>1650</v>
      </c>
      <c r="E199" s="182" t="s">
        <v>1650</v>
      </c>
      <c r="F199" s="15"/>
      <c r="G199" s="15" t="s">
        <v>335</v>
      </c>
      <c r="H199" s="15"/>
    </row>
    <row r="200" spans="1:8" s="78" customFormat="1" x14ac:dyDescent="0.3">
      <c r="A200" s="15" t="s">
        <v>488</v>
      </c>
      <c r="B200" s="15" t="s">
        <v>1649</v>
      </c>
      <c r="C200" s="187" t="s">
        <v>1648</v>
      </c>
      <c r="D200" s="182" t="s">
        <v>1647</v>
      </c>
      <c r="E200" s="182" t="s">
        <v>1647</v>
      </c>
      <c r="F200" s="15"/>
      <c r="G200" s="15" t="s">
        <v>335</v>
      </c>
      <c r="H200" s="15"/>
    </row>
    <row r="201" spans="1:8" s="78" customFormat="1" x14ac:dyDescent="0.3">
      <c r="A201" s="15" t="s">
        <v>488</v>
      </c>
      <c r="B201" s="15" t="s">
        <v>1646</v>
      </c>
      <c r="C201" s="187" t="s">
        <v>1645</v>
      </c>
      <c r="D201" s="182" t="s">
        <v>1644</v>
      </c>
      <c r="E201" s="182" t="s">
        <v>1644</v>
      </c>
      <c r="F201" s="15"/>
      <c r="G201" s="15" t="s">
        <v>335</v>
      </c>
      <c r="H201" s="15"/>
    </row>
    <row r="202" spans="1:8" s="78" customFormat="1" x14ac:dyDescent="0.3">
      <c r="A202" s="15" t="s">
        <v>488</v>
      </c>
      <c r="B202" s="15" t="s">
        <v>1643</v>
      </c>
      <c r="C202" s="187" t="s">
        <v>1642</v>
      </c>
      <c r="D202" s="182" t="s">
        <v>1641</v>
      </c>
      <c r="E202" s="182" t="s">
        <v>1641</v>
      </c>
      <c r="F202" s="15"/>
      <c r="G202" s="15" t="s">
        <v>335</v>
      </c>
      <c r="H202" s="15"/>
    </row>
    <row r="203" spans="1:8" s="78" customFormat="1" x14ac:dyDescent="0.3">
      <c r="A203" s="15" t="s">
        <v>488</v>
      </c>
      <c r="B203" s="15" t="s">
        <v>321</v>
      </c>
      <c r="C203" s="187" t="s">
        <v>1640</v>
      </c>
      <c r="D203" s="182" t="s">
        <v>1639</v>
      </c>
      <c r="E203" s="182" t="s">
        <v>1639</v>
      </c>
      <c r="F203" s="15"/>
      <c r="G203" s="15" t="s">
        <v>321</v>
      </c>
      <c r="H203" s="15"/>
    </row>
    <row r="204" spans="1:8" s="78" customFormat="1" x14ac:dyDescent="0.3">
      <c r="A204" s="15" t="s">
        <v>488</v>
      </c>
      <c r="B204" s="15" t="s">
        <v>1638</v>
      </c>
      <c r="C204" s="187" t="s">
        <v>1637</v>
      </c>
      <c r="D204" s="182" t="s">
        <v>1636</v>
      </c>
      <c r="E204" s="182" t="s">
        <v>1636</v>
      </c>
      <c r="F204" s="15"/>
      <c r="G204" s="15" t="s">
        <v>321</v>
      </c>
      <c r="H204" s="15"/>
    </row>
    <row r="205" spans="1:8" s="78" customFormat="1" x14ac:dyDescent="0.3">
      <c r="A205" s="15" t="s">
        <v>488</v>
      </c>
      <c r="B205" s="15" t="s">
        <v>1635</v>
      </c>
      <c r="C205" s="187" t="s">
        <v>1634</v>
      </c>
      <c r="D205" s="182" t="s">
        <v>1633</v>
      </c>
      <c r="E205" s="182" t="s">
        <v>1633</v>
      </c>
      <c r="F205" s="15"/>
      <c r="G205" s="15" t="s">
        <v>321</v>
      </c>
      <c r="H205" s="15"/>
    </row>
    <row r="206" spans="1:8" s="78" customFormat="1" x14ac:dyDescent="0.3">
      <c r="A206" s="15" t="s">
        <v>488</v>
      </c>
      <c r="B206" s="15" t="s">
        <v>1632</v>
      </c>
      <c r="C206" s="187" t="s">
        <v>1631</v>
      </c>
      <c r="D206" s="182" t="s">
        <v>1630</v>
      </c>
      <c r="E206" s="182" t="s">
        <v>1630</v>
      </c>
      <c r="F206" s="15"/>
      <c r="G206" s="15" t="s">
        <v>321</v>
      </c>
      <c r="H206" s="15"/>
    </row>
    <row r="207" spans="1:8" s="78" customFormat="1" x14ac:dyDescent="0.3">
      <c r="A207" s="15" t="s">
        <v>488</v>
      </c>
      <c r="B207" s="15" t="s">
        <v>1629</v>
      </c>
      <c r="C207" s="187" t="s">
        <v>1628</v>
      </c>
      <c r="D207" s="182" t="s">
        <v>1627</v>
      </c>
      <c r="E207" s="182" t="s">
        <v>1627</v>
      </c>
      <c r="F207" s="15"/>
      <c r="G207" s="15" t="s">
        <v>321</v>
      </c>
      <c r="H207" s="15"/>
    </row>
    <row r="208" spans="1:8" s="78" customFormat="1" x14ac:dyDescent="0.3">
      <c r="A208" s="15" t="s">
        <v>488</v>
      </c>
      <c r="B208" s="15" t="s">
        <v>1626</v>
      </c>
      <c r="C208" s="187" t="s">
        <v>1625</v>
      </c>
      <c r="D208" s="182" t="s">
        <v>1624</v>
      </c>
      <c r="E208" s="182" t="s">
        <v>1624</v>
      </c>
      <c r="F208" s="15"/>
      <c r="G208" s="15" t="s">
        <v>321</v>
      </c>
      <c r="H208" s="15"/>
    </row>
    <row r="209" spans="1:8" s="78" customFormat="1" x14ac:dyDescent="0.3">
      <c r="A209" s="15" t="s">
        <v>488</v>
      </c>
      <c r="B209" s="15" t="s">
        <v>1623</v>
      </c>
      <c r="C209" s="187" t="s">
        <v>1622</v>
      </c>
      <c r="D209" s="182" t="s">
        <v>1621</v>
      </c>
      <c r="E209" s="182" t="s">
        <v>1621</v>
      </c>
      <c r="F209" s="15"/>
      <c r="G209" s="15" t="s">
        <v>321</v>
      </c>
      <c r="H209" s="15"/>
    </row>
    <row r="210" spans="1:8" s="78" customFormat="1" x14ac:dyDescent="0.3">
      <c r="A210" s="15" t="s">
        <v>488</v>
      </c>
      <c r="B210" s="15" t="s">
        <v>1620</v>
      </c>
      <c r="C210" s="187" t="s">
        <v>1619</v>
      </c>
      <c r="D210" s="182" t="s">
        <v>1618</v>
      </c>
      <c r="E210" s="182" t="s">
        <v>1618</v>
      </c>
      <c r="F210" s="15"/>
      <c r="G210" s="15" t="s">
        <v>321</v>
      </c>
      <c r="H210" s="15"/>
    </row>
    <row r="211" spans="1:8" s="78" customFormat="1" x14ac:dyDescent="0.3">
      <c r="A211" s="15" t="s">
        <v>488</v>
      </c>
      <c r="B211" s="15" t="s">
        <v>1617</v>
      </c>
      <c r="C211" s="187" t="s">
        <v>1616</v>
      </c>
      <c r="D211" s="182" t="s">
        <v>1615</v>
      </c>
      <c r="E211" s="182" t="s">
        <v>1615</v>
      </c>
      <c r="F211" s="15"/>
      <c r="G211" s="15" t="s">
        <v>1590</v>
      </c>
      <c r="H211" s="15"/>
    </row>
    <row r="212" spans="1:8" s="78" customFormat="1" x14ac:dyDescent="0.3">
      <c r="A212" s="15" t="s">
        <v>488</v>
      </c>
      <c r="B212" s="15" t="s">
        <v>1614</v>
      </c>
      <c r="C212" s="187" t="s">
        <v>1613</v>
      </c>
      <c r="D212" s="182" t="s">
        <v>1612</v>
      </c>
      <c r="E212" s="182" t="s">
        <v>1612</v>
      </c>
      <c r="F212" s="15"/>
      <c r="G212" s="15" t="s">
        <v>1590</v>
      </c>
      <c r="H212" s="15"/>
    </row>
    <row r="213" spans="1:8" s="78" customFormat="1" x14ac:dyDescent="0.3">
      <c r="A213" s="15" t="s">
        <v>488</v>
      </c>
      <c r="B213" s="15" t="s">
        <v>1611</v>
      </c>
      <c r="C213" s="187" t="s">
        <v>1610</v>
      </c>
      <c r="D213" s="182" t="s">
        <v>1609</v>
      </c>
      <c r="E213" s="182" t="s">
        <v>1609</v>
      </c>
      <c r="F213" s="15"/>
      <c r="G213" s="15" t="s">
        <v>1590</v>
      </c>
      <c r="H213" s="15"/>
    </row>
    <row r="214" spans="1:8" s="78" customFormat="1" x14ac:dyDescent="0.3">
      <c r="A214" s="15" t="s">
        <v>488</v>
      </c>
      <c r="B214" s="15" t="s">
        <v>1608</v>
      </c>
      <c r="C214" s="187" t="s">
        <v>1607</v>
      </c>
      <c r="D214" s="182" t="s">
        <v>1606</v>
      </c>
      <c r="E214" s="182" t="s">
        <v>1606</v>
      </c>
      <c r="F214" s="15"/>
      <c r="G214" s="15" t="s">
        <v>1590</v>
      </c>
      <c r="H214" s="15"/>
    </row>
    <row r="215" spans="1:8" s="78" customFormat="1" x14ac:dyDescent="0.3">
      <c r="A215" s="15" t="s">
        <v>488</v>
      </c>
      <c r="B215" s="15" t="s">
        <v>1605</v>
      </c>
      <c r="C215" s="187" t="s">
        <v>1604</v>
      </c>
      <c r="D215" s="182" t="s">
        <v>1603</v>
      </c>
      <c r="E215" s="182" t="s">
        <v>1603</v>
      </c>
      <c r="F215" s="15"/>
      <c r="G215" s="15" t="s">
        <v>1590</v>
      </c>
      <c r="H215" s="15"/>
    </row>
    <row r="216" spans="1:8" s="78" customFormat="1" x14ac:dyDescent="0.3">
      <c r="A216" s="15" t="s">
        <v>488</v>
      </c>
      <c r="B216" s="15" t="s">
        <v>1602</v>
      </c>
      <c r="C216" s="187" t="s">
        <v>1601</v>
      </c>
      <c r="D216" s="182" t="s">
        <v>1600</v>
      </c>
      <c r="E216" s="182" t="s">
        <v>1600</v>
      </c>
      <c r="F216" s="15"/>
      <c r="G216" s="15" t="s">
        <v>1590</v>
      </c>
      <c r="H216" s="15"/>
    </row>
    <row r="217" spans="1:8" s="78" customFormat="1" x14ac:dyDescent="0.3">
      <c r="A217" s="15" t="s">
        <v>488</v>
      </c>
      <c r="B217" s="15" t="s">
        <v>1599</v>
      </c>
      <c r="C217" s="187" t="s">
        <v>1598</v>
      </c>
      <c r="D217" s="182" t="s">
        <v>1597</v>
      </c>
      <c r="E217" s="182" t="s">
        <v>1597</v>
      </c>
      <c r="F217" s="15"/>
      <c r="G217" s="15" t="s">
        <v>1590</v>
      </c>
      <c r="H217" s="15"/>
    </row>
    <row r="218" spans="1:8" s="78" customFormat="1" x14ac:dyDescent="0.3">
      <c r="A218" s="15" t="s">
        <v>488</v>
      </c>
      <c r="B218" s="15" t="s">
        <v>1596</v>
      </c>
      <c r="C218" s="187" t="s">
        <v>1595</v>
      </c>
      <c r="D218" s="182" t="s">
        <v>1594</v>
      </c>
      <c r="E218" s="182" t="s">
        <v>1594</v>
      </c>
      <c r="F218" s="15"/>
      <c r="G218" s="15" t="s">
        <v>1590</v>
      </c>
      <c r="H218" s="15"/>
    </row>
    <row r="219" spans="1:8" s="78" customFormat="1" x14ac:dyDescent="0.3">
      <c r="A219" s="15" t="s">
        <v>488</v>
      </c>
      <c r="B219" s="15" t="s">
        <v>1593</v>
      </c>
      <c r="C219" s="187" t="s">
        <v>1592</v>
      </c>
      <c r="D219" s="182" t="s">
        <v>1591</v>
      </c>
      <c r="E219" s="182" t="s">
        <v>1591</v>
      </c>
      <c r="F219" s="15"/>
      <c r="G219" s="15" t="s">
        <v>1590</v>
      </c>
      <c r="H219" s="15"/>
    </row>
    <row r="220" spans="1:8" s="78" customFormat="1" x14ac:dyDescent="0.3">
      <c r="A220" s="15" t="s">
        <v>488</v>
      </c>
      <c r="B220" s="15" t="s">
        <v>1589</v>
      </c>
      <c r="C220" s="187" t="s">
        <v>1588</v>
      </c>
      <c r="D220" s="182" t="s">
        <v>1587</v>
      </c>
      <c r="E220" s="182" t="s">
        <v>1587</v>
      </c>
      <c r="F220" s="15"/>
      <c r="G220" s="15" t="s">
        <v>362</v>
      </c>
      <c r="H220" s="15"/>
    </row>
    <row r="221" spans="1:8" s="78" customFormat="1" x14ac:dyDescent="0.3">
      <c r="A221" s="15" t="s">
        <v>488</v>
      </c>
      <c r="B221" s="15" t="s">
        <v>1586</v>
      </c>
      <c r="C221" s="187" t="s">
        <v>1585</v>
      </c>
      <c r="D221" s="182" t="s">
        <v>1584</v>
      </c>
      <c r="E221" s="182" t="s">
        <v>1584</v>
      </c>
      <c r="F221" s="15"/>
      <c r="G221" s="15" t="s">
        <v>362</v>
      </c>
      <c r="H221" s="15"/>
    </row>
    <row r="222" spans="1:8" s="78" customFormat="1" x14ac:dyDescent="0.3">
      <c r="A222" s="15" t="s">
        <v>488</v>
      </c>
      <c r="B222" s="15" t="s">
        <v>1583</v>
      </c>
      <c r="C222" s="187" t="s">
        <v>1582</v>
      </c>
      <c r="D222" s="182" t="s">
        <v>1581</v>
      </c>
      <c r="E222" s="182" t="s">
        <v>1581</v>
      </c>
      <c r="F222" s="15"/>
      <c r="G222" s="15" t="s">
        <v>362</v>
      </c>
      <c r="H222" s="15"/>
    </row>
    <row r="223" spans="1:8" s="78" customFormat="1" x14ac:dyDescent="0.3">
      <c r="A223" s="15" t="s">
        <v>488</v>
      </c>
      <c r="B223" s="15" t="s">
        <v>362</v>
      </c>
      <c r="C223" s="187" t="s">
        <v>1580</v>
      </c>
      <c r="D223" s="182" t="s">
        <v>1579</v>
      </c>
      <c r="E223" s="182" t="s">
        <v>1579</v>
      </c>
      <c r="F223" s="15"/>
      <c r="G223" s="15" t="s">
        <v>362</v>
      </c>
      <c r="H223" s="15"/>
    </row>
    <row r="224" spans="1:8" s="78" customFormat="1" x14ac:dyDescent="0.3">
      <c r="A224" s="15" t="s">
        <v>488</v>
      </c>
      <c r="B224" s="15" t="s">
        <v>1578</v>
      </c>
      <c r="C224" s="187" t="s">
        <v>1577</v>
      </c>
      <c r="D224" s="182" t="s">
        <v>1576</v>
      </c>
      <c r="E224" s="182" t="s">
        <v>1576</v>
      </c>
      <c r="F224" s="15"/>
      <c r="G224" s="15" t="s">
        <v>362</v>
      </c>
      <c r="H224" s="15"/>
    </row>
    <row r="225" spans="1:8" s="78" customFormat="1" x14ac:dyDescent="0.3">
      <c r="A225" s="15" t="s">
        <v>488</v>
      </c>
      <c r="B225" s="15" t="s">
        <v>1575</v>
      </c>
      <c r="C225" s="187" t="s">
        <v>1574</v>
      </c>
      <c r="D225" s="182" t="s">
        <v>1573</v>
      </c>
      <c r="E225" s="182" t="s">
        <v>1573</v>
      </c>
      <c r="F225" s="15"/>
      <c r="G225" s="15" t="s">
        <v>362</v>
      </c>
      <c r="H225" s="15"/>
    </row>
    <row r="226" spans="1:8" s="78" customFormat="1" x14ac:dyDescent="0.3">
      <c r="A226" s="15" t="s">
        <v>488</v>
      </c>
      <c r="B226" s="15" t="s">
        <v>1572</v>
      </c>
      <c r="C226" s="187" t="s">
        <v>1571</v>
      </c>
      <c r="D226" s="182" t="s">
        <v>1570</v>
      </c>
      <c r="E226" s="182" t="s">
        <v>1570</v>
      </c>
      <c r="F226" s="15"/>
      <c r="G226" s="15" t="s">
        <v>362</v>
      </c>
      <c r="H226" s="15"/>
    </row>
    <row r="227" spans="1:8" s="78" customFormat="1" x14ac:dyDescent="0.3">
      <c r="A227" s="15" t="s">
        <v>488</v>
      </c>
      <c r="B227" s="15" t="s">
        <v>1569</v>
      </c>
      <c r="C227" s="187" t="s">
        <v>1568</v>
      </c>
      <c r="D227" s="182" t="s">
        <v>1567</v>
      </c>
      <c r="E227" s="182" t="s">
        <v>1567</v>
      </c>
      <c r="F227" s="15"/>
      <c r="G227" s="15" t="s">
        <v>362</v>
      </c>
      <c r="H227" s="15"/>
    </row>
    <row r="228" spans="1:8" s="78" customFormat="1" x14ac:dyDescent="0.3">
      <c r="A228" s="15" t="s">
        <v>488</v>
      </c>
      <c r="B228" s="15" t="s">
        <v>1566</v>
      </c>
      <c r="C228" s="187" t="s">
        <v>1565</v>
      </c>
      <c r="D228" s="182" t="s">
        <v>1564</v>
      </c>
      <c r="E228" s="182" t="s">
        <v>1564</v>
      </c>
      <c r="F228" s="15"/>
      <c r="G228" s="15" t="s">
        <v>362</v>
      </c>
      <c r="H228" s="15"/>
    </row>
    <row r="229" spans="1:8" s="78" customFormat="1" x14ac:dyDescent="0.3">
      <c r="A229" s="15" t="s">
        <v>488</v>
      </c>
      <c r="B229" s="15" t="s">
        <v>1563</v>
      </c>
      <c r="C229" s="187" t="s">
        <v>1562</v>
      </c>
      <c r="D229" s="182" t="s">
        <v>1561</v>
      </c>
      <c r="E229" s="182" t="s">
        <v>1561</v>
      </c>
      <c r="F229" s="15"/>
      <c r="G229" s="15" t="s">
        <v>362</v>
      </c>
      <c r="H229" s="15"/>
    </row>
    <row r="230" spans="1:8" s="78" customFormat="1" x14ac:dyDescent="0.3">
      <c r="A230" s="15" t="s">
        <v>488</v>
      </c>
      <c r="B230" s="15" t="s">
        <v>1560</v>
      </c>
      <c r="C230" s="187" t="s">
        <v>1559</v>
      </c>
      <c r="D230" s="182" t="s">
        <v>1558</v>
      </c>
      <c r="E230" s="182" t="s">
        <v>1558</v>
      </c>
      <c r="F230" s="15"/>
      <c r="G230" s="15" t="s">
        <v>362</v>
      </c>
      <c r="H230" s="15"/>
    </row>
    <row r="231" spans="1:8" s="78" customFormat="1" x14ac:dyDescent="0.3">
      <c r="A231" s="15" t="s">
        <v>488</v>
      </c>
      <c r="B231" s="15" t="s">
        <v>1557</v>
      </c>
      <c r="C231" s="187" t="s">
        <v>1556</v>
      </c>
      <c r="D231" s="182" t="s">
        <v>1555</v>
      </c>
      <c r="E231" s="182" t="s">
        <v>1555</v>
      </c>
      <c r="F231" s="15"/>
      <c r="G231" s="15" t="s">
        <v>400</v>
      </c>
      <c r="H231" s="15"/>
    </row>
    <row r="232" spans="1:8" s="78" customFormat="1" x14ac:dyDescent="0.3">
      <c r="A232" s="15" t="s">
        <v>488</v>
      </c>
      <c r="B232" s="15" t="s">
        <v>1554</v>
      </c>
      <c r="C232" s="187" t="s">
        <v>1553</v>
      </c>
      <c r="D232" s="182" t="s">
        <v>1552</v>
      </c>
      <c r="E232" s="182" t="s">
        <v>1552</v>
      </c>
      <c r="F232" s="15"/>
      <c r="G232" s="15" t="s">
        <v>400</v>
      </c>
      <c r="H232" s="15"/>
    </row>
    <row r="233" spans="1:8" s="78" customFormat="1" x14ac:dyDescent="0.3">
      <c r="A233" s="15" t="s">
        <v>488</v>
      </c>
      <c r="B233" s="15" t="s">
        <v>1551</v>
      </c>
      <c r="C233" s="187" t="s">
        <v>1550</v>
      </c>
      <c r="D233" s="182" t="s">
        <v>1549</v>
      </c>
      <c r="E233" s="182" t="s">
        <v>1549</v>
      </c>
      <c r="F233" s="15"/>
      <c r="G233" s="15" t="s">
        <v>400</v>
      </c>
      <c r="H233" s="15"/>
    </row>
    <row r="234" spans="1:8" s="78" customFormat="1" x14ac:dyDescent="0.3">
      <c r="A234" s="15" t="s">
        <v>488</v>
      </c>
      <c r="B234" s="15" t="s">
        <v>1548</v>
      </c>
      <c r="C234" s="187" t="s">
        <v>1547</v>
      </c>
      <c r="D234" s="182" t="s">
        <v>1546</v>
      </c>
      <c r="E234" s="182" t="s">
        <v>1546</v>
      </c>
      <c r="F234" s="15"/>
      <c r="G234" s="15" t="s">
        <v>400</v>
      </c>
      <c r="H234" s="15"/>
    </row>
    <row r="235" spans="1:8" s="78" customFormat="1" x14ac:dyDescent="0.3">
      <c r="A235" s="15" t="s">
        <v>488</v>
      </c>
      <c r="B235" s="15" t="s">
        <v>1545</v>
      </c>
      <c r="C235" s="187" t="s">
        <v>1544</v>
      </c>
      <c r="D235" s="182" t="s">
        <v>1543</v>
      </c>
      <c r="E235" s="182" t="s">
        <v>1543</v>
      </c>
      <c r="F235" s="15"/>
      <c r="G235" s="15" t="s">
        <v>400</v>
      </c>
      <c r="H235" s="15"/>
    </row>
    <row r="236" spans="1:8" s="78" customFormat="1" x14ac:dyDescent="0.3">
      <c r="A236" s="15" t="s">
        <v>488</v>
      </c>
      <c r="B236" s="15" t="s">
        <v>1542</v>
      </c>
      <c r="C236" s="187" t="s">
        <v>1541</v>
      </c>
      <c r="D236" s="182" t="s">
        <v>1540</v>
      </c>
      <c r="E236" s="182" t="s">
        <v>1540</v>
      </c>
      <c r="F236" s="15"/>
      <c r="G236" s="15" t="s">
        <v>400</v>
      </c>
      <c r="H236" s="15"/>
    </row>
    <row r="237" spans="1:8" s="78" customFormat="1" x14ac:dyDescent="0.3">
      <c r="A237" s="15" t="s">
        <v>488</v>
      </c>
      <c r="B237" s="15" t="s">
        <v>1539</v>
      </c>
      <c r="C237" s="187" t="s">
        <v>1538</v>
      </c>
      <c r="D237" s="182" t="s">
        <v>1537</v>
      </c>
      <c r="E237" s="182" t="s">
        <v>1537</v>
      </c>
      <c r="F237" s="15"/>
      <c r="G237" s="15" t="s">
        <v>400</v>
      </c>
      <c r="H237" s="15"/>
    </row>
    <row r="238" spans="1:8" s="78" customFormat="1" x14ac:dyDescent="0.3">
      <c r="A238" s="15" t="s">
        <v>488</v>
      </c>
      <c r="B238" s="15" t="s">
        <v>1536</v>
      </c>
      <c r="C238" s="187" t="s">
        <v>1535</v>
      </c>
      <c r="D238" s="182" t="s">
        <v>1534</v>
      </c>
      <c r="E238" s="182" t="s">
        <v>1534</v>
      </c>
      <c r="F238" s="15"/>
      <c r="G238" s="15" t="s">
        <v>400</v>
      </c>
      <c r="H238" s="15"/>
    </row>
    <row r="239" spans="1:8" s="78" customFormat="1" x14ac:dyDescent="0.3">
      <c r="A239" s="15" t="s">
        <v>488</v>
      </c>
      <c r="B239" s="15" t="s">
        <v>1533</v>
      </c>
      <c r="C239" s="187" t="s">
        <v>1532</v>
      </c>
      <c r="D239" s="182" t="s">
        <v>1531</v>
      </c>
      <c r="E239" s="182" t="s">
        <v>1531</v>
      </c>
      <c r="F239" s="15"/>
      <c r="G239" s="15" t="s">
        <v>400</v>
      </c>
      <c r="H239" s="15"/>
    </row>
    <row r="240" spans="1:8" s="78" customFormat="1" x14ac:dyDescent="0.3">
      <c r="A240" s="15" t="s">
        <v>488</v>
      </c>
      <c r="B240" s="15" t="s">
        <v>1530</v>
      </c>
      <c r="C240" s="187" t="s">
        <v>1529</v>
      </c>
      <c r="D240" s="182" t="s">
        <v>1528</v>
      </c>
      <c r="E240" s="182" t="s">
        <v>1528</v>
      </c>
      <c r="F240" s="15"/>
      <c r="G240" s="15" t="s">
        <v>400</v>
      </c>
      <c r="H240" s="15"/>
    </row>
    <row r="241" spans="1:8" s="78" customFormat="1" x14ac:dyDescent="0.3">
      <c r="A241" s="15" t="s">
        <v>488</v>
      </c>
      <c r="B241" s="15" t="s">
        <v>1527</v>
      </c>
      <c r="C241" s="187" t="s">
        <v>1526</v>
      </c>
      <c r="D241" s="182" t="s">
        <v>1525</v>
      </c>
      <c r="E241" s="182" t="s">
        <v>1525</v>
      </c>
      <c r="F241" s="15"/>
      <c r="G241" s="15" t="s">
        <v>400</v>
      </c>
      <c r="H241" s="15"/>
    </row>
    <row r="242" spans="1:8" s="78" customFormat="1" x14ac:dyDescent="0.3">
      <c r="A242" s="15" t="s">
        <v>488</v>
      </c>
      <c r="B242" s="15" t="s">
        <v>1524</v>
      </c>
      <c r="C242" s="187" t="s">
        <v>1523</v>
      </c>
      <c r="D242" s="182" t="s">
        <v>1522</v>
      </c>
      <c r="E242" s="182" t="s">
        <v>1522</v>
      </c>
      <c r="F242" s="15"/>
      <c r="G242" s="15" t="s">
        <v>400</v>
      </c>
      <c r="H242" s="15"/>
    </row>
    <row r="243" spans="1:8" s="78" customFormat="1" x14ac:dyDescent="0.3">
      <c r="A243" s="15" t="s">
        <v>488</v>
      </c>
      <c r="B243" s="15" t="s">
        <v>1521</v>
      </c>
      <c r="C243" s="187" t="s">
        <v>1520</v>
      </c>
      <c r="D243" s="182" t="s">
        <v>1519</v>
      </c>
      <c r="E243" s="182" t="s">
        <v>1519</v>
      </c>
      <c r="F243" s="15"/>
      <c r="G243" s="15" t="s">
        <v>400</v>
      </c>
      <c r="H243" s="15"/>
    </row>
    <row r="244" spans="1:8" s="78" customFormat="1" x14ac:dyDescent="0.3">
      <c r="A244" s="15" t="s">
        <v>488</v>
      </c>
      <c r="B244" s="15" t="s">
        <v>1518</v>
      </c>
      <c r="C244" s="187" t="s">
        <v>1517</v>
      </c>
      <c r="D244" s="182" t="s">
        <v>1516</v>
      </c>
      <c r="E244" s="182" t="s">
        <v>1516</v>
      </c>
      <c r="F244" s="15"/>
      <c r="G244" s="15" t="s">
        <v>400</v>
      </c>
      <c r="H244" s="15"/>
    </row>
    <row r="245" spans="1:8" s="78" customFormat="1" x14ac:dyDescent="0.3">
      <c r="A245" s="15" t="s">
        <v>488</v>
      </c>
      <c r="B245" s="15" t="s">
        <v>1515</v>
      </c>
      <c r="C245" s="187" t="s">
        <v>1514</v>
      </c>
      <c r="D245" s="182" t="s">
        <v>1513</v>
      </c>
      <c r="E245" s="182" t="s">
        <v>1513</v>
      </c>
      <c r="F245" s="15"/>
      <c r="G245" s="15" t="s">
        <v>398</v>
      </c>
      <c r="H245" s="15"/>
    </row>
    <row r="246" spans="1:8" s="78" customFormat="1" x14ac:dyDescent="0.3">
      <c r="A246" s="15" t="s">
        <v>488</v>
      </c>
      <c r="B246" s="15" t="s">
        <v>1512</v>
      </c>
      <c r="C246" s="187" t="s">
        <v>1511</v>
      </c>
      <c r="D246" s="182" t="s">
        <v>1510</v>
      </c>
      <c r="E246" s="182" t="s">
        <v>1510</v>
      </c>
      <c r="F246" s="15"/>
      <c r="G246" s="15" t="s">
        <v>398</v>
      </c>
      <c r="H246" s="15"/>
    </row>
    <row r="247" spans="1:8" s="78" customFormat="1" x14ac:dyDescent="0.3">
      <c r="A247" s="15" t="s">
        <v>488</v>
      </c>
      <c r="B247" s="15" t="s">
        <v>1509</v>
      </c>
      <c r="C247" s="187" t="s">
        <v>1508</v>
      </c>
      <c r="D247" s="182" t="s">
        <v>1507</v>
      </c>
      <c r="E247" s="182" t="s">
        <v>1507</v>
      </c>
      <c r="F247" s="15"/>
      <c r="G247" s="15" t="s">
        <v>398</v>
      </c>
      <c r="H247" s="15"/>
    </row>
    <row r="248" spans="1:8" s="78" customFormat="1" x14ac:dyDescent="0.3">
      <c r="A248" s="15" t="s">
        <v>488</v>
      </c>
      <c r="B248" s="15" t="s">
        <v>1506</v>
      </c>
      <c r="C248" s="187" t="s">
        <v>1505</v>
      </c>
      <c r="D248" s="182" t="s">
        <v>1504</v>
      </c>
      <c r="E248" s="182" t="s">
        <v>1504</v>
      </c>
      <c r="F248" s="15"/>
      <c r="G248" s="15" t="s">
        <v>398</v>
      </c>
      <c r="H248" s="15"/>
    </row>
    <row r="249" spans="1:8" s="78" customFormat="1" x14ac:dyDescent="0.3">
      <c r="A249" s="15" t="s">
        <v>488</v>
      </c>
      <c r="B249" s="15" t="s">
        <v>1503</v>
      </c>
      <c r="C249" s="187" t="s">
        <v>1502</v>
      </c>
      <c r="D249" s="182" t="s">
        <v>1501</v>
      </c>
      <c r="E249" s="182" t="s">
        <v>1501</v>
      </c>
      <c r="F249" s="15"/>
      <c r="G249" s="15" t="s">
        <v>398</v>
      </c>
      <c r="H249" s="15"/>
    </row>
    <row r="250" spans="1:8" s="78" customFormat="1" x14ac:dyDescent="0.3">
      <c r="A250" s="15" t="s">
        <v>488</v>
      </c>
      <c r="B250" s="15" t="s">
        <v>398</v>
      </c>
      <c r="C250" s="187" t="s">
        <v>1500</v>
      </c>
      <c r="D250" s="182" t="s">
        <v>1499</v>
      </c>
      <c r="E250" s="182" t="s">
        <v>1499</v>
      </c>
      <c r="F250" s="15"/>
      <c r="G250" s="15" t="s">
        <v>398</v>
      </c>
      <c r="H250" s="15"/>
    </row>
    <row r="251" spans="1:8" s="78" customFormat="1" x14ac:dyDescent="0.3">
      <c r="A251" s="15" t="s">
        <v>488</v>
      </c>
      <c r="B251" s="15" t="s">
        <v>1498</v>
      </c>
      <c r="C251" s="187" t="s">
        <v>1497</v>
      </c>
      <c r="D251" s="182" t="s">
        <v>1496</v>
      </c>
      <c r="E251" s="182" t="s">
        <v>1496</v>
      </c>
      <c r="F251" s="15"/>
      <c r="G251" s="15" t="s">
        <v>398</v>
      </c>
      <c r="H251" s="15"/>
    </row>
    <row r="252" spans="1:8" s="78" customFormat="1" x14ac:dyDescent="0.3">
      <c r="A252" s="15" t="s">
        <v>488</v>
      </c>
      <c r="B252" s="15" t="s">
        <v>1495</v>
      </c>
      <c r="C252" s="187" t="s">
        <v>1494</v>
      </c>
      <c r="D252" s="182" t="s">
        <v>1493</v>
      </c>
      <c r="E252" s="182" t="s">
        <v>1493</v>
      </c>
      <c r="F252" s="15"/>
      <c r="G252" s="15" t="s">
        <v>398</v>
      </c>
      <c r="H252" s="15"/>
    </row>
    <row r="253" spans="1:8" s="78" customFormat="1" x14ac:dyDescent="0.3">
      <c r="A253" s="15" t="s">
        <v>488</v>
      </c>
      <c r="B253" s="15" t="s">
        <v>1492</v>
      </c>
      <c r="C253" s="187" t="s">
        <v>1491</v>
      </c>
      <c r="D253" s="182" t="s">
        <v>1490</v>
      </c>
      <c r="E253" s="182" t="s">
        <v>1490</v>
      </c>
      <c r="F253" s="15"/>
      <c r="G253" s="15" t="s">
        <v>398</v>
      </c>
      <c r="H253" s="15"/>
    </row>
    <row r="254" spans="1:8" s="78" customFormat="1" x14ac:dyDescent="0.3">
      <c r="A254" s="15" t="s">
        <v>488</v>
      </c>
      <c r="B254" s="15" t="s">
        <v>1489</v>
      </c>
      <c r="C254" s="187" t="s">
        <v>1488</v>
      </c>
      <c r="D254" s="182" t="s">
        <v>1487</v>
      </c>
      <c r="E254" s="182" t="s">
        <v>1487</v>
      </c>
      <c r="F254" s="15"/>
      <c r="G254" s="15" t="s">
        <v>398</v>
      </c>
      <c r="H254" s="15"/>
    </row>
    <row r="255" spans="1:8" s="78" customFormat="1" x14ac:dyDescent="0.3">
      <c r="A255" s="15" t="s">
        <v>488</v>
      </c>
      <c r="B255" s="15" t="s">
        <v>1486</v>
      </c>
      <c r="C255" s="187" t="s">
        <v>1485</v>
      </c>
      <c r="D255" s="182" t="s">
        <v>1484</v>
      </c>
      <c r="E255" s="182" t="s">
        <v>1484</v>
      </c>
      <c r="F255" s="15"/>
      <c r="G255" s="15" t="s">
        <v>398</v>
      </c>
      <c r="H255" s="15"/>
    </row>
    <row r="256" spans="1:8" s="78" customFormat="1" x14ac:dyDescent="0.3">
      <c r="A256" s="15" t="s">
        <v>488</v>
      </c>
      <c r="B256" s="15" t="s">
        <v>1483</v>
      </c>
      <c r="C256" s="187" t="s">
        <v>1482</v>
      </c>
      <c r="D256" s="182" t="s">
        <v>1481</v>
      </c>
      <c r="E256" s="182" t="s">
        <v>1481</v>
      </c>
      <c r="F256" s="15"/>
      <c r="G256" s="15" t="s">
        <v>398</v>
      </c>
      <c r="H256" s="15"/>
    </row>
    <row r="257" spans="1:8" s="78" customFormat="1" x14ac:dyDescent="0.3">
      <c r="A257" s="15" t="s">
        <v>488</v>
      </c>
      <c r="B257" s="15" t="s">
        <v>1480</v>
      </c>
      <c r="C257" s="187" t="s">
        <v>1479</v>
      </c>
      <c r="D257" s="182" t="s">
        <v>1478</v>
      </c>
      <c r="E257" s="182" t="s">
        <v>1478</v>
      </c>
      <c r="F257" s="15"/>
      <c r="G257" s="15" t="s">
        <v>398</v>
      </c>
      <c r="H257" s="15"/>
    </row>
    <row r="258" spans="1:8" s="78" customFormat="1" x14ac:dyDescent="0.3">
      <c r="A258" s="15" t="s">
        <v>488</v>
      </c>
      <c r="B258" s="15" t="s">
        <v>1477</v>
      </c>
      <c r="C258" s="187" t="s">
        <v>1476</v>
      </c>
      <c r="D258" s="182" t="s">
        <v>1475</v>
      </c>
      <c r="E258" s="182" t="s">
        <v>1475</v>
      </c>
      <c r="F258" s="15"/>
      <c r="G258" s="15" t="s">
        <v>398</v>
      </c>
      <c r="H258" s="15"/>
    </row>
    <row r="259" spans="1:8" s="78" customFormat="1" x14ac:dyDescent="0.3">
      <c r="A259" s="15" t="s">
        <v>488</v>
      </c>
      <c r="B259" s="15" t="s">
        <v>1474</v>
      </c>
      <c r="C259" s="187" t="s">
        <v>1473</v>
      </c>
      <c r="D259" s="182" t="s">
        <v>1472</v>
      </c>
      <c r="E259" s="182" t="s">
        <v>1472</v>
      </c>
      <c r="F259" s="15"/>
      <c r="G259" s="15" t="s">
        <v>398</v>
      </c>
      <c r="H259" s="15"/>
    </row>
    <row r="260" spans="1:8" s="78" customFormat="1" x14ac:dyDescent="0.3">
      <c r="A260" s="15" t="s">
        <v>488</v>
      </c>
      <c r="B260" s="15" t="s">
        <v>1471</v>
      </c>
      <c r="C260" s="187" t="s">
        <v>1470</v>
      </c>
      <c r="D260" s="182" t="s">
        <v>1469</v>
      </c>
      <c r="E260" s="182" t="s">
        <v>1469</v>
      </c>
      <c r="F260" s="15"/>
      <c r="G260" s="15" t="s">
        <v>398</v>
      </c>
      <c r="H260" s="15"/>
    </row>
    <row r="261" spans="1:8" s="78" customFormat="1" x14ac:dyDescent="0.3">
      <c r="A261" s="15" t="s">
        <v>488</v>
      </c>
      <c r="B261" s="15" t="s">
        <v>1468</v>
      </c>
      <c r="C261" s="187" t="s">
        <v>1467</v>
      </c>
      <c r="D261" s="182" t="s">
        <v>1466</v>
      </c>
      <c r="E261" s="182" t="s">
        <v>1466</v>
      </c>
      <c r="F261" s="15"/>
      <c r="G261" s="15" t="s">
        <v>398</v>
      </c>
      <c r="H261" s="15"/>
    </row>
    <row r="262" spans="1:8" s="78" customFormat="1" x14ac:dyDescent="0.3">
      <c r="A262" s="15" t="s">
        <v>488</v>
      </c>
      <c r="B262" s="15" t="s">
        <v>1465</v>
      </c>
      <c r="C262" s="187" t="s">
        <v>1464</v>
      </c>
      <c r="D262" s="182" t="s">
        <v>1463</v>
      </c>
      <c r="E262" s="182" t="s">
        <v>1463</v>
      </c>
      <c r="F262" s="15"/>
      <c r="G262" s="15" t="s">
        <v>398</v>
      </c>
      <c r="H262" s="15"/>
    </row>
    <row r="263" spans="1:8" s="78" customFormat="1" x14ac:dyDescent="0.3">
      <c r="A263" s="15" t="s">
        <v>488</v>
      </c>
      <c r="B263" s="15" t="s">
        <v>1462</v>
      </c>
      <c r="C263" s="187" t="s">
        <v>1461</v>
      </c>
      <c r="D263" s="182" t="s">
        <v>1460</v>
      </c>
      <c r="E263" s="182" t="s">
        <v>1460</v>
      </c>
      <c r="F263" s="15"/>
      <c r="G263" s="15" t="s">
        <v>398</v>
      </c>
      <c r="H263" s="15"/>
    </row>
    <row r="264" spans="1:8" s="78" customFormat="1" x14ac:dyDescent="0.3">
      <c r="A264" s="15" t="s">
        <v>488</v>
      </c>
      <c r="B264" s="15" t="s">
        <v>1459</v>
      </c>
      <c r="C264" s="187" t="s">
        <v>1458</v>
      </c>
      <c r="D264" s="182" t="s">
        <v>1457</v>
      </c>
      <c r="E264" s="182" t="s">
        <v>1457</v>
      </c>
      <c r="F264" s="15"/>
      <c r="G264" s="15" t="s">
        <v>331</v>
      </c>
      <c r="H264" s="15"/>
    </row>
    <row r="265" spans="1:8" s="78" customFormat="1" x14ac:dyDescent="0.3">
      <c r="A265" s="15" t="s">
        <v>488</v>
      </c>
      <c r="B265" s="15" t="s">
        <v>1456</v>
      </c>
      <c r="C265" s="187" t="s">
        <v>1455</v>
      </c>
      <c r="D265" s="182" t="s">
        <v>1454</v>
      </c>
      <c r="E265" s="182" t="s">
        <v>1454</v>
      </c>
      <c r="F265" s="15"/>
      <c r="G265" s="15" t="s">
        <v>331</v>
      </c>
      <c r="H265" s="15"/>
    </row>
    <row r="266" spans="1:8" s="78" customFormat="1" x14ac:dyDescent="0.3">
      <c r="A266" s="15" t="s">
        <v>488</v>
      </c>
      <c r="B266" s="15" t="s">
        <v>1453</v>
      </c>
      <c r="C266" s="187" t="s">
        <v>1452</v>
      </c>
      <c r="D266" s="182" t="s">
        <v>1451</v>
      </c>
      <c r="E266" s="182" t="s">
        <v>1451</v>
      </c>
      <c r="F266" s="15"/>
      <c r="G266" s="15" t="s">
        <v>331</v>
      </c>
      <c r="H266" s="15"/>
    </row>
    <row r="267" spans="1:8" s="78" customFormat="1" x14ac:dyDescent="0.3">
      <c r="A267" s="15" t="s">
        <v>488</v>
      </c>
      <c r="B267" s="15" t="s">
        <v>330</v>
      </c>
      <c r="C267" s="187" t="s">
        <v>1450</v>
      </c>
      <c r="D267" s="182" t="s">
        <v>1449</v>
      </c>
      <c r="E267" s="182" t="s">
        <v>1449</v>
      </c>
      <c r="F267" s="15"/>
      <c r="G267" s="15" t="s">
        <v>331</v>
      </c>
      <c r="H267" s="15"/>
    </row>
    <row r="268" spans="1:8" s="78" customFormat="1" x14ac:dyDescent="0.3">
      <c r="A268" s="15" t="s">
        <v>488</v>
      </c>
      <c r="B268" s="15" t="s">
        <v>1448</v>
      </c>
      <c r="C268" s="187" t="s">
        <v>1447</v>
      </c>
      <c r="D268" s="182" t="s">
        <v>1446</v>
      </c>
      <c r="E268" s="182" t="s">
        <v>1446</v>
      </c>
      <c r="F268" s="15"/>
      <c r="G268" s="15" t="s">
        <v>331</v>
      </c>
      <c r="H268" s="15"/>
    </row>
    <row r="269" spans="1:8" s="78" customFormat="1" x14ac:dyDescent="0.3">
      <c r="A269" s="15" t="s">
        <v>488</v>
      </c>
      <c r="B269" s="15" t="s">
        <v>1445</v>
      </c>
      <c r="C269" s="187" t="s">
        <v>1444</v>
      </c>
      <c r="D269" s="182" t="s">
        <v>1443</v>
      </c>
      <c r="E269" s="182" t="s">
        <v>1443</v>
      </c>
      <c r="F269" s="15"/>
      <c r="G269" s="15" t="s">
        <v>331</v>
      </c>
      <c r="H269" s="15"/>
    </row>
    <row r="270" spans="1:8" s="78" customFormat="1" x14ac:dyDescent="0.3">
      <c r="A270" s="15" t="s">
        <v>488</v>
      </c>
      <c r="B270" s="15" t="s">
        <v>1442</v>
      </c>
      <c r="C270" s="187" t="s">
        <v>1441</v>
      </c>
      <c r="D270" s="182" t="s">
        <v>1440</v>
      </c>
      <c r="E270" s="182" t="s">
        <v>1440</v>
      </c>
      <c r="F270" s="15"/>
      <c r="G270" s="15" t="s">
        <v>331</v>
      </c>
      <c r="H270" s="15"/>
    </row>
    <row r="271" spans="1:8" s="78" customFormat="1" x14ac:dyDescent="0.3">
      <c r="A271" s="15" t="s">
        <v>488</v>
      </c>
      <c r="B271" s="15" t="s">
        <v>1439</v>
      </c>
      <c r="C271" s="187" t="s">
        <v>1438</v>
      </c>
      <c r="D271" s="182" t="s">
        <v>1437</v>
      </c>
      <c r="E271" s="182" t="s">
        <v>1437</v>
      </c>
      <c r="F271" s="15"/>
      <c r="G271" s="15" t="s">
        <v>331</v>
      </c>
      <c r="H271" s="15"/>
    </row>
    <row r="272" spans="1:8" s="78" customFormat="1" x14ac:dyDescent="0.3">
      <c r="A272" s="15" t="s">
        <v>488</v>
      </c>
      <c r="B272" s="15" t="s">
        <v>1436</v>
      </c>
      <c r="C272" s="187" t="s">
        <v>1435</v>
      </c>
      <c r="D272" s="182" t="s">
        <v>1434</v>
      </c>
      <c r="E272" s="182" t="s">
        <v>1434</v>
      </c>
      <c r="F272" s="15"/>
      <c r="G272" s="15" t="s">
        <v>331</v>
      </c>
      <c r="H272" s="15"/>
    </row>
    <row r="273" spans="1:8" s="78" customFormat="1" x14ac:dyDescent="0.3">
      <c r="A273" s="15" t="s">
        <v>488</v>
      </c>
      <c r="B273" s="15" t="s">
        <v>1433</v>
      </c>
      <c r="C273" s="187" t="s">
        <v>1432</v>
      </c>
      <c r="D273" s="182" t="s">
        <v>1431</v>
      </c>
      <c r="E273" s="182" t="s">
        <v>1431</v>
      </c>
      <c r="F273" s="15"/>
      <c r="G273" s="15" t="s">
        <v>331</v>
      </c>
      <c r="H273" s="15"/>
    </row>
    <row r="274" spans="1:8" s="78" customFormat="1" x14ac:dyDescent="0.3">
      <c r="A274" s="15" t="s">
        <v>488</v>
      </c>
      <c r="B274" s="15" t="s">
        <v>1430</v>
      </c>
      <c r="C274" s="187" t="s">
        <v>1429</v>
      </c>
      <c r="D274" s="182" t="s">
        <v>1428</v>
      </c>
      <c r="E274" s="182" t="s">
        <v>1428</v>
      </c>
      <c r="F274" s="15"/>
      <c r="G274" s="15" t="s">
        <v>1385</v>
      </c>
      <c r="H274" s="15"/>
    </row>
    <row r="275" spans="1:8" s="78" customFormat="1" x14ac:dyDescent="0.3">
      <c r="A275" s="15" t="s">
        <v>488</v>
      </c>
      <c r="B275" s="15" t="s">
        <v>1427</v>
      </c>
      <c r="C275" s="187" t="s">
        <v>1426</v>
      </c>
      <c r="D275" s="182" t="s">
        <v>1425</v>
      </c>
      <c r="E275" s="182" t="s">
        <v>1425</v>
      </c>
      <c r="F275" s="15"/>
      <c r="G275" s="15" t="s">
        <v>1385</v>
      </c>
      <c r="H275" s="15"/>
    </row>
    <row r="276" spans="1:8" s="78" customFormat="1" x14ac:dyDescent="0.3">
      <c r="A276" s="15" t="s">
        <v>488</v>
      </c>
      <c r="B276" s="15" t="s">
        <v>1424</v>
      </c>
      <c r="C276" s="187" t="s">
        <v>1423</v>
      </c>
      <c r="D276" s="182" t="s">
        <v>1422</v>
      </c>
      <c r="E276" s="182" t="s">
        <v>1422</v>
      </c>
      <c r="F276" s="15"/>
      <c r="G276" s="15" t="s">
        <v>1385</v>
      </c>
      <c r="H276" s="15"/>
    </row>
    <row r="277" spans="1:8" s="78" customFormat="1" x14ac:dyDescent="0.3">
      <c r="A277" s="15" t="s">
        <v>488</v>
      </c>
      <c r="B277" s="15" t="s">
        <v>1421</v>
      </c>
      <c r="C277" s="187" t="s">
        <v>1420</v>
      </c>
      <c r="D277" s="182" t="s">
        <v>1419</v>
      </c>
      <c r="E277" s="182" t="s">
        <v>1419</v>
      </c>
      <c r="F277" s="15"/>
      <c r="G277" s="15" t="s">
        <v>1385</v>
      </c>
      <c r="H277" s="15"/>
    </row>
    <row r="278" spans="1:8" s="78" customFormat="1" x14ac:dyDescent="0.3">
      <c r="A278" s="15" t="s">
        <v>488</v>
      </c>
      <c r="B278" s="15" t="s">
        <v>1418</v>
      </c>
      <c r="C278" s="187" t="s">
        <v>1417</v>
      </c>
      <c r="D278" s="182" t="s">
        <v>1416</v>
      </c>
      <c r="E278" s="182" t="s">
        <v>1416</v>
      </c>
      <c r="F278" s="15"/>
      <c r="G278" s="15" t="s">
        <v>1385</v>
      </c>
      <c r="H278" s="15"/>
    </row>
    <row r="279" spans="1:8" s="78" customFormat="1" x14ac:dyDescent="0.3">
      <c r="A279" s="15" t="s">
        <v>488</v>
      </c>
      <c r="B279" s="15" t="s">
        <v>1415</v>
      </c>
      <c r="C279" s="187" t="s">
        <v>1414</v>
      </c>
      <c r="D279" s="182" t="s">
        <v>1413</v>
      </c>
      <c r="E279" s="182" t="s">
        <v>1413</v>
      </c>
      <c r="F279" s="15"/>
      <c r="G279" s="15" t="s">
        <v>1385</v>
      </c>
      <c r="H279" s="15"/>
    </row>
    <row r="280" spans="1:8" s="78" customFormat="1" x14ac:dyDescent="0.3">
      <c r="A280" s="15" t="s">
        <v>488</v>
      </c>
      <c r="B280" s="15" t="s">
        <v>1412</v>
      </c>
      <c r="C280" s="187" t="s">
        <v>1411</v>
      </c>
      <c r="D280" s="182" t="s">
        <v>1410</v>
      </c>
      <c r="E280" s="182" t="s">
        <v>1410</v>
      </c>
      <c r="F280" s="15"/>
      <c r="G280" s="15" t="s">
        <v>1385</v>
      </c>
      <c r="H280" s="15"/>
    </row>
    <row r="281" spans="1:8" s="78" customFormat="1" x14ac:dyDescent="0.3">
      <c r="A281" s="15" t="s">
        <v>488</v>
      </c>
      <c r="B281" s="15" t="s">
        <v>1409</v>
      </c>
      <c r="C281" s="187" t="s">
        <v>1408</v>
      </c>
      <c r="D281" s="182" t="s">
        <v>1407</v>
      </c>
      <c r="E281" s="182" t="s">
        <v>1407</v>
      </c>
      <c r="F281" s="15"/>
      <c r="G281" s="15" t="s">
        <v>1385</v>
      </c>
      <c r="H281" s="15"/>
    </row>
    <row r="282" spans="1:8" s="78" customFormat="1" x14ac:dyDescent="0.3">
      <c r="A282" s="15" t="s">
        <v>488</v>
      </c>
      <c r="B282" s="15" t="s">
        <v>1406</v>
      </c>
      <c r="C282" s="187" t="s">
        <v>1405</v>
      </c>
      <c r="D282" s="182" t="s">
        <v>1404</v>
      </c>
      <c r="E282" s="182" t="s">
        <v>1404</v>
      </c>
      <c r="F282" s="15"/>
      <c r="G282" s="15" t="s">
        <v>1385</v>
      </c>
      <c r="H282" s="15"/>
    </row>
    <row r="283" spans="1:8" s="78" customFormat="1" x14ac:dyDescent="0.3">
      <c r="A283" s="15" t="s">
        <v>488</v>
      </c>
      <c r="B283" s="15" t="s">
        <v>1403</v>
      </c>
      <c r="C283" s="187" t="s">
        <v>1402</v>
      </c>
      <c r="D283" s="182" t="s">
        <v>1401</v>
      </c>
      <c r="E283" s="182" t="s">
        <v>1401</v>
      </c>
      <c r="F283" s="15"/>
      <c r="G283" s="15" t="s">
        <v>1385</v>
      </c>
      <c r="H283" s="15"/>
    </row>
    <row r="284" spans="1:8" s="78" customFormat="1" x14ac:dyDescent="0.3">
      <c r="A284" s="15" t="s">
        <v>488</v>
      </c>
      <c r="B284" s="15" t="s">
        <v>1400</v>
      </c>
      <c r="C284" s="187" t="s">
        <v>1399</v>
      </c>
      <c r="D284" s="182" t="s">
        <v>1398</v>
      </c>
      <c r="E284" s="182" t="s">
        <v>1398</v>
      </c>
      <c r="F284" s="15"/>
      <c r="G284" s="15" t="s">
        <v>1385</v>
      </c>
      <c r="H284" s="15"/>
    </row>
    <row r="285" spans="1:8" s="78" customFormat="1" x14ac:dyDescent="0.3">
      <c r="A285" s="15" t="s">
        <v>488</v>
      </c>
      <c r="B285" s="15" t="s">
        <v>1397</v>
      </c>
      <c r="C285" s="187" t="s">
        <v>1396</v>
      </c>
      <c r="D285" s="182" t="s">
        <v>1395</v>
      </c>
      <c r="E285" s="182" t="s">
        <v>1395</v>
      </c>
      <c r="F285" s="15"/>
      <c r="G285" s="15" t="s">
        <v>1385</v>
      </c>
      <c r="H285" s="15"/>
    </row>
    <row r="286" spans="1:8" s="78" customFormat="1" x14ac:dyDescent="0.3">
      <c r="A286" s="15" t="s">
        <v>488</v>
      </c>
      <c r="B286" s="15" t="s">
        <v>1394</v>
      </c>
      <c r="C286" s="187" t="s">
        <v>1393</v>
      </c>
      <c r="D286" s="182" t="s">
        <v>1392</v>
      </c>
      <c r="E286" s="182" t="s">
        <v>1392</v>
      </c>
      <c r="F286" s="15"/>
      <c r="G286" s="15" t="s">
        <v>1385</v>
      </c>
      <c r="H286" s="15"/>
    </row>
    <row r="287" spans="1:8" s="78" customFormat="1" x14ac:dyDescent="0.3">
      <c r="A287" s="15" t="s">
        <v>488</v>
      </c>
      <c r="B287" s="15" t="s">
        <v>1391</v>
      </c>
      <c r="C287" s="187" t="s">
        <v>1390</v>
      </c>
      <c r="D287" s="182" t="s">
        <v>1389</v>
      </c>
      <c r="E287" s="182" t="s">
        <v>1389</v>
      </c>
      <c r="F287" s="15"/>
      <c r="G287" s="15" t="s">
        <v>1385</v>
      </c>
      <c r="H287" s="15"/>
    </row>
    <row r="288" spans="1:8" s="78" customFormat="1" x14ac:dyDescent="0.3">
      <c r="A288" s="15" t="s">
        <v>488</v>
      </c>
      <c r="B288" s="15" t="s">
        <v>1388</v>
      </c>
      <c r="C288" s="187" t="s">
        <v>1387</v>
      </c>
      <c r="D288" s="182" t="s">
        <v>1386</v>
      </c>
      <c r="E288" s="182" t="s">
        <v>1386</v>
      </c>
      <c r="F288" s="15"/>
      <c r="G288" s="15" t="s">
        <v>1385</v>
      </c>
      <c r="H288" s="15"/>
    </row>
    <row r="289" spans="1:8" s="78" customFormat="1" x14ac:dyDescent="0.3">
      <c r="A289" s="15" t="s">
        <v>488</v>
      </c>
      <c r="B289" s="15" t="s">
        <v>1384</v>
      </c>
      <c r="C289" s="187" t="s">
        <v>1383</v>
      </c>
      <c r="D289" s="182" t="s">
        <v>1382</v>
      </c>
      <c r="E289" s="182" t="s">
        <v>1382</v>
      </c>
      <c r="F289" s="15"/>
      <c r="G289" s="15" t="s">
        <v>189</v>
      </c>
      <c r="H289" s="15"/>
    </row>
    <row r="290" spans="1:8" s="78" customFormat="1" x14ac:dyDescent="0.3">
      <c r="A290" s="15" t="s">
        <v>488</v>
      </c>
      <c r="B290" s="15" t="s">
        <v>1381</v>
      </c>
      <c r="C290" s="187" t="s">
        <v>1380</v>
      </c>
      <c r="D290" s="182" t="s">
        <v>1379</v>
      </c>
      <c r="E290" s="182" t="s">
        <v>1379</v>
      </c>
      <c r="F290" s="15"/>
      <c r="G290" s="15" t="s">
        <v>189</v>
      </c>
      <c r="H290" s="15"/>
    </row>
    <row r="291" spans="1:8" s="78" customFormat="1" x14ac:dyDescent="0.3">
      <c r="A291" s="15" t="s">
        <v>488</v>
      </c>
      <c r="B291" s="15" t="s">
        <v>1378</v>
      </c>
      <c r="C291" s="187" t="s">
        <v>1377</v>
      </c>
      <c r="D291" s="182" t="s">
        <v>1376</v>
      </c>
      <c r="E291" s="182" t="s">
        <v>1376</v>
      </c>
      <c r="F291" s="15"/>
      <c r="G291" s="15" t="s">
        <v>189</v>
      </c>
      <c r="H291" s="15"/>
    </row>
    <row r="292" spans="1:8" s="78" customFormat="1" x14ac:dyDescent="0.3">
      <c r="A292" s="15" t="s">
        <v>488</v>
      </c>
      <c r="B292" s="15" t="s">
        <v>1375</v>
      </c>
      <c r="C292" s="187" t="s">
        <v>1374</v>
      </c>
      <c r="D292" s="182" t="s">
        <v>1373</v>
      </c>
      <c r="E292" s="182" t="s">
        <v>1373</v>
      </c>
      <c r="F292" s="15"/>
      <c r="G292" s="15" t="s">
        <v>189</v>
      </c>
      <c r="H292" s="15"/>
    </row>
    <row r="293" spans="1:8" s="78" customFormat="1" x14ac:dyDescent="0.3">
      <c r="A293" s="15" t="s">
        <v>488</v>
      </c>
      <c r="B293" s="15" t="s">
        <v>1372</v>
      </c>
      <c r="C293" s="187" t="s">
        <v>1371</v>
      </c>
      <c r="D293" s="182" t="s">
        <v>1370</v>
      </c>
      <c r="E293" s="182" t="s">
        <v>1370</v>
      </c>
      <c r="F293" s="15"/>
      <c r="G293" s="15" t="s">
        <v>189</v>
      </c>
      <c r="H293" s="15"/>
    </row>
    <row r="294" spans="1:8" s="78" customFormat="1" x14ac:dyDescent="0.3">
      <c r="A294" s="15" t="s">
        <v>488</v>
      </c>
      <c r="B294" s="15" t="s">
        <v>1369</v>
      </c>
      <c r="C294" s="187" t="s">
        <v>1368</v>
      </c>
      <c r="D294" s="182" t="s">
        <v>1367</v>
      </c>
      <c r="E294" s="182" t="s">
        <v>1367</v>
      </c>
      <c r="F294" s="15"/>
      <c r="G294" s="15" t="s">
        <v>189</v>
      </c>
      <c r="H294" s="15"/>
    </row>
    <row r="295" spans="1:8" s="78" customFormat="1" x14ac:dyDescent="0.3">
      <c r="A295" s="15" t="s">
        <v>488</v>
      </c>
      <c r="B295" s="15" t="s">
        <v>377</v>
      </c>
      <c r="C295" s="187" t="s">
        <v>1366</v>
      </c>
      <c r="D295" s="182" t="s">
        <v>1365</v>
      </c>
      <c r="E295" s="182" t="s">
        <v>1365</v>
      </c>
      <c r="F295" s="15"/>
      <c r="G295" s="15" t="s">
        <v>189</v>
      </c>
      <c r="H295" s="15"/>
    </row>
    <row r="296" spans="1:8" s="78" customFormat="1" x14ac:dyDescent="0.3">
      <c r="A296" s="15" t="s">
        <v>488</v>
      </c>
      <c r="B296" s="15" t="s">
        <v>361</v>
      </c>
      <c r="C296" s="187" t="s">
        <v>1364</v>
      </c>
      <c r="D296" s="182" t="s">
        <v>1363</v>
      </c>
      <c r="E296" s="182" t="s">
        <v>1363</v>
      </c>
      <c r="F296" s="15"/>
      <c r="G296" s="15" t="s">
        <v>189</v>
      </c>
      <c r="H296" s="15"/>
    </row>
    <row r="297" spans="1:8" s="78" customFormat="1" x14ac:dyDescent="0.3">
      <c r="A297" s="15" t="s">
        <v>488</v>
      </c>
      <c r="B297" s="15" t="s">
        <v>1362</v>
      </c>
      <c r="C297" s="187" t="s">
        <v>1361</v>
      </c>
      <c r="D297" s="182" t="s">
        <v>1360</v>
      </c>
      <c r="E297" s="182" t="s">
        <v>1360</v>
      </c>
      <c r="F297" s="15"/>
      <c r="G297" s="15" t="s">
        <v>189</v>
      </c>
      <c r="H297" s="15"/>
    </row>
    <row r="298" spans="1:8" s="78" customFormat="1" x14ac:dyDescent="0.3">
      <c r="A298" s="15" t="s">
        <v>488</v>
      </c>
      <c r="B298" s="15" t="s">
        <v>1359</v>
      </c>
      <c r="C298" s="187" t="s">
        <v>1358</v>
      </c>
      <c r="D298" s="182" t="s">
        <v>1357</v>
      </c>
      <c r="E298" s="182" t="s">
        <v>1357</v>
      </c>
      <c r="F298" s="15"/>
      <c r="G298" s="15" t="s">
        <v>189</v>
      </c>
      <c r="H298" s="15"/>
    </row>
    <row r="299" spans="1:8" s="78" customFormat="1" x14ac:dyDescent="0.3">
      <c r="A299" s="15" t="s">
        <v>488</v>
      </c>
      <c r="B299" s="15" t="s">
        <v>1356</v>
      </c>
      <c r="C299" s="187" t="s">
        <v>1355</v>
      </c>
      <c r="D299" s="182" t="s">
        <v>1354</v>
      </c>
      <c r="E299" s="182" t="s">
        <v>1354</v>
      </c>
      <c r="F299" s="15"/>
      <c r="G299" s="15" t="s">
        <v>189</v>
      </c>
      <c r="H299" s="15"/>
    </row>
    <row r="300" spans="1:8" s="78" customFormat="1" x14ac:dyDescent="0.3">
      <c r="A300" s="15" t="s">
        <v>488</v>
      </c>
      <c r="B300" s="15" t="s">
        <v>1353</v>
      </c>
      <c r="C300" s="187" t="s">
        <v>1352</v>
      </c>
      <c r="D300" s="182" t="s">
        <v>1351</v>
      </c>
      <c r="E300" s="182" t="s">
        <v>1351</v>
      </c>
      <c r="F300" s="15"/>
      <c r="G300" s="15" t="s">
        <v>189</v>
      </c>
      <c r="H300" s="15"/>
    </row>
    <row r="301" spans="1:8" s="78" customFormat="1" x14ac:dyDescent="0.3">
      <c r="A301" s="15" t="s">
        <v>488</v>
      </c>
      <c r="B301" s="15" t="s">
        <v>1350</v>
      </c>
      <c r="C301" s="187" t="s">
        <v>1349</v>
      </c>
      <c r="D301" s="182" t="s">
        <v>1348</v>
      </c>
      <c r="E301" s="182" t="s">
        <v>1348</v>
      </c>
      <c r="F301" s="15"/>
      <c r="G301" s="15" t="s">
        <v>189</v>
      </c>
      <c r="H301" s="15"/>
    </row>
    <row r="302" spans="1:8" s="78" customFormat="1" x14ac:dyDescent="0.3">
      <c r="A302" s="15" t="s">
        <v>488</v>
      </c>
      <c r="B302" s="15" t="s">
        <v>1347</v>
      </c>
      <c r="C302" s="187" t="s">
        <v>1346</v>
      </c>
      <c r="D302" s="182" t="s">
        <v>1345</v>
      </c>
      <c r="E302" s="182" t="s">
        <v>1345</v>
      </c>
      <c r="F302" s="15"/>
      <c r="G302" s="15" t="s">
        <v>189</v>
      </c>
      <c r="H302" s="15"/>
    </row>
    <row r="303" spans="1:8" s="78" customFormat="1" x14ac:dyDescent="0.3">
      <c r="A303" s="15" t="s">
        <v>488</v>
      </c>
      <c r="B303" s="15" t="s">
        <v>1344</v>
      </c>
      <c r="C303" s="187" t="s">
        <v>1343</v>
      </c>
      <c r="D303" s="182" t="s">
        <v>1342</v>
      </c>
      <c r="E303" s="182" t="s">
        <v>1342</v>
      </c>
      <c r="F303" s="15"/>
      <c r="G303" s="15" t="s">
        <v>189</v>
      </c>
      <c r="H303" s="15"/>
    </row>
    <row r="304" spans="1:8" s="78" customFormat="1" x14ac:dyDescent="0.3">
      <c r="A304" s="15" t="s">
        <v>488</v>
      </c>
      <c r="B304" s="15" t="s">
        <v>1341</v>
      </c>
      <c r="C304" s="187" t="s">
        <v>1340</v>
      </c>
      <c r="D304" s="182" t="s">
        <v>1339</v>
      </c>
      <c r="E304" s="182" t="s">
        <v>1339</v>
      </c>
      <c r="F304" s="15"/>
      <c r="G304" s="15" t="s">
        <v>189</v>
      </c>
      <c r="H304" s="15"/>
    </row>
    <row r="305" spans="1:8" s="78" customFormat="1" x14ac:dyDescent="0.3">
      <c r="A305" s="15" t="s">
        <v>488</v>
      </c>
      <c r="B305" s="15" t="s">
        <v>1338</v>
      </c>
      <c r="C305" s="187" t="s">
        <v>1337</v>
      </c>
      <c r="D305" s="182" t="s">
        <v>1336</v>
      </c>
      <c r="E305" s="182" t="s">
        <v>1336</v>
      </c>
      <c r="F305" s="15"/>
      <c r="G305" s="15" t="s">
        <v>189</v>
      </c>
      <c r="H305" s="15"/>
    </row>
    <row r="306" spans="1:8" s="78" customFormat="1" x14ac:dyDescent="0.3">
      <c r="A306" s="15" t="s">
        <v>488</v>
      </c>
      <c r="B306" s="15" t="s">
        <v>1335</v>
      </c>
      <c r="C306" s="187" t="s">
        <v>1334</v>
      </c>
      <c r="D306" s="182" t="s">
        <v>1333</v>
      </c>
      <c r="E306" s="182" t="s">
        <v>1333</v>
      </c>
      <c r="F306" s="15"/>
      <c r="G306" s="15" t="s">
        <v>189</v>
      </c>
      <c r="H306" s="15"/>
    </row>
    <row r="307" spans="1:8" s="78" customFormat="1" x14ac:dyDescent="0.3">
      <c r="A307" s="15" t="s">
        <v>488</v>
      </c>
      <c r="B307" s="15" t="s">
        <v>1332</v>
      </c>
      <c r="C307" s="187" t="s">
        <v>1331</v>
      </c>
      <c r="D307" s="182" t="s">
        <v>1330</v>
      </c>
      <c r="E307" s="182" t="s">
        <v>1330</v>
      </c>
      <c r="F307" s="15"/>
      <c r="G307" s="15" t="s">
        <v>189</v>
      </c>
      <c r="H307" s="15"/>
    </row>
    <row r="308" spans="1:8" s="78" customFormat="1" x14ac:dyDescent="0.3">
      <c r="A308" s="15" t="s">
        <v>488</v>
      </c>
      <c r="B308" s="15" t="s">
        <v>1329</v>
      </c>
      <c r="C308" s="187" t="s">
        <v>1328</v>
      </c>
      <c r="D308" s="182" t="s">
        <v>1327</v>
      </c>
      <c r="E308" s="182" t="s">
        <v>1327</v>
      </c>
      <c r="F308" s="15"/>
      <c r="G308" s="15" t="s">
        <v>189</v>
      </c>
      <c r="H308" s="15"/>
    </row>
    <row r="309" spans="1:8" s="78" customFormat="1" x14ac:dyDescent="0.3">
      <c r="A309" s="15" t="s">
        <v>488</v>
      </c>
      <c r="B309" s="15" t="s">
        <v>1326</v>
      </c>
      <c r="C309" s="187" t="s">
        <v>1325</v>
      </c>
      <c r="D309" s="182" t="s">
        <v>1324</v>
      </c>
      <c r="E309" s="182" t="s">
        <v>1324</v>
      </c>
      <c r="F309" s="15"/>
      <c r="G309" s="15" t="s">
        <v>1293</v>
      </c>
      <c r="H309" s="15"/>
    </row>
    <row r="310" spans="1:8" s="78" customFormat="1" x14ac:dyDescent="0.3">
      <c r="A310" s="15" t="s">
        <v>488</v>
      </c>
      <c r="B310" s="15" t="s">
        <v>1323</v>
      </c>
      <c r="C310" s="187" t="s">
        <v>1322</v>
      </c>
      <c r="D310" s="182" t="s">
        <v>1321</v>
      </c>
      <c r="E310" s="182" t="s">
        <v>1321</v>
      </c>
      <c r="F310" s="15"/>
      <c r="G310" s="15" t="s">
        <v>1293</v>
      </c>
      <c r="H310" s="15"/>
    </row>
    <row r="311" spans="1:8" s="78" customFormat="1" x14ac:dyDescent="0.3">
      <c r="A311" s="15" t="s">
        <v>488</v>
      </c>
      <c r="B311" s="15" t="s">
        <v>1320</v>
      </c>
      <c r="C311" s="187" t="s">
        <v>1319</v>
      </c>
      <c r="D311" s="182" t="s">
        <v>1318</v>
      </c>
      <c r="E311" s="182" t="s">
        <v>1318</v>
      </c>
      <c r="F311" s="15"/>
      <c r="G311" s="15" t="s">
        <v>1293</v>
      </c>
      <c r="H311" s="15"/>
    </row>
    <row r="312" spans="1:8" s="78" customFormat="1" x14ac:dyDescent="0.3">
      <c r="A312" s="15" t="s">
        <v>488</v>
      </c>
      <c r="B312" s="15" t="s">
        <v>1317</v>
      </c>
      <c r="C312" s="187" t="s">
        <v>1316</v>
      </c>
      <c r="D312" s="182" t="s">
        <v>1315</v>
      </c>
      <c r="E312" s="182" t="s">
        <v>1315</v>
      </c>
      <c r="F312" s="15"/>
      <c r="G312" s="15" t="s">
        <v>1293</v>
      </c>
      <c r="H312" s="15"/>
    </row>
    <row r="313" spans="1:8" s="78" customFormat="1" x14ac:dyDescent="0.3">
      <c r="A313" s="15" t="s">
        <v>488</v>
      </c>
      <c r="B313" s="15" t="s">
        <v>1314</v>
      </c>
      <c r="C313" s="187" t="s">
        <v>1313</v>
      </c>
      <c r="D313" s="182" t="s">
        <v>1312</v>
      </c>
      <c r="E313" s="182" t="s">
        <v>1312</v>
      </c>
      <c r="F313" s="15"/>
      <c r="G313" s="15" t="s">
        <v>1293</v>
      </c>
      <c r="H313" s="15"/>
    </row>
    <row r="314" spans="1:8" s="78" customFormat="1" x14ac:dyDescent="0.3">
      <c r="A314" s="15" t="s">
        <v>488</v>
      </c>
      <c r="B314" s="15" t="s">
        <v>1311</v>
      </c>
      <c r="C314" s="187" t="s">
        <v>1310</v>
      </c>
      <c r="D314" s="182" t="s">
        <v>1309</v>
      </c>
      <c r="E314" s="182" t="s">
        <v>1309</v>
      </c>
      <c r="F314" s="15"/>
      <c r="G314" s="15" t="s">
        <v>1293</v>
      </c>
      <c r="H314" s="15"/>
    </row>
    <row r="315" spans="1:8" s="78" customFormat="1" x14ac:dyDescent="0.3">
      <c r="A315" s="15" t="s">
        <v>488</v>
      </c>
      <c r="B315" s="15" t="s">
        <v>1308</v>
      </c>
      <c r="C315" s="187" t="s">
        <v>1307</v>
      </c>
      <c r="D315" s="182" t="s">
        <v>1306</v>
      </c>
      <c r="E315" s="182" t="s">
        <v>1306</v>
      </c>
      <c r="F315" s="15"/>
      <c r="G315" s="15" t="s">
        <v>1293</v>
      </c>
      <c r="H315" s="15"/>
    </row>
    <row r="316" spans="1:8" s="78" customFormat="1" x14ac:dyDescent="0.3">
      <c r="A316" s="15" t="s">
        <v>488</v>
      </c>
      <c r="B316" s="15" t="s">
        <v>1305</v>
      </c>
      <c r="C316" s="187" t="s">
        <v>1304</v>
      </c>
      <c r="D316" s="182" t="s">
        <v>1303</v>
      </c>
      <c r="E316" s="182" t="s">
        <v>1303</v>
      </c>
      <c r="F316" s="15"/>
      <c r="G316" s="15" t="s">
        <v>1293</v>
      </c>
      <c r="H316" s="15"/>
    </row>
    <row r="317" spans="1:8" s="78" customFormat="1" x14ac:dyDescent="0.3">
      <c r="A317" s="15" t="s">
        <v>488</v>
      </c>
      <c r="B317" s="15" t="s">
        <v>1302</v>
      </c>
      <c r="C317" s="187" t="s">
        <v>1301</v>
      </c>
      <c r="D317" s="182" t="s">
        <v>1300</v>
      </c>
      <c r="E317" s="182" t="s">
        <v>1300</v>
      </c>
      <c r="F317" s="15"/>
      <c r="G317" s="15" t="s">
        <v>1293</v>
      </c>
      <c r="H317" s="15"/>
    </row>
    <row r="318" spans="1:8" s="78" customFormat="1" x14ac:dyDescent="0.3">
      <c r="A318" s="15" t="s">
        <v>488</v>
      </c>
      <c r="B318" s="15" t="s">
        <v>1299</v>
      </c>
      <c r="C318" s="187" t="s">
        <v>1298</v>
      </c>
      <c r="D318" s="182" t="s">
        <v>1297</v>
      </c>
      <c r="E318" s="182" t="s">
        <v>1297</v>
      </c>
      <c r="F318" s="15"/>
      <c r="G318" s="15" t="s">
        <v>1293</v>
      </c>
      <c r="H318" s="15"/>
    </row>
    <row r="319" spans="1:8" s="78" customFormat="1" x14ac:dyDescent="0.3">
      <c r="A319" s="15" t="s">
        <v>488</v>
      </c>
      <c r="B319" s="15" t="s">
        <v>1296</v>
      </c>
      <c r="C319" s="187" t="s">
        <v>1295</v>
      </c>
      <c r="D319" s="182" t="s">
        <v>1294</v>
      </c>
      <c r="E319" s="182" t="s">
        <v>1294</v>
      </c>
      <c r="F319" s="15"/>
      <c r="G319" s="15" t="s">
        <v>1293</v>
      </c>
      <c r="H319" s="15"/>
    </row>
    <row r="320" spans="1:8" s="78" customFormat="1" x14ac:dyDescent="0.3">
      <c r="A320" s="15" t="s">
        <v>488</v>
      </c>
      <c r="B320" s="15" t="s">
        <v>1292</v>
      </c>
      <c r="C320" s="187" t="s">
        <v>1291</v>
      </c>
      <c r="D320" s="182" t="s">
        <v>1290</v>
      </c>
      <c r="E320" s="182" t="s">
        <v>1290</v>
      </c>
      <c r="F320" s="15"/>
      <c r="G320" s="15" t="s">
        <v>363</v>
      </c>
      <c r="H320" s="15"/>
    </row>
    <row r="321" spans="1:8" s="78" customFormat="1" x14ac:dyDescent="0.3">
      <c r="A321" s="15" t="s">
        <v>488</v>
      </c>
      <c r="B321" s="15" t="s">
        <v>1289</v>
      </c>
      <c r="C321" s="187" t="s">
        <v>1288</v>
      </c>
      <c r="D321" s="182" t="s">
        <v>1287</v>
      </c>
      <c r="E321" s="182" t="s">
        <v>1287</v>
      </c>
      <c r="F321" s="15"/>
      <c r="G321" s="15" t="s">
        <v>363</v>
      </c>
      <c r="H321" s="15"/>
    </row>
    <row r="322" spans="1:8" s="78" customFormat="1" x14ac:dyDescent="0.3">
      <c r="A322" s="15" t="s">
        <v>488</v>
      </c>
      <c r="B322" s="15" t="s">
        <v>1286</v>
      </c>
      <c r="C322" s="187" t="s">
        <v>383</v>
      </c>
      <c r="D322" s="182" t="s">
        <v>1285</v>
      </c>
      <c r="E322" s="182" t="s">
        <v>1285</v>
      </c>
      <c r="F322" s="15"/>
      <c r="G322" s="15" t="s">
        <v>363</v>
      </c>
      <c r="H322" s="15"/>
    </row>
    <row r="323" spans="1:8" s="78" customFormat="1" x14ac:dyDescent="0.3">
      <c r="A323" s="15" t="s">
        <v>488</v>
      </c>
      <c r="B323" s="15" t="s">
        <v>1284</v>
      </c>
      <c r="C323" s="187" t="s">
        <v>1283</v>
      </c>
      <c r="D323" s="182" t="s">
        <v>1282</v>
      </c>
      <c r="E323" s="182" t="s">
        <v>1282</v>
      </c>
      <c r="F323" s="15"/>
      <c r="G323" s="15" t="s">
        <v>363</v>
      </c>
      <c r="H323" s="15"/>
    </row>
    <row r="324" spans="1:8" s="78" customFormat="1" x14ac:dyDescent="0.3">
      <c r="A324" s="15" t="s">
        <v>488</v>
      </c>
      <c r="B324" s="15" t="s">
        <v>1281</v>
      </c>
      <c r="C324" s="187" t="s">
        <v>1280</v>
      </c>
      <c r="D324" s="182" t="s">
        <v>1279</v>
      </c>
      <c r="E324" s="182" t="s">
        <v>1279</v>
      </c>
      <c r="F324" s="15"/>
      <c r="G324" s="15" t="s">
        <v>363</v>
      </c>
      <c r="H324" s="15"/>
    </row>
    <row r="325" spans="1:8" s="78" customFormat="1" x14ac:dyDescent="0.3">
      <c r="A325" s="15" t="s">
        <v>488</v>
      </c>
      <c r="B325" s="15" t="s">
        <v>1278</v>
      </c>
      <c r="C325" s="187" t="s">
        <v>1277</v>
      </c>
      <c r="D325" s="182" t="s">
        <v>1276</v>
      </c>
      <c r="E325" s="182" t="s">
        <v>1276</v>
      </c>
      <c r="F325" s="15"/>
      <c r="G325" s="15" t="s">
        <v>363</v>
      </c>
      <c r="H325" s="15"/>
    </row>
    <row r="326" spans="1:8" s="78" customFormat="1" x14ac:dyDescent="0.3">
      <c r="A326" s="15" t="s">
        <v>488</v>
      </c>
      <c r="B326" s="15" t="s">
        <v>363</v>
      </c>
      <c r="C326" s="187" t="s">
        <v>1275</v>
      </c>
      <c r="D326" s="182" t="s">
        <v>1274</v>
      </c>
      <c r="E326" s="182" t="s">
        <v>1274</v>
      </c>
      <c r="F326" s="15"/>
      <c r="G326" s="15" t="s">
        <v>363</v>
      </c>
      <c r="H326" s="15"/>
    </row>
    <row r="327" spans="1:8" s="78" customFormat="1" x14ac:dyDescent="0.3">
      <c r="A327" s="15" t="s">
        <v>488</v>
      </c>
      <c r="B327" s="15" t="s">
        <v>1273</v>
      </c>
      <c r="C327" s="187" t="s">
        <v>1272</v>
      </c>
      <c r="D327" s="182" t="s">
        <v>1271</v>
      </c>
      <c r="E327" s="182" t="s">
        <v>1271</v>
      </c>
      <c r="F327" s="15"/>
      <c r="G327" s="15" t="s">
        <v>363</v>
      </c>
      <c r="H327" s="15"/>
    </row>
    <row r="328" spans="1:8" s="78" customFormat="1" x14ac:dyDescent="0.3">
      <c r="A328" s="15" t="s">
        <v>488</v>
      </c>
      <c r="B328" s="15" t="s">
        <v>1270</v>
      </c>
      <c r="C328" s="187" t="s">
        <v>1269</v>
      </c>
      <c r="D328" s="182" t="s">
        <v>1268</v>
      </c>
      <c r="E328" s="182" t="s">
        <v>1268</v>
      </c>
      <c r="F328" s="15"/>
      <c r="G328" s="15" t="s">
        <v>363</v>
      </c>
      <c r="H328" s="15"/>
    </row>
    <row r="329" spans="1:8" s="78" customFormat="1" x14ac:dyDescent="0.3">
      <c r="A329" s="15" t="s">
        <v>488</v>
      </c>
      <c r="B329" s="15" t="s">
        <v>1267</v>
      </c>
      <c r="C329" s="187" t="s">
        <v>1266</v>
      </c>
      <c r="D329" s="182" t="s">
        <v>1265</v>
      </c>
      <c r="E329" s="182" t="s">
        <v>1265</v>
      </c>
      <c r="F329" s="15"/>
      <c r="G329" s="15" t="s">
        <v>363</v>
      </c>
      <c r="H329" s="15"/>
    </row>
    <row r="330" spans="1:8" s="78" customFormat="1" x14ac:dyDescent="0.3">
      <c r="A330" s="15" t="s">
        <v>488</v>
      </c>
      <c r="B330" s="15" t="s">
        <v>1264</v>
      </c>
      <c r="C330" s="187" t="s">
        <v>1263</v>
      </c>
      <c r="D330" s="182" t="s">
        <v>1262</v>
      </c>
      <c r="E330" s="182" t="s">
        <v>1262</v>
      </c>
      <c r="F330" s="15"/>
      <c r="G330" s="15" t="s">
        <v>363</v>
      </c>
      <c r="H330" s="15"/>
    </row>
    <row r="331" spans="1:8" s="78" customFormat="1" x14ac:dyDescent="0.3">
      <c r="A331" s="15" t="s">
        <v>488</v>
      </c>
      <c r="B331" s="15" t="s">
        <v>1261</v>
      </c>
      <c r="C331" s="187" t="s">
        <v>1260</v>
      </c>
      <c r="D331" s="182" t="s">
        <v>1259</v>
      </c>
      <c r="E331" s="182" t="s">
        <v>1259</v>
      </c>
      <c r="F331" s="15"/>
      <c r="G331" s="15" t="s">
        <v>363</v>
      </c>
      <c r="H331" s="15"/>
    </row>
    <row r="332" spans="1:8" s="78" customFormat="1" x14ac:dyDescent="0.3">
      <c r="A332" s="15" t="s">
        <v>488</v>
      </c>
      <c r="B332" s="15" t="s">
        <v>399</v>
      </c>
      <c r="C332" s="187" t="s">
        <v>1258</v>
      </c>
      <c r="D332" s="182" t="s">
        <v>1257</v>
      </c>
      <c r="E332" s="182" t="s">
        <v>1257</v>
      </c>
      <c r="F332" s="15"/>
      <c r="G332" s="15" t="s">
        <v>363</v>
      </c>
      <c r="H332" s="15"/>
    </row>
    <row r="333" spans="1:8" s="78" customFormat="1" x14ac:dyDescent="0.3">
      <c r="A333" s="15" t="s">
        <v>488</v>
      </c>
      <c r="B333" s="15" t="s">
        <v>1256</v>
      </c>
      <c r="C333" s="187" t="s">
        <v>1255</v>
      </c>
      <c r="D333" s="182" t="s">
        <v>1254</v>
      </c>
      <c r="E333" s="182" t="s">
        <v>1254</v>
      </c>
      <c r="F333" s="15"/>
      <c r="G333" s="15" t="s">
        <v>363</v>
      </c>
      <c r="H333" s="15"/>
    </row>
    <row r="334" spans="1:8" s="78" customFormat="1" x14ac:dyDescent="0.3">
      <c r="A334" s="15" t="s">
        <v>488</v>
      </c>
      <c r="B334" s="15" t="s">
        <v>1253</v>
      </c>
      <c r="C334" s="187" t="s">
        <v>1252</v>
      </c>
      <c r="D334" s="182" t="s">
        <v>1251</v>
      </c>
      <c r="E334" s="182" t="s">
        <v>1251</v>
      </c>
      <c r="F334" s="15"/>
      <c r="G334" s="15" t="s">
        <v>363</v>
      </c>
      <c r="H334" s="15"/>
    </row>
    <row r="335" spans="1:8" s="78" customFormat="1" x14ac:dyDescent="0.3">
      <c r="A335" s="15" t="s">
        <v>488</v>
      </c>
      <c r="B335" s="15" t="s">
        <v>1250</v>
      </c>
      <c r="C335" s="187" t="s">
        <v>1249</v>
      </c>
      <c r="D335" s="182" t="s">
        <v>1248</v>
      </c>
      <c r="E335" s="182" t="s">
        <v>1248</v>
      </c>
      <c r="F335" s="15"/>
      <c r="G335" s="15" t="s">
        <v>319</v>
      </c>
      <c r="H335" s="15"/>
    </row>
    <row r="336" spans="1:8" s="78" customFormat="1" x14ac:dyDescent="0.3">
      <c r="A336" s="15" t="s">
        <v>488</v>
      </c>
      <c r="B336" s="15" t="s">
        <v>1247</v>
      </c>
      <c r="C336" s="187" t="s">
        <v>1246</v>
      </c>
      <c r="D336" s="182" t="s">
        <v>1245</v>
      </c>
      <c r="E336" s="182" t="s">
        <v>1245</v>
      </c>
      <c r="F336" s="15"/>
      <c r="G336" s="15" t="s">
        <v>319</v>
      </c>
      <c r="H336" s="15"/>
    </row>
    <row r="337" spans="1:8" s="78" customFormat="1" x14ac:dyDescent="0.3">
      <c r="A337" s="15" t="s">
        <v>488</v>
      </c>
      <c r="B337" s="15" t="s">
        <v>365</v>
      </c>
      <c r="C337" s="187" t="s">
        <v>353</v>
      </c>
      <c r="D337" s="182" t="s">
        <v>1244</v>
      </c>
      <c r="E337" s="182" t="s">
        <v>1244</v>
      </c>
      <c r="F337" s="15"/>
      <c r="G337" s="15" t="s">
        <v>319</v>
      </c>
      <c r="H337" s="15"/>
    </row>
    <row r="338" spans="1:8" s="78" customFormat="1" x14ac:dyDescent="0.3">
      <c r="A338" s="15" t="s">
        <v>488</v>
      </c>
      <c r="B338" s="15" t="s">
        <v>1243</v>
      </c>
      <c r="C338" s="187" t="s">
        <v>1242</v>
      </c>
      <c r="D338" s="182" t="s">
        <v>1241</v>
      </c>
      <c r="E338" s="182" t="s">
        <v>1241</v>
      </c>
      <c r="F338" s="15"/>
      <c r="G338" s="15" t="s">
        <v>319</v>
      </c>
      <c r="H338" s="15"/>
    </row>
    <row r="339" spans="1:8" s="78" customFormat="1" x14ac:dyDescent="0.3">
      <c r="A339" s="15" t="s">
        <v>488</v>
      </c>
      <c r="B339" s="15" t="s">
        <v>1240</v>
      </c>
      <c r="C339" s="187" t="s">
        <v>1239</v>
      </c>
      <c r="D339" s="182" t="s">
        <v>1238</v>
      </c>
      <c r="E339" s="182" t="s">
        <v>1238</v>
      </c>
      <c r="F339" s="15"/>
      <c r="G339" s="15" t="s">
        <v>319</v>
      </c>
      <c r="H339" s="15"/>
    </row>
    <row r="340" spans="1:8" s="78" customFormat="1" x14ac:dyDescent="0.3">
      <c r="A340" s="15" t="s">
        <v>488</v>
      </c>
      <c r="B340" s="15" t="s">
        <v>319</v>
      </c>
      <c r="C340" s="187" t="s">
        <v>1237</v>
      </c>
      <c r="D340" s="182" t="s">
        <v>1236</v>
      </c>
      <c r="E340" s="182" t="s">
        <v>1236</v>
      </c>
      <c r="F340" s="15"/>
      <c r="G340" s="15" t="s">
        <v>319</v>
      </c>
      <c r="H340" s="15"/>
    </row>
    <row r="341" spans="1:8" s="78" customFormat="1" x14ac:dyDescent="0.3">
      <c r="A341" s="15" t="s">
        <v>488</v>
      </c>
      <c r="B341" s="15" t="s">
        <v>1235</v>
      </c>
      <c r="C341" s="187" t="s">
        <v>1234</v>
      </c>
      <c r="D341" s="182" t="s">
        <v>1233</v>
      </c>
      <c r="E341" s="182" t="s">
        <v>1233</v>
      </c>
      <c r="F341" s="15"/>
      <c r="G341" s="15" t="s">
        <v>319</v>
      </c>
      <c r="H341" s="15"/>
    </row>
    <row r="342" spans="1:8" s="78" customFormat="1" x14ac:dyDescent="0.3">
      <c r="A342" s="15" t="s">
        <v>488</v>
      </c>
      <c r="B342" s="15" t="s">
        <v>1232</v>
      </c>
      <c r="C342" s="187" t="s">
        <v>1231</v>
      </c>
      <c r="D342" s="182" t="s">
        <v>1230</v>
      </c>
      <c r="E342" s="182" t="s">
        <v>1230</v>
      </c>
      <c r="F342" s="15"/>
      <c r="G342" s="15" t="s">
        <v>319</v>
      </c>
      <c r="H342" s="15"/>
    </row>
    <row r="343" spans="1:8" s="78" customFormat="1" x14ac:dyDescent="0.3">
      <c r="A343" s="15" t="s">
        <v>488</v>
      </c>
      <c r="B343" s="15" t="s">
        <v>1229</v>
      </c>
      <c r="C343" s="187" t="s">
        <v>1228</v>
      </c>
      <c r="D343" s="182" t="s">
        <v>1227</v>
      </c>
      <c r="E343" s="182" t="s">
        <v>1227</v>
      </c>
      <c r="F343" s="15"/>
      <c r="G343" s="15" t="s">
        <v>319</v>
      </c>
      <c r="H343" s="15"/>
    </row>
    <row r="344" spans="1:8" s="78" customFormat="1" x14ac:dyDescent="0.3">
      <c r="A344" s="15" t="s">
        <v>488</v>
      </c>
      <c r="B344" s="15" t="s">
        <v>1226</v>
      </c>
      <c r="C344" s="187" t="s">
        <v>1225</v>
      </c>
      <c r="D344" s="182" t="s">
        <v>1224</v>
      </c>
      <c r="E344" s="182" t="s">
        <v>1224</v>
      </c>
      <c r="F344" s="15"/>
      <c r="G344" s="15" t="s">
        <v>319</v>
      </c>
      <c r="H344" s="15"/>
    </row>
    <row r="345" spans="1:8" s="78" customFormat="1" x14ac:dyDescent="0.3">
      <c r="A345" s="15" t="s">
        <v>488</v>
      </c>
      <c r="B345" s="15" t="s">
        <v>1223</v>
      </c>
      <c r="C345" s="187" t="s">
        <v>1222</v>
      </c>
      <c r="D345" s="182" t="s">
        <v>1221</v>
      </c>
      <c r="E345" s="182" t="s">
        <v>1221</v>
      </c>
      <c r="F345" s="15"/>
      <c r="G345" s="15" t="s">
        <v>319</v>
      </c>
      <c r="H345" s="15"/>
    </row>
    <row r="346" spans="1:8" s="78" customFormat="1" x14ac:dyDescent="0.3">
      <c r="A346" s="15" t="s">
        <v>488</v>
      </c>
      <c r="B346" s="15" t="s">
        <v>1220</v>
      </c>
      <c r="C346" s="187" t="s">
        <v>1219</v>
      </c>
      <c r="D346" s="182" t="s">
        <v>1218</v>
      </c>
      <c r="E346" s="182" t="s">
        <v>1218</v>
      </c>
      <c r="F346" s="15"/>
      <c r="G346" s="15" t="s">
        <v>319</v>
      </c>
      <c r="H346" s="15"/>
    </row>
    <row r="347" spans="1:8" s="78" customFormat="1" x14ac:dyDescent="0.3">
      <c r="A347" s="15" t="s">
        <v>488</v>
      </c>
      <c r="B347" s="15" t="s">
        <v>1217</v>
      </c>
      <c r="C347" s="187" t="s">
        <v>1216</v>
      </c>
      <c r="D347" s="182" t="s">
        <v>1215</v>
      </c>
      <c r="E347" s="182" t="s">
        <v>1215</v>
      </c>
      <c r="F347" s="15"/>
      <c r="G347" s="15" t="s">
        <v>319</v>
      </c>
      <c r="H347" s="15"/>
    </row>
    <row r="348" spans="1:8" s="78" customFormat="1" x14ac:dyDescent="0.3">
      <c r="A348" s="15" t="s">
        <v>488</v>
      </c>
      <c r="B348" s="15" t="s">
        <v>1214</v>
      </c>
      <c r="C348" s="187" t="s">
        <v>1213</v>
      </c>
      <c r="D348" s="182" t="s">
        <v>1212</v>
      </c>
      <c r="E348" s="182" t="s">
        <v>1212</v>
      </c>
      <c r="F348" s="15"/>
      <c r="G348" s="15" t="s">
        <v>319</v>
      </c>
      <c r="H348" s="15"/>
    </row>
    <row r="349" spans="1:8" s="78" customFormat="1" x14ac:dyDescent="0.3">
      <c r="A349" s="15" t="s">
        <v>488</v>
      </c>
      <c r="B349" s="15" t="s">
        <v>1211</v>
      </c>
      <c r="C349" s="187" t="s">
        <v>1210</v>
      </c>
      <c r="D349" s="182" t="s">
        <v>1209</v>
      </c>
      <c r="E349" s="182" t="s">
        <v>1209</v>
      </c>
      <c r="F349" s="15"/>
      <c r="G349" s="15" t="s">
        <v>319</v>
      </c>
      <c r="H349" s="15"/>
    </row>
    <row r="350" spans="1:8" s="78" customFormat="1" x14ac:dyDescent="0.3">
      <c r="A350" s="15" t="s">
        <v>488</v>
      </c>
      <c r="B350" s="15" t="s">
        <v>1208</v>
      </c>
      <c r="C350" s="187" t="s">
        <v>1207</v>
      </c>
      <c r="D350" s="182" t="s">
        <v>1206</v>
      </c>
      <c r="E350" s="182" t="s">
        <v>1206</v>
      </c>
      <c r="F350" s="15"/>
      <c r="G350" s="15" t="s">
        <v>319</v>
      </c>
      <c r="H350" s="15"/>
    </row>
    <row r="351" spans="1:8" s="78" customFormat="1" x14ac:dyDescent="0.3">
      <c r="A351" s="15" t="s">
        <v>488</v>
      </c>
      <c r="B351" s="15" t="s">
        <v>1205</v>
      </c>
      <c r="C351" s="187" t="s">
        <v>1204</v>
      </c>
      <c r="D351" s="182" t="s">
        <v>1203</v>
      </c>
      <c r="E351" s="182" t="s">
        <v>1203</v>
      </c>
      <c r="F351" s="15"/>
      <c r="G351" s="15" t="s">
        <v>319</v>
      </c>
      <c r="H351" s="15"/>
    </row>
    <row r="352" spans="1:8" s="78" customFormat="1" x14ac:dyDescent="0.3">
      <c r="A352" s="15" t="s">
        <v>488</v>
      </c>
      <c r="B352" s="15" t="s">
        <v>1202</v>
      </c>
      <c r="C352" s="187" t="s">
        <v>1201</v>
      </c>
      <c r="D352" s="182" t="s">
        <v>1200</v>
      </c>
      <c r="E352" s="182" t="s">
        <v>1200</v>
      </c>
      <c r="F352" s="15"/>
      <c r="G352" s="15" t="s">
        <v>319</v>
      </c>
      <c r="H352" s="15"/>
    </row>
    <row r="353" spans="1:8" s="78" customFormat="1" x14ac:dyDescent="0.3">
      <c r="A353" s="15" t="s">
        <v>488</v>
      </c>
      <c r="B353" s="15" t="s">
        <v>1199</v>
      </c>
      <c r="C353" s="187" t="s">
        <v>1198</v>
      </c>
      <c r="D353" s="182" t="s">
        <v>1197</v>
      </c>
      <c r="E353" s="182" t="s">
        <v>1197</v>
      </c>
      <c r="F353" s="15"/>
      <c r="G353" s="15" t="s">
        <v>1178</v>
      </c>
      <c r="H353" s="15"/>
    </row>
    <row r="354" spans="1:8" s="78" customFormat="1" x14ac:dyDescent="0.3">
      <c r="A354" s="15" t="s">
        <v>488</v>
      </c>
      <c r="B354" s="15" t="s">
        <v>1196</v>
      </c>
      <c r="C354" s="187" t="s">
        <v>1195</v>
      </c>
      <c r="D354" s="182" t="s">
        <v>1194</v>
      </c>
      <c r="E354" s="182" t="s">
        <v>1194</v>
      </c>
      <c r="F354" s="15"/>
      <c r="G354" s="15" t="s">
        <v>1178</v>
      </c>
      <c r="H354" s="15"/>
    </row>
    <row r="355" spans="1:8" s="78" customFormat="1" x14ac:dyDescent="0.3">
      <c r="A355" s="15" t="s">
        <v>488</v>
      </c>
      <c r="B355" s="15" t="s">
        <v>1193</v>
      </c>
      <c r="C355" s="187" t="s">
        <v>1192</v>
      </c>
      <c r="D355" s="182" t="s">
        <v>1191</v>
      </c>
      <c r="E355" s="182" t="s">
        <v>1191</v>
      </c>
      <c r="F355" s="15"/>
      <c r="G355" s="15" t="s">
        <v>1178</v>
      </c>
      <c r="H355" s="15"/>
    </row>
    <row r="356" spans="1:8" s="78" customFormat="1" x14ac:dyDescent="0.3">
      <c r="A356" s="15" t="s">
        <v>488</v>
      </c>
      <c r="B356" s="15" t="s">
        <v>1190</v>
      </c>
      <c r="C356" s="187" t="s">
        <v>1189</v>
      </c>
      <c r="D356" s="182" t="s">
        <v>1188</v>
      </c>
      <c r="E356" s="182" t="s">
        <v>1188</v>
      </c>
      <c r="F356" s="15"/>
      <c r="G356" s="15" t="s">
        <v>1178</v>
      </c>
      <c r="H356" s="15"/>
    </row>
    <row r="357" spans="1:8" s="78" customFormat="1" x14ac:dyDescent="0.3">
      <c r="A357" s="15" t="s">
        <v>488</v>
      </c>
      <c r="B357" s="15" t="s">
        <v>1187</v>
      </c>
      <c r="C357" s="187" t="s">
        <v>1186</v>
      </c>
      <c r="D357" s="182" t="s">
        <v>1185</v>
      </c>
      <c r="E357" s="182" t="s">
        <v>1185</v>
      </c>
      <c r="F357" s="15"/>
      <c r="G357" s="15" t="s">
        <v>1178</v>
      </c>
      <c r="H357" s="15"/>
    </row>
    <row r="358" spans="1:8" s="78" customFormat="1" x14ac:dyDescent="0.3">
      <c r="A358" s="15" t="s">
        <v>488</v>
      </c>
      <c r="B358" s="15" t="s">
        <v>1184</v>
      </c>
      <c r="C358" s="187" t="s">
        <v>1183</v>
      </c>
      <c r="D358" s="182" t="s">
        <v>1182</v>
      </c>
      <c r="E358" s="182" t="s">
        <v>1182</v>
      </c>
      <c r="F358" s="15"/>
      <c r="G358" s="15" t="s">
        <v>1178</v>
      </c>
      <c r="H358" s="15"/>
    </row>
    <row r="359" spans="1:8" s="78" customFormat="1" x14ac:dyDescent="0.3">
      <c r="A359" s="15" t="s">
        <v>488</v>
      </c>
      <c r="B359" s="15" t="s">
        <v>1181</v>
      </c>
      <c r="C359" s="187" t="s">
        <v>1180</v>
      </c>
      <c r="D359" s="182" t="s">
        <v>1179</v>
      </c>
      <c r="E359" s="182" t="s">
        <v>1179</v>
      </c>
      <c r="F359" s="15"/>
      <c r="G359" s="15" t="s">
        <v>1178</v>
      </c>
      <c r="H359" s="15"/>
    </row>
    <row r="360" spans="1:8" s="78" customFormat="1" x14ac:dyDescent="0.3">
      <c r="A360" s="15" t="s">
        <v>488</v>
      </c>
      <c r="B360" s="15" t="s">
        <v>1177</v>
      </c>
      <c r="C360" s="187" t="s">
        <v>1176</v>
      </c>
      <c r="D360" s="182" t="s">
        <v>1175</v>
      </c>
      <c r="E360" s="182" t="s">
        <v>1175</v>
      </c>
      <c r="F360" s="15"/>
      <c r="G360" s="15" t="s">
        <v>340</v>
      </c>
      <c r="H360" s="15"/>
    </row>
    <row r="361" spans="1:8" s="78" customFormat="1" x14ac:dyDescent="0.3">
      <c r="A361" s="15" t="s">
        <v>488</v>
      </c>
      <c r="B361" s="15" t="s">
        <v>1174</v>
      </c>
      <c r="C361" s="187" t="s">
        <v>1173</v>
      </c>
      <c r="D361" s="182" t="s">
        <v>1172</v>
      </c>
      <c r="E361" s="182" t="s">
        <v>1172</v>
      </c>
      <c r="F361" s="15"/>
      <c r="G361" s="15" t="s">
        <v>340</v>
      </c>
      <c r="H361" s="15"/>
    </row>
    <row r="362" spans="1:8" s="78" customFormat="1" x14ac:dyDescent="0.3">
      <c r="A362" s="15" t="s">
        <v>488</v>
      </c>
      <c r="B362" s="15" t="s">
        <v>1171</v>
      </c>
      <c r="C362" s="187" t="s">
        <v>1170</v>
      </c>
      <c r="D362" s="182" t="s">
        <v>1169</v>
      </c>
      <c r="E362" s="182" t="s">
        <v>1169</v>
      </c>
      <c r="F362" s="15"/>
      <c r="G362" s="15" t="s">
        <v>340</v>
      </c>
      <c r="H362" s="15"/>
    </row>
    <row r="363" spans="1:8" s="78" customFormat="1" x14ac:dyDescent="0.3">
      <c r="A363" s="15" t="s">
        <v>488</v>
      </c>
      <c r="B363" s="15" t="s">
        <v>1168</v>
      </c>
      <c r="C363" s="187" t="s">
        <v>1167</v>
      </c>
      <c r="D363" s="182" t="s">
        <v>1166</v>
      </c>
      <c r="E363" s="182" t="s">
        <v>1166</v>
      </c>
      <c r="F363" s="15"/>
      <c r="G363" s="15" t="s">
        <v>340</v>
      </c>
      <c r="H363" s="15"/>
    </row>
    <row r="364" spans="1:8" s="78" customFormat="1" x14ac:dyDescent="0.3">
      <c r="A364" s="15" t="s">
        <v>488</v>
      </c>
      <c r="B364" s="15" t="s">
        <v>339</v>
      </c>
      <c r="C364" s="187" t="s">
        <v>1165</v>
      </c>
      <c r="D364" s="182" t="s">
        <v>1164</v>
      </c>
      <c r="E364" s="182" t="s">
        <v>1164</v>
      </c>
      <c r="F364" s="15"/>
      <c r="G364" s="15" t="s">
        <v>340</v>
      </c>
      <c r="H364" s="15"/>
    </row>
    <row r="365" spans="1:8" s="78" customFormat="1" x14ac:dyDescent="0.3">
      <c r="A365" s="15" t="s">
        <v>488</v>
      </c>
      <c r="B365" s="15" t="s">
        <v>1163</v>
      </c>
      <c r="C365" s="187" t="s">
        <v>1162</v>
      </c>
      <c r="D365" s="182" t="s">
        <v>1161</v>
      </c>
      <c r="E365" s="182" t="s">
        <v>1161</v>
      </c>
      <c r="F365" s="15"/>
      <c r="G365" s="15" t="s">
        <v>340</v>
      </c>
      <c r="H365" s="15"/>
    </row>
    <row r="366" spans="1:8" s="78" customFormat="1" x14ac:dyDescent="0.3">
      <c r="A366" s="15" t="s">
        <v>488</v>
      </c>
      <c r="B366" s="15" t="s">
        <v>1160</v>
      </c>
      <c r="C366" s="187" t="s">
        <v>1159</v>
      </c>
      <c r="D366" s="182" t="s">
        <v>1158</v>
      </c>
      <c r="E366" s="182" t="s">
        <v>1158</v>
      </c>
      <c r="F366" s="15"/>
      <c r="G366" s="15" t="s">
        <v>340</v>
      </c>
      <c r="H366" s="15"/>
    </row>
    <row r="367" spans="1:8" s="78" customFormat="1" x14ac:dyDescent="0.3">
      <c r="A367" s="15" t="s">
        <v>488</v>
      </c>
      <c r="B367" s="15" t="s">
        <v>1157</v>
      </c>
      <c r="C367" s="187" t="s">
        <v>1156</v>
      </c>
      <c r="D367" s="182" t="s">
        <v>1155</v>
      </c>
      <c r="E367" s="182" t="s">
        <v>1155</v>
      </c>
      <c r="F367" s="15"/>
      <c r="G367" s="15" t="s">
        <v>340</v>
      </c>
      <c r="H367" s="15"/>
    </row>
    <row r="368" spans="1:8" s="78" customFormat="1" x14ac:dyDescent="0.3">
      <c r="A368" s="15" t="s">
        <v>488</v>
      </c>
      <c r="B368" s="15" t="s">
        <v>1154</v>
      </c>
      <c r="C368" s="187" t="s">
        <v>1153</v>
      </c>
      <c r="D368" s="182" t="s">
        <v>1152</v>
      </c>
      <c r="E368" s="182" t="s">
        <v>1152</v>
      </c>
      <c r="F368" s="15"/>
      <c r="G368" s="15" t="s">
        <v>340</v>
      </c>
      <c r="H368" s="15"/>
    </row>
    <row r="369" spans="1:8" s="78" customFormat="1" x14ac:dyDescent="0.3">
      <c r="A369" s="15" t="s">
        <v>488</v>
      </c>
      <c r="B369" s="15" t="s">
        <v>1151</v>
      </c>
      <c r="C369" s="187" t="s">
        <v>1150</v>
      </c>
      <c r="D369" s="182" t="s">
        <v>1149</v>
      </c>
      <c r="E369" s="182" t="s">
        <v>1149</v>
      </c>
      <c r="F369" s="15"/>
      <c r="G369" s="15" t="s">
        <v>340</v>
      </c>
      <c r="H369" s="15"/>
    </row>
    <row r="370" spans="1:8" s="78" customFormat="1" x14ac:dyDescent="0.3">
      <c r="A370" s="15" t="s">
        <v>488</v>
      </c>
      <c r="B370" s="15" t="s">
        <v>1148</v>
      </c>
      <c r="C370" s="187" t="s">
        <v>1147</v>
      </c>
      <c r="D370" s="182" t="s">
        <v>1146</v>
      </c>
      <c r="E370" s="182" t="s">
        <v>1146</v>
      </c>
      <c r="F370" s="15"/>
      <c r="G370" s="15" t="s">
        <v>340</v>
      </c>
      <c r="H370" s="15"/>
    </row>
    <row r="371" spans="1:8" s="78" customFormat="1" x14ac:dyDescent="0.3">
      <c r="A371" s="15" t="s">
        <v>488</v>
      </c>
      <c r="B371" s="15" t="s">
        <v>1145</v>
      </c>
      <c r="C371" s="187" t="s">
        <v>1144</v>
      </c>
      <c r="D371" s="182" t="s">
        <v>1143</v>
      </c>
      <c r="E371" s="182" t="s">
        <v>1143</v>
      </c>
      <c r="F371" s="15"/>
      <c r="G371" s="15" t="s">
        <v>340</v>
      </c>
      <c r="H371" s="15"/>
    </row>
    <row r="372" spans="1:8" s="78" customFormat="1" x14ac:dyDescent="0.3">
      <c r="A372" s="15" t="s">
        <v>488</v>
      </c>
      <c r="B372" s="15" t="s">
        <v>1142</v>
      </c>
      <c r="C372" s="187" t="s">
        <v>1141</v>
      </c>
      <c r="D372" s="182" t="s">
        <v>1140</v>
      </c>
      <c r="E372" s="182" t="s">
        <v>1140</v>
      </c>
      <c r="F372" s="15"/>
      <c r="G372" s="15" t="s">
        <v>340</v>
      </c>
      <c r="H372" s="15"/>
    </row>
    <row r="373" spans="1:8" s="78" customFormat="1" x14ac:dyDescent="0.3">
      <c r="A373" s="15" t="s">
        <v>488</v>
      </c>
      <c r="B373" s="15" t="s">
        <v>351</v>
      </c>
      <c r="C373" s="187" t="s">
        <v>1139</v>
      </c>
      <c r="D373" s="182" t="s">
        <v>1138</v>
      </c>
      <c r="E373" s="182" t="s">
        <v>1138</v>
      </c>
      <c r="F373" s="15"/>
      <c r="G373" s="15" t="s">
        <v>352</v>
      </c>
      <c r="H373" s="15"/>
    </row>
    <row r="374" spans="1:8" s="78" customFormat="1" x14ac:dyDescent="0.3">
      <c r="A374" s="15" t="s">
        <v>488</v>
      </c>
      <c r="B374" s="15" t="s">
        <v>1137</v>
      </c>
      <c r="C374" s="187" t="s">
        <v>1136</v>
      </c>
      <c r="D374" s="182" t="s">
        <v>1135</v>
      </c>
      <c r="E374" s="182" t="s">
        <v>1135</v>
      </c>
      <c r="F374" s="15"/>
      <c r="G374" s="15" t="s">
        <v>352</v>
      </c>
      <c r="H374" s="15"/>
    </row>
    <row r="375" spans="1:8" s="78" customFormat="1" x14ac:dyDescent="0.3">
      <c r="A375" s="15" t="s">
        <v>488</v>
      </c>
      <c r="B375" s="15" t="s">
        <v>1134</v>
      </c>
      <c r="C375" s="187" t="s">
        <v>1133</v>
      </c>
      <c r="D375" s="182" t="s">
        <v>1132</v>
      </c>
      <c r="E375" s="182" t="s">
        <v>1132</v>
      </c>
      <c r="F375" s="15"/>
      <c r="G375" s="15" t="s">
        <v>352</v>
      </c>
      <c r="H375" s="15"/>
    </row>
    <row r="376" spans="1:8" s="78" customFormat="1" x14ac:dyDescent="0.3">
      <c r="A376" s="15" t="s">
        <v>488</v>
      </c>
      <c r="B376" s="15" t="s">
        <v>1131</v>
      </c>
      <c r="C376" s="187" t="s">
        <v>1130</v>
      </c>
      <c r="D376" s="182" t="s">
        <v>1129</v>
      </c>
      <c r="E376" s="182" t="s">
        <v>1129</v>
      </c>
      <c r="F376" s="15"/>
      <c r="G376" s="15" t="s">
        <v>352</v>
      </c>
      <c r="H376" s="15"/>
    </row>
    <row r="377" spans="1:8" s="78" customFormat="1" x14ac:dyDescent="0.3">
      <c r="A377" s="15" t="s">
        <v>488</v>
      </c>
      <c r="B377" s="15" t="s">
        <v>1128</v>
      </c>
      <c r="C377" s="187" t="s">
        <v>1127</v>
      </c>
      <c r="D377" s="182" t="s">
        <v>1126</v>
      </c>
      <c r="E377" s="182" t="s">
        <v>1126</v>
      </c>
      <c r="F377" s="15"/>
      <c r="G377" s="15" t="s">
        <v>352</v>
      </c>
      <c r="H377" s="15"/>
    </row>
    <row r="378" spans="1:8" s="78" customFormat="1" x14ac:dyDescent="0.3">
      <c r="A378" s="15" t="s">
        <v>488</v>
      </c>
      <c r="B378" s="15" t="s">
        <v>1125</v>
      </c>
      <c r="C378" s="187" t="s">
        <v>1124</v>
      </c>
      <c r="D378" s="182" t="s">
        <v>1123</v>
      </c>
      <c r="E378" s="182" t="s">
        <v>1123</v>
      </c>
      <c r="F378" s="15"/>
      <c r="G378" s="15" t="s">
        <v>352</v>
      </c>
      <c r="H378" s="15"/>
    </row>
    <row r="379" spans="1:8" s="78" customFormat="1" x14ac:dyDescent="0.3">
      <c r="A379" s="15" t="s">
        <v>488</v>
      </c>
      <c r="B379" s="15" t="s">
        <v>1122</v>
      </c>
      <c r="C379" s="187" t="s">
        <v>1121</v>
      </c>
      <c r="D379" s="182" t="s">
        <v>1120</v>
      </c>
      <c r="E379" s="182" t="s">
        <v>1120</v>
      </c>
      <c r="F379" s="15"/>
      <c r="G379" s="15" t="s">
        <v>352</v>
      </c>
      <c r="H379" s="15"/>
    </row>
    <row r="380" spans="1:8" s="78" customFormat="1" x14ac:dyDescent="0.3">
      <c r="A380" s="15" t="s">
        <v>488</v>
      </c>
      <c r="B380" s="15" t="s">
        <v>1119</v>
      </c>
      <c r="C380" s="187" t="s">
        <v>1118</v>
      </c>
      <c r="D380" s="182" t="s">
        <v>1117</v>
      </c>
      <c r="E380" s="182" t="s">
        <v>1117</v>
      </c>
      <c r="F380" s="15"/>
      <c r="G380" s="15" t="s">
        <v>352</v>
      </c>
      <c r="H380" s="15"/>
    </row>
    <row r="381" spans="1:8" s="78" customFormat="1" x14ac:dyDescent="0.3">
      <c r="A381" s="15" t="s">
        <v>488</v>
      </c>
      <c r="B381" s="15" t="s">
        <v>1116</v>
      </c>
      <c r="C381" s="187" t="s">
        <v>1115</v>
      </c>
      <c r="D381" s="182" t="s">
        <v>1114</v>
      </c>
      <c r="E381" s="182" t="s">
        <v>1114</v>
      </c>
      <c r="F381" s="15"/>
      <c r="G381" s="15" t="s">
        <v>352</v>
      </c>
      <c r="H381" s="15"/>
    </row>
    <row r="382" spans="1:8" s="78" customFormat="1" x14ac:dyDescent="0.3">
      <c r="A382" s="15" t="s">
        <v>488</v>
      </c>
      <c r="B382" s="15" t="s">
        <v>1113</v>
      </c>
      <c r="C382" s="187" t="s">
        <v>1112</v>
      </c>
      <c r="D382" s="182" t="s">
        <v>1111</v>
      </c>
      <c r="E382" s="182" t="s">
        <v>1111</v>
      </c>
      <c r="F382" s="15"/>
      <c r="G382" s="15" t="s">
        <v>352</v>
      </c>
      <c r="H382" s="15"/>
    </row>
    <row r="383" spans="1:8" s="78" customFormat="1" x14ac:dyDescent="0.3">
      <c r="A383" s="15" t="s">
        <v>488</v>
      </c>
      <c r="B383" s="15" t="s">
        <v>1110</v>
      </c>
      <c r="C383" s="187" t="s">
        <v>1109</v>
      </c>
      <c r="D383" s="182" t="s">
        <v>1108</v>
      </c>
      <c r="E383" s="182" t="s">
        <v>1108</v>
      </c>
      <c r="F383" s="15"/>
      <c r="G383" s="15" t="s">
        <v>352</v>
      </c>
      <c r="H383" s="15"/>
    </row>
    <row r="384" spans="1:8" s="78" customFormat="1" x14ac:dyDescent="0.3">
      <c r="A384" s="15" t="s">
        <v>488</v>
      </c>
      <c r="B384" s="15" t="s">
        <v>1107</v>
      </c>
      <c r="C384" s="187" t="s">
        <v>1106</v>
      </c>
      <c r="D384" s="182" t="s">
        <v>1105</v>
      </c>
      <c r="E384" s="182" t="s">
        <v>1105</v>
      </c>
      <c r="F384" s="15"/>
      <c r="G384" s="15" t="s">
        <v>352</v>
      </c>
      <c r="H384" s="15"/>
    </row>
    <row r="385" spans="1:8" s="78" customFormat="1" x14ac:dyDescent="0.3">
      <c r="A385" s="15" t="s">
        <v>488</v>
      </c>
      <c r="B385" s="15" t="s">
        <v>1104</v>
      </c>
      <c r="C385" s="187" t="s">
        <v>1103</v>
      </c>
      <c r="D385" s="182" t="s">
        <v>1102</v>
      </c>
      <c r="E385" s="182" t="s">
        <v>1102</v>
      </c>
      <c r="F385" s="15"/>
      <c r="G385" s="15" t="s">
        <v>352</v>
      </c>
      <c r="H385" s="15"/>
    </row>
    <row r="386" spans="1:8" s="78" customFormat="1" x14ac:dyDescent="0.3">
      <c r="A386" s="15" t="s">
        <v>488</v>
      </c>
      <c r="B386" s="15" t="s">
        <v>1101</v>
      </c>
      <c r="C386" s="187" t="s">
        <v>1100</v>
      </c>
      <c r="D386" s="182" t="s">
        <v>1099</v>
      </c>
      <c r="E386" s="182" t="s">
        <v>1099</v>
      </c>
      <c r="F386" s="15"/>
      <c r="G386" s="15" t="s">
        <v>352</v>
      </c>
      <c r="H386" s="15"/>
    </row>
    <row r="387" spans="1:8" s="78" customFormat="1" x14ac:dyDescent="0.3">
      <c r="A387" s="15" t="s">
        <v>488</v>
      </c>
      <c r="B387" s="15" t="s">
        <v>1098</v>
      </c>
      <c r="C387" s="187" t="s">
        <v>1097</v>
      </c>
      <c r="D387" s="182" t="s">
        <v>1096</v>
      </c>
      <c r="E387" s="182" t="s">
        <v>1096</v>
      </c>
      <c r="F387" s="15"/>
      <c r="G387" s="15" t="s">
        <v>352</v>
      </c>
      <c r="H387" s="15"/>
    </row>
    <row r="388" spans="1:8" s="78" customFormat="1" x14ac:dyDescent="0.3">
      <c r="A388" s="15" t="s">
        <v>488</v>
      </c>
      <c r="B388" s="15" t="s">
        <v>1095</v>
      </c>
      <c r="C388" s="187" t="s">
        <v>1094</v>
      </c>
      <c r="D388" s="182" t="s">
        <v>1093</v>
      </c>
      <c r="E388" s="182" t="s">
        <v>1093</v>
      </c>
      <c r="F388" s="15"/>
      <c r="G388" s="15" t="s">
        <v>352</v>
      </c>
      <c r="H388" s="15"/>
    </row>
    <row r="389" spans="1:8" s="78" customFormat="1" x14ac:dyDescent="0.3">
      <c r="A389" s="15" t="s">
        <v>488</v>
      </c>
      <c r="B389" s="15" t="s">
        <v>1092</v>
      </c>
      <c r="C389" s="187" t="s">
        <v>1091</v>
      </c>
      <c r="D389" s="182" t="s">
        <v>1090</v>
      </c>
      <c r="E389" s="182" t="s">
        <v>1090</v>
      </c>
      <c r="F389" s="15"/>
      <c r="G389" s="15" t="s">
        <v>317</v>
      </c>
      <c r="H389" s="15"/>
    </row>
    <row r="390" spans="1:8" s="78" customFormat="1" x14ac:dyDescent="0.3">
      <c r="A390" s="15" t="s">
        <v>488</v>
      </c>
      <c r="B390" s="15" t="s">
        <v>1089</v>
      </c>
      <c r="C390" s="187" t="s">
        <v>1088</v>
      </c>
      <c r="D390" s="182" t="s">
        <v>1087</v>
      </c>
      <c r="E390" s="182" t="s">
        <v>1087</v>
      </c>
      <c r="F390" s="15"/>
      <c r="G390" s="15" t="s">
        <v>317</v>
      </c>
      <c r="H390" s="15"/>
    </row>
    <row r="391" spans="1:8" s="78" customFormat="1" x14ac:dyDescent="0.3">
      <c r="A391" s="15" t="s">
        <v>488</v>
      </c>
      <c r="B391" s="15" t="s">
        <v>1086</v>
      </c>
      <c r="C391" s="187" t="s">
        <v>1085</v>
      </c>
      <c r="D391" s="182" t="s">
        <v>1084</v>
      </c>
      <c r="E391" s="182" t="s">
        <v>1084</v>
      </c>
      <c r="F391" s="15"/>
      <c r="G391" s="15" t="s">
        <v>317</v>
      </c>
      <c r="H391" s="15"/>
    </row>
    <row r="392" spans="1:8" s="78" customFormat="1" x14ac:dyDescent="0.3">
      <c r="A392" s="15" t="s">
        <v>488</v>
      </c>
      <c r="B392" s="15" t="s">
        <v>1083</v>
      </c>
      <c r="C392" s="187" t="s">
        <v>1082</v>
      </c>
      <c r="D392" s="182" t="s">
        <v>1081</v>
      </c>
      <c r="E392" s="182" t="s">
        <v>1081</v>
      </c>
      <c r="F392" s="15"/>
      <c r="G392" s="15" t="s">
        <v>317</v>
      </c>
      <c r="H392" s="15"/>
    </row>
    <row r="393" spans="1:8" s="78" customFormat="1" x14ac:dyDescent="0.3">
      <c r="A393" s="15" t="s">
        <v>488</v>
      </c>
      <c r="B393" s="15" t="s">
        <v>1080</v>
      </c>
      <c r="C393" s="187" t="s">
        <v>1079</v>
      </c>
      <c r="D393" s="182" t="s">
        <v>1078</v>
      </c>
      <c r="E393" s="182" t="s">
        <v>1078</v>
      </c>
      <c r="F393" s="15"/>
      <c r="G393" s="15" t="s">
        <v>317</v>
      </c>
      <c r="H393" s="15"/>
    </row>
    <row r="394" spans="1:8" s="78" customFormat="1" x14ac:dyDescent="0.3">
      <c r="A394" s="15" t="s">
        <v>488</v>
      </c>
      <c r="B394" s="15" t="s">
        <v>316</v>
      </c>
      <c r="C394" s="187" t="s">
        <v>1077</v>
      </c>
      <c r="D394" s="182" t="s">
        <v>1076</v>
      </c>
      <c r="E394" s="182" t="s">
        <v>1076</v>
      </c>
      <c r="F394" s="15"/>
      <c r="G394" s="15" t="s">
        <v>317</v>
      </c>
      <c r="H394" s="15"/>
    </row>
    <row r="395" spans="1:8" s="78" customFormat="1" x14ac:dyDescent="0.3">
      <c r="A395" s="15" t="s">
        <v>488</v>
      </c>
      <c r="B395" s="15" t="s">
        <v>1075</v>
      </c>
      <c r="C395" s="187" t="s">
        <v>1074</v>
      </c>
      <c r="D395" s="182" t="s">
        <v>1073</v>
      </c>
      <c r="E395" s="182" t="s">
        <v>1073</v>
      </c>
      <c r="F395" s="15"/>
      <c r="G395" s="15" t="s">
        <v>317</v>
      </c>
      <c r="H395" s="15"/>
    </row>
    <row r="396" spans="1:8" s="78" customFormat="1" x14ac:dyDescent="0.3">
      <c r="A396" s="15" t="s">
        <v>488</v>
      </c>
      <c r="B396" s="15" t="s">
        <v>1072</v>
      </c>
      <c r="C396" s="187" t="s">
        <v>1071</v>
      </c>
      <c r="D396" s="182" t="s">
        <v>1070</v>
      </c>
      <c r="E396" s="182" t="s">
        <v>1070</v>
      </c>
      <c r="F396" s="15"/>
      <c r="G396" s="15" t="s">
        <v>317</v>
      </c>
      <c r="H396" s="15"/>
    </row>
    <row r="397" spans="1:8" s="78" customFormat="1" x14ac:dyDescent="0.3">
      <c r="A397" s="15" t="s">
        <v>488</v>
      </c>
      <c r="B397" s="15" t="s">
        <v>317</v>
      </c>
      <c r="C397" s="187" t="s">
        <v>1069</v>
      </c>
      <c r="D397" s="182" t="s">
        <v>1068</v>
      </c>
      <c r="E397" s="182" t="s">
        <v>1068</v>
      </c>
      <c r="F397" s="15"/>
      <c r="G397" s="15" t="s">
        <v>317</v>
      </c>
      <c r="H397" s="15"/>
    </row>
    <row r="398" spans="1:8" s="78" customFormat="1" x14ac:dyDescent="0.3">
      <c r="A398" s="15" t="s">
        <v>488</v>
      </c>
      <c r="B398" s="15" t="s">
        <v>1067</v>
      </c>
      <c r="C398" s="187" t="s">
        <v>1066</v>
      </c>
      <c r="D398" s="182" t="s">
        <v>1065</v>
      </c>
      <c r="E398" s="182" t="s">
        <v>1065</v>
      </c>
      <c r="F398" s="15"/>
      <c r="G398" s="15" t="s">
        <v>317</v>
      </c>
      <c r="H398" s="15"/>
    </row>
    <row r="399" spans="1:8" s="78" customFormat="1" x14ac:dyDescent="0.3">
      <c r="A399" s="15" t="s">
        <v>488</v>
      </c>
      <c r="B399" s="15" t="s">
        <v>1064</v>
      </c>
      <c r="C399" s="187" t="s">
        <v>1063</v>
      </c>
      <c r="D399" s="182" t="s">
        <v>1062</v>
      </c>
      <c r="E399" s="182" t="s">
        <v>1062</v>
      </c>
      <c r="F399" s="15"/>
      <c r="G399" s="15" t="s">
        <v>1046</v>
      </c>
      <c r="H399" s="15"/>
    </row>
    <row r="400" spans="1:8" s="78" customFormat="1" x14ac:dyDescent="0.3">
      <c r="A400" s="15" t="s">
        <v>488</v>
      </c>
      <c r="B400" s="15" t="s">
        <v>1061</v>
      </c>
      <c r="C400" s="187" t="s">
        <v>1060</v>
      </c>
      <c r="D400" s="182" t="s">
        <v>1059</v>
      </c>
      <c r="E400" s="182" t="s">
        <v>1059</v>
      </c>
      <c r="F400" s="15"/>
      <c r="G400" s="15" t="s">
        <v>1046</v>
      </c>
      <c r="H400" s="15"/>
    </row>
    <row r="401" spans="1:8" s="78" customFormat="1" x14ac:dyDescent="0.3">
      <c r="A401" s="15" t="s">
        <v>488</v>
      </c>
      <c r="B401" s="15" t="s">
        <v>1058</v>
      </c>
      <c r="C401" s="187" t="s">
        <v>1057</v>
      </c>
      <c r="D401" s="182" t="s">
        <v>1056</v>
      </c>
      <c r="E401" s="182" t="s">
        <v>1056</v>
      </c>
      <c r="F401" s="15"/>
      <c r="G401" s="15" t="s">
        <v>1046</v>
      </c>
      <c r="H401" s="15"/>
    </row>
    <row r="402" spans="1:8" s="78" customFormat="1" x14ac:dyDescent="0.3">
      <c r="A402" s="15" t="s">
        <v>488</v>
      </c>
      <c r="B402" s="15" t="s">
        <v>1055</v>
      </c>
      <c r="C402" s="187" t="s">
        <v>1054</v>
      </c>
      <c r="D402" s="182" t="s">
        <v>1053</v>
      </c>
      <c r="E402" s="182" t="s">
        <v>1053</v>
      </c>
      <c r="F402" s="15"/>
      <c r="G402" s="15" t="s">
        <v>1046</v>
      </c>
      <c r="H402" s="15"/>
    </row>
    <row r="403" spans="1:8" s="78" customFormat="1" x14ac:dyDescent="0.3">
      <c r="A403" s="15" t="s">
        <v>488</v>
      </c>
      <c r="B403" s="15" t="s">
        <v>1052</v>
      </c>
      <c r="C403" s="187" t="s">
        <v>1051</v>
      </c>
      <c r="D403" s="182" t="s">
        <v>1050</v>
      </c>
      <c r="E403" s="182" t="s">
        <v>1050</v>
      </c>
      <c r="F403" s="15"/>
      <c r="G403" s="15" t="s">
        <v>1046</v>
      </c>
      <c r="H403" s="15"/>
    </row>
    <row r="404" spans="1:8" s="78" customFormat="1" x14ac:dyDescent="0.3">
      <c r="A404" s="15" t="s">
        <v>488</v>
      </c>
      <c r="B404" s="15" t="s">
        <v>1049</v>
      </c>
      <c r="C404" s="187" t="s">
        <v>1048</v>
      </c>
      <c r="D404" s="182" t="s">
        <v>1047</v>
      </c>
      <c r="E404" s="182" t="s">
        <v>1047</v>
      </c>
      <c r="F404" s="15"/>
      <c r="G404" s="15" t="s">
        <v>1046</v>
      </c>
      <c r="H404" s="15"/>
    </row>
    <row r="405" spans="1:8" s="78" customFormat="1" x14ac:dyDescent="0.3">
      <c r="A405" s="15" t="s">
        <v>488</v>
      </c>
      <c r="B405" s="15" t="s">
        <v>1045</v>
      </c>
      <c r="C405" s="187" t="s">
        <v>1044</v>
      </c>
      <c r="D405" s="182" t="s">
        <v>1043</v>
      </c>
      <c r="E405" s="182" t="s">
        <v>1043</v>
      </c>
      <c r="F405" s="15"/>
      <c r="G405" s="15" t="s">
        <v>1024</v>
      </c>
      <c r="H405" s="15"/>
    </row>
    <row r="406" spans="1:8" s="78" customFormat="1" x14ac:dyDescent="0.3">
      <c r="A406" s="15" t="s">
        <v>488</v>
      </c>
      <c r="B406" s="15" t="s">
        <v>1042</v>
      </c>
      <c r="C406" s="187" t="s">
        <v>1041</v>
      </c>
      <c r="D406" s="182" t="s">
        <v>1040</v>
      </c>
      <c r="E406" s="182" t="s">
        <v>1040</v>
      </c>
      <c r="F406" s="15"/>
      <c r="G406" s="15" t="s">
        <v>1024</v>
      </c>
      <c r="H406" s="15"/>
    </row>
    <row r="407" spans="1:8" s="78" customFormat="1" x14ac:dyDescent="0.3">
      <c r="A407" s="15" t="s">
        <v>488</v>
      </c>
      <c r="B407" s="15" t="s">
        <v>1039</v>
      </c>
      <c r="C407" s="187" t="s">
        <v>1038</v>
      </c>
      <c r="D407" s="182" t="s">
        <v>1037</v>
      </c>
      <c r="E407" s="182" t="s">
        <v>1037</v>
      </c>
      <c r="F407" s="15"/>
      <c r="G407" s="15" t="s">
        <v>1024</v>
      </c>
      <c r="H407" s="15"/>
    </row>
    <row r="408" spans="1:8" s="78" customFormat="1" x14ac:dyDescent="0.3">
      <c r="A408" s="15" t="s">
        <v>488</v>
      </c>
      <c r="B408" s="15" t="s">
        <v>1036</v>
      </c>
      <c r="C408" s="187" t="s">
        <v>1035</v>
      </c>
      <c r="D408" s="182" t="s">
        <v>1034</v>
      </c>
      <c r="E408" s="182" t="s">
        <v>1034</v>
      </c>
      <c r="F408" s="15"/>
      <c r="G408" s="15" t="s">
        <v>1024</v>
      </c>
      <c r="H408" s="15"/>
    </row>
    <row r="409" spans="1:8" s="78" customFormat="1" x14ac:dyDescent="0.3">
      <c r="A409" s="15" t="s">
        <v>488</v>
      </c>
      <c r="B409" s="15" t="s">
        <v>1033</v>
      </c>
      <c r="C409" s="187" t="s">
        <v>1032</v>
      </c>
      <c r="D409" s="182" t="s">
        <v>1031</v>
      </c>
      <c r="E409" s="182" t="s">
        <v>1031</v>
      </c>
      <c r="F409" s="15"/>
      <c r="G409" s="15" t="s">
        <v>1024</v>
      </c>
      <c r="H409" s="15"/>
    </row>
    <row r="410" spans="1:8" s="78" customFormat="1" x14ac:dyDescent="0.3">
      <c r="A410" s="15" t="s">
        <v>488</v>
      </c>
      <c r="B410" s="15" t="s">
        <v>1030</v>
      </c>
      <c r="C410" s="187" t="s">
        <v>1029</v>
      </c>
      <c r="D410" s="182" t="s">
        <v>1028</v>
      </c>
      <c r="E410" s="182" t="s">
        <v>1028</v>
      </c>
      <c r="F410" s="15"/>
      <c r="G410" s="15" t="s">
        <v>1024</v>
      </c>
      <c r="H410" s="15"/>
    </row>
    <row r="411" spans="1:8" s="78" customFormat="1" x14ac:dyDescent="0.3">
      <c r="A411" s="15" t="s">
        <v>488</v>
      </c>
      <c r="B411" s="15" t="s">
        <v>1027</v>
      </c>
      <c r="C411" s="187" t="s">
        <v>1026</v>
      </c>
      <c r="D411" s="182" t="s">
        <v>1025</v>
      </c>
      <c r="E411" s="182" t="s">
        <v>1025</v>
      </c>
      <c r="F411" s="15"/>
      <c r="G411" s="15" t="s">
        <v>1024</v>
      </c>
      <c r="H411" s="15"/>
    </row>
    <row r="412" spans="1:8" s="78" customFormat="1" x14ac:dyDescent="0.3">
      <c r="A412" s="15" t="s">
        <v>488</v>
      </c>
      <c r="B412" s="15" t="s">
        <v>1023</v>
      </c>
      <c r="C412" s="187" t="s">
        <v>1022</v>
      </c>
      <c r="D412" s="182" t="s">
        <v>1021</v>
      </c>
      <c r="E412" s="182" t="s">
        <v>1021</v>
      </c>
      <c r="F412" s="15"/>
      <c r="G412" s="15" t="s">
        <v>412</v>
      </c>
      <c r="H412" s="15"/>
    </row>
    <row r="413" spans="1:8" s="78" customFormat="1" x14ac:dyDescent="0.3">
      <c r="A413" s="15" t="s">
        <v>488</v>
      </c>
      <c r="B413" s="15" t="s">
        <v>1020</v>
      </c>
      <c r="C413" s="187" t="s">
        <v>1019</v>
      </c>
      <c r="D413" s="182" t="s">
        <v>1018</v>
      </c>
      <c r="E413" s="182" t="s">
        <v>1018</v>
      </c>
      <c r="F413" s="15"/>
      <c r="G413" s="15" t="s">
        <v>412</v>
      </c>
      <c r="H413" s="15"/>
    </row>
    <row r="414" spans="1:8" s="78" customFormat="1" x14ac:dyDescent="0.3">
      <c r="A414" s="15" t="s">
        <v>488</v>
      </c>
      <c r="B414" s="15" t="s">
        <v>1017</v>
      </c>
      <c r="C414" s="187" t="s">
        <v>1016</v>
      </c>
      <c r="D414" s="182" t="s">
        <v>1015</v>
      </c>
      <c r="E414" s="182" t="s">
        <v>1015</v>
      </c>
      <c r="F414" s="15"/>
      <c r="G414" s="15" t="s">
        <v>412</v>
      </c>
      <c r="H414" s="15"/>
    </row>
    <row r="415" spans="1:8" s="78" customFormat="1" x14ac:dyDescent="0.3">
      <c r="A415" s="15" t="s">
        <v>488</v>
      </c>
      <c r="B415" s="15" t="s">
        <v>1014</v>
      </c>
      <c r="C415" s="187" t="s">
        <v>1013</v>
      </c>
      <c r="D415" s="182" t="s">
        <v>1012</v>
      </c>
      <c r="E415" s="182" t="s">
        <v>1012</v>
      </c>
      <c r="F415" s="15"/>
      <c r="G415" s="15" t="s">
        <v>412</v>
      </c>
      <c r="H415" s="15"/>
    </row>
    <row r="416" spans="1:8" s="78" customFormat="1" x14ac:dyDescent="0.3">
      <c r="A416" s="15" t="s">
        <v>488</v>
      </c>
      <c r="B416" s="15" t="s">
        <v>1011</v>
      </c>
      <c r="C416" s="187" t="s">
        <v>1010</v>
      </c>
      <c r="D416" s="182" t="s">
        <v>1009</v>
      </c>
      <c r="E416" s="182" t="s">
        <v>1009</v>
      </c>
      <c r="F416" s="15"/>
      <c r="G416" s="15" t="s">
        <v>412</v>
      </c>
      <c r="H416" s="15"/>
    </row>
    <row r="417" spans="1:8" s="78" customFormat="1" x14ac:dyDescent="0.3">
      <c r="A417" s="15" t="s">
        <v>488</v>
      </c>
      <c r="B417" s="15" t="s">
        <v>1008</v>
      </c>
      <c r="C417" s="187" t="s">
        <v>1007</v>
      </c>
      <c r="D417" s="182" t="s">
        <v>1006</v>
      </c>
      <c r="E417" s="182" t="s">
        <v>1006</v>
      </c>
      <c r="F417" s="15"/>
      <c r="G417" s="15" t="s">
        <v>412</v>
      </c>
      <c r="H417" s="15"/>
    </row>
    <row r="418" spans="1:8" s="78" customFormat="1" x14ac:dyDescent="0.3">
      <c r="A418" s="15" t="s">
        <v>488</v>
      </c>
      <c r="B418" s="15" t="s">
        <v>1005</v>
      </c>
      <c r="C418" s="187" t="s">
        <v>1004</v>
      </c>
      <c r="D418" s="182" t="s">
        <v>1003</v>
      </c>
      <c r="E418" s="182" t="s">
        <v>1003</v>
      </c>
      <c r="F418" s="15"/>
      <c r="G418" s="15" t="s">
        <v>412</v>
      </c>
      <c r="H418" s="15"/>
    </row>
    <row r="419" spans="1:8" s="78" customFormat="1" x14ac:dyDescent="0.3">
      <c r="A419" s="15" t="s">
        <v>488</v>
      </c>
      <c r="B419" s="15" t="s">
        <v>1002</v>
      </c>
      <c r="C419" s="187" t="s">
        <v>1001</v>
      </c>
      <c r="D419" s="182" t="s">
        <v>1000</v>
      </c>
      <c r="E419" s="182" t="s">
        <v>1000</v>
      </c>
      <c r="F419" s="15"/>
      <c r="G419" s="15" t="s">
        <v>412</v>
      </c>
      <c r="H419" s="15"/>
    </row>
    <row r="420" spans="1:8" s="78" customFormat="1" x14ac:dyDescent="0.3">
      <c r="A420" s="15" t="s">
        <v>488</v>
      </c>
      <c r="B420" s="15" t="s">
        <v>999</v>
      </c>
      <c r="C420" s="187" t="s">
        <v>998</v>
      </c>
      <c r="D420" s="182" t="s">
        <v>997</v>
      </c>
      <c r="E420" s="182" t="s">
        <v>997</v>
      </c>
      <c r="F420" s="15"/>
      <c r="G420" s="15" t="s">
        <v>412</v>
      </c>
      <c r="H420" s="15"/>
    </row>
    <row r="421" spans="1:8" s="78" customFormat="1" x14ac:dyDescent="0.3">
      <c r="A421" s="15" t="s">
        <v>488</v>
      </c>
      <c r="B421" s="15" t="s">
        <v>996</v>
      </c>
      <c r="C421" s="187" t="s">
        <v>995</v>
      </c>
      <c r="D421" s="182" t="s">
        <v>994</v>
      </c>
      <c r="E421" s="182" t="s">
        <v>994</v>
      </c>
      <c r="F421" s="15"/>
      <c r="G421" s="15" t="s">
        <v>350</v>
      </c>
      <c r="H421" s="15"/>
    </row>
    <row r="422" spans="1:8" s="78" customFormat="1" x14ac:dyDescent="0.3">
      <c r="A422" s="15" t="s">
        <v>488</v>
      </c>
      <c r="B422" s="15" t="s">
        <v>993</v>
      </c>
      <c r="C422" s="187" t="s">
        <v>992</v>
      </c>
      <c r="D422" s="182" t="s">
        <v>991</v>
      </c>
      <c r="E422" s="182" t="s">
        <v>991</v>
      </c>
      <c r="F422" s="15"/>
      <c r="G422" s="15" t="s">
        <v>350</v>
      </c>
      <c r="H422" s="15"/>
    </row>
    <row r="423" spans="1:8" s="78" customFormat="1" x14ac:dyDescent="0.3">
      <c r="A423" s="15" t="s">
        <v>488</v>
      </c>
      <c r="B423" s="15" t="s">
        <v>354</v>
      </c>
      <c r="C423" s="187" t="s">
        <v>990</v>
      </c>
      <c r="D423" s="182" t="s">
        <v>989</v>
      </c>
      <c r="E423" s="182" t="s">
        <v>989</v>
      </c>
      <c r="F423" s="15"/>
      <c r="G423" s="15" t="s">
        <v>350</v>
      </c>
      <c r="H423" s="15"/>
    </row>
    <row r="424" spans="1:8" s="78" customFormat="1" x14ac:dyDescent="0.3">
      <c r="A424" s="15" t="s">
        <v>488</v>
      </c>
      <c r="B424" s="15" t="s">
        <v>988</v>
      </c>
      <c r="C424" s="187" t="s">
        <v>987</v>
      </c>
      <c r="D424" s="182" t="s">
        <v>986</v>
      </c>
      <c r="E424" s="182" t="s">
        <v>986</v>
      </c>
      <c r="F424" s="15"/>
      <c r="G424" s="15" t="s">
        <v>350</v>
      </c>
      <c r="H424" s="15"/>
    </row>
    <row r="425" spans="1:8" s="78" customFormat="1" x14ac:dyDescent="0.3">
      <c r="A425" s="15" t="s">
        <v>488</v>
      </c>
      <c r="B425" s="15" t="s">
        <v>985</v>
      </c>
      <c r="C425" s="187" t="s">
        <v>984</v>
      </c>
      <c r="D425" s="182" t="s">
        <v>983</v>
      </c>
      <c r="E425" s="182" t="s">
        <v>983</v>
      </c>
      <c r="F425" s="15"/>
      <c r="G425" s="15" t="s">
        <v>350</v>
      </c>
      <c r="H425" s="15"/>
    </row>
    <row r="426" spans="1:8" s="78" customFormat="1" x14ac:dyDescent="0.3">
      <c r="A426" s="15" t="s">
        <v>488</v>
      </c>
      <c r="B426" s="15" t="s">
        <v>982</v>
      </c>
      <c r="C426" s="187" t="s">
        <v>981</v>
      </c>
      <c r="D426" s="182" t="s">
        <v>980</v>
      </c>
      <c r="E426" s="182" t="s">
        <v>980</v>
      </c>
      <c r="F426" s="15"/>
      <c r="G426" s="15" t="s">
        <v>350</v>
      </c>
      <c r="H426" s="15"/>
    </row>
    <row r="427" spans="1:8" s="78" customFormat="1" x14ac:dyDescent="0.3">
      <c r="A427" s="15" t="s">
        <v>488</v>
      </c>
      <c r="B427" s="15" t="s">
        <v>979</v>
      </c>
      <c r="C427" s="187" t="s">
        <v>978</v>
      </c>
      <c r="D427" s="182" t="s">
        <v>977</v>
      </c>
      <c r="E427" s="182" t="s">
        <v>977</v>
      </c>
      <c r="F427" s="15"/>
      <c r="G427" s="15" t="s">
        <v>350</v>
      </c>
      <c r="H427" s="15"/>
    </row>
    <row r="428" spans="1:8" s="78" customFormat="1" x14ac:dyDescent="0.3">
      <c r="A428" s="15" t="s">
        <v>488</v>
      </c>
      <c r="B428" s="15" t="s">
        <v>976</v>
      </c>
      <c r="C428" s="187" t="s">
        <v>975</v>
      </c>
      <c r="D428" s="182" t="s">
        <v>974</v>
      </c>
      <c r="E428" s="182" t="s">
        <v>974</v>
      </c>
      <c r="F428" s="15"/>
      <c r="G428" s="15" t="s">
        <v>350</v>
      </c>
      <c r="H428" s="15"/>
    </row>
    <row r="429" spans="1:8" s="78" customFormat="1" x14ac:dyDescent="0.3">
      <c r="A429" s="15" t="s">
        <v>488</v>
      </c>
      <c r="B429" s="15" t="s">
        <v>973</v>
      </c>
      <c r="C429" s="187" t="s">
        <v>972</v>
      </c>
      <c r="D429" s="182" t="s">
        <v>971</v>
      </c>
      <c r="E429" s="182" t="s">
        <v>971</v>
      </c>
      <c r="F429" s="15"/>
      <c r="G429" s="15" t="s">
        <v>350</v>
      </c>
      <c r="H429" s="15"/>
    </row>
    <row r="430" spans="1:8" s="78" customFormat="1" x14ac:dyDescent="0.3">
      <c r="A430" s="15" t="s">
        <v>488</v>
      </c>
      <c r="B430" s="15" t="s">
        <v>349</v>
      </c>
      <c r="C430" s="187" t="s">
        <v>970</v>
      </c>
      <c r="D430" s="182" t="s">
        <v>969</v>
      </c>
      <c r="E430" s="182" t="s">
        <v>969</v>
      </c>
      <c r="F430" s="15"/>
      <c r="G430" s="15" t="s">
        <v>350</v>
      </c>
      <c r="H430" s="15"/>
    </row>
    <row r="431" spans="1:8" s="78" customFormat="1" x14ac:dyDescent="0.3">
      <c r="A431" s="15" t="s">
        <v>488</v>
      </c>
      <c r="B431" s="15" t="s">
        <v>968</v>
      </c>
      <c r="C431" s="187" t="s">
        <v>967</v>
      </c>
      <c r="D431" s="182" t="s">
        <v>966</v>
      </c>
      <c r="E431" s="182" t="s">
        <v>966</v>
      </c>
      <c r="F431" s="15"/>
      <c r="G431" s="15" t="s">
        <v>350</v>
      </c>
      <c r="H431" s="15"/>
    </row>
    <row r="432" spans="1:8" s="78" customFormat="1" x14ac:dyDescent="0.3">
      <c r="A432" s="15" t="s">
        <v>488</v>
      </c>
      <c r="B432" s="15" t="s">
        <v>965</v>
      </c>
      <c r="C432" s="187" t="s">
        <v>964</v>
      </c>
      <c r="D432" s="182" t="s">
        <v>963</v>
      </c>
      <c r="E432" s="182" t="s">
        <v>963</v>
      </c>
      <c r="F432" s="15"/>
      <c r="G432" s="15" t="s">
        <v>350</v>
      </c>
      <c r="H432" s="15"/>
    </row>
    <row r="433" spans="1:8" s="78" customFormat="1" x14ac:dyDescent="0.3">
      <c r="A433" s="15" t="s">
        <v>488</v>
      </c>
      <c r="B433" s="15" t="s">
        <v>962</v>
      </c>
      <c r="C433" s="187" t="s">
        <v>961</v>
      </c>
      <c r="D433" s="182" t="s">
        <v>960</v>
      </c>
      <c r="E433" s="182" t="s">
        <v>960</v>
      </c>
      <c r="F433" s="15"/>
      <c r="G433" s="15" t="s">
        <v>350</v>
      </c>
      <c r="H433" s="15"/>
    </row>
    <row r="434" spans="1:8" s="78" customFormat="1" x14ac:dyDescent="0.3">
      <c r="A434" s="15" t="s">
        <v>488</v>
      </c>
      <c r="B434" s="15" t="s">
        <v>959</v>
      </c>
      <c r="C434" s="187" t="s">
        <v>958</v>
      </c>
      <c r="D434" s="182" t="s">
        <v>957</v>
      </c>
      <c r="E434" s="182" t="s">
        <v>957</v>
      </c>
      <c r="F434" s="15"/>
      <c r="G434" s="15" t="s">
        <v>350</v>
      </c>
      <c r="H434" s="15"/>
    </row>
    <row r="435" spans="1:8" s="78" customFormat="1" x14ac:dyDescent="0.3">
      <c r="A435" s="15" t="s">
        <v>488</v>
      </c>
      <c r="B435" s="15" t="s">
        <v>956</v>
      </c>
      <c r="C435" s="187" t="s">
        <v>955</v>
      </c>
      <c r="D435" s="182" t="s">
        <v>954</v>
      </c>
      <c r="E435" s="182" t="s">
        <v>954</v>
      </c>
      <c r="F435" s="15"/>
      <c r="G435" s="15" t="s">
        <v>350</v>
      </c>
      <c r="H435" s="15"/>
    </row>
    <row r="436" spans="1:8" s="78" customFormat="1" x14ac:dyDescent="0.3">
      <c r="A436" s="15" t="s">
        <v>488</v>
      </c>
      <c r="B436" s="15" t="s">
        <v>953</v>
      </c>
      <c r="C436" s="187" t="s">
        <v>952</v>
      </c>
      <c r="D436" s="182" t="s">
        <v>951</v>
      </c>
      <c r="E436" s="182" t="s">
        <v>951</v>
      </c>
      <c r="F436" s="15"/>
      <c r="G436" s="15" t="s">
        <v>350</v>
      </c>
      <c r="H436" s="15"/>
    </row>
    <row r="437" spans="1:8" s="78" customFormat="1" x14ac:dyDescent="0.3">
      <c r="A437" s="15" t="s">
        <v>488</v>
      </c>
      <c r="B437" s="15" t="s">
        <v>950</v>
      </c>
      <c r="C437" s="187" t="s">
        <v>949</v>
      </c>
      <c r="D437" s="182" t="s">
        <v>948</v>
      </c>
      <c r="E437" s="182" t="s">
        <v>948</v>
      </c>
      <c r="F437" s="15"/>
      <c r="G437" s="15" t="s">
        <v>350</v>
      </c>
      <c r="H437" s="15"/>
    </row>
    <row r="438" spans="1:8" s="78" customFormat="1" x14ac:dyDescent="0.3">
      <c r="A438" s="15" t="s">
        <v>488</v>
      </c>
      <c r="B438" s="15" t="s">
        <v>947</v>
      </c>
      <c r="C438" s="187" t="s">
        <v>946</v>
      </c>
      <c r="D438" s="182" t="s">
        <v>945</v>
      </c>
      <c r="E438" s="182" t="s">
        <v>945</v>
      </c>
      <c r="F438" s="15"/>
      <c r="G438" s="15" t="s">
        <v>350</v>
      </c>
      <c r="H438" s="15"/>
    </row>
    <row r="439" spans="1:8" s="78" customFormat="1" x14ac:dyDescent="0.3">
      <c r="A439" s="15" t="s">
        <v>488</v>
      </c>
      <c r="B439" s="15" t="s">
        <v>944</v>
      </c>
      <c r="C439" s="187" t="s">
        <v>943</v>
      </c>
      <c r="D439" s="182" t="s">
        <v>942</v>
      </c>
      <c r="E439" s="182" t="s">
        <v>942</v>
      </c>
      <c r="F439" s="15"/>
      <c r="G439" s="15" t="s">
        <v>350</v>
      </c>
      <c r="H439" s="15"/>
    </row>
    <row r="440" spans="1:8" s="78" customFormat="1" x14ac:dyDescent="0.3">
      <c r="A440" s="15" t="s">
        <v>488</v>
      </c>
      <c r="B440" s="15" t="s">
        <v>941</v>
      </c>
      <c r="C440" s="187" t="s">
        <v>940</v>
      </c>
      <c r="D440" s="182" t="s">
        <v>939</v>
      </c>
      <c r="E440" s="182" t="s">
        <v>939</v>
      </c>
      <c r="F440" s="15"/>
      <c r="G440" s="15" t="s">
        <v>350</v>
      </c>
      <c r="H440" s="15"/>
    </row>
    <row r="441" spans="1:8" s="78" customFormat="1" x14ac:dyDescent="0.3">
      <c r="A441" s="15" t="s">
        <v>488</v>
      </c>
      <c r="B441" s="15" t="s">
        <v>938</v>
      </c>
      <c r="C441" s="187" t="s">
        <v>937</v>
      </c>
      <c r="D441" s="182" t="s">
        <v>936</v>
      </c>
      <c r="E441" s="182" t="s">
        <v>936</v>
      </c>
      <c r="F441" s="15"/>
      <c r="G441" s="15" t="s">
        <v>350</v>
      </c>
      <c r="H441" s="15"/>
    </row>
    <row r="442" spans="1:8" s="78" customFormat="1" x14ac:dyDescent="0.3">
      <c r="A442" s="15" t="s">
        <v>488</v>
      </c>
      <c r="B442" s="15" t="s">
        <v>935</v>
      </c>
      <c r="C442" s="187" t="s">
        <v>934</v>
      </c>
      <c r="D442" s="182" t="s">
        <v>933</v>
      </c>
      <c r="E442" s="182" t="s">
        <v>933</v>
      </c>
      <c r="F442" s="15"/>
      <c r="G442" s="15" t="s">
        <v>350</v>
      </c>
      <c r="H442" s="15"/>
    </row>
    <row r="443" spans="1:8" s="78" customFormat="1" x14ac:dyDescent="0.3">
      <c r="A443" s="15" t="s">
        <v>488</v>
      </c>
      <c r="B443" s="15" t="s">
        <v>932</v>
      </c>
      <c r="C443" s="187" t="s">
        <v>931</v>
      </c>
      <c r="D443" s="182" t="s">
        <v>930</v>
      </c>
      <c r="E443" s="182" t="s">
        <v>930</v>
      </c>
      <c r="F443" s="15"/>
      <c r="G443" s="15" t="s">
        <v>306</v>
      </c>
      <c r="H443" s="15"/>
    </row>
    <row r="444" spans="1:8" s="78" customFormat="1" x14ac:dyDescent="0.3">
      <c r="A444" s="15" t="s">
        <v>488</v>
      </c>
      <c r="B444" s="15" t="s">
        <v>929</v>
      </c>
      <c r="C444" s="187" t="s">
        <v>928</v>
      </c>
      <c r="D444" s="182" t="s">
        <v>927</v>
      </c>
      <c r="E444" s="182" t="s">
        <v>927</v>
      </c>
      <c r="F444" s="15"/>
      <c r="G444" s="15" t="s">
        <v>306</v>
      </c>
      <c r="H444" s="15"/>
    </row>
    <row r="445" spans="1:8" s="78" customFormat="1" x14ac:dyDescent="0.3">
      <c r="A445" s="15" t="s">
        <v>488</v>
      </c>
      <c r="B445" s="15" t="s">
        <v>926</v>
      </c>
      <c r="C445" s="187" t="s">
        <v>925</v>
      </c>
      <c r="D445" s="182" t="s">
        <v>924</v>
      </c>
      <c r="E445" s="182" t="s">
        <v>924</v>
      </c>
      <c r="F445" s="15"/>
      <c r="G445" s="15" t="s">
        <v>306</v>
      </c>
      <c r="H445" s="15"/>
    </row>
    <row r="446" spans="1:8" s="78" customFormat="1" x14ac:dyDescent="0.3">
      <c r="A446" s="15" t="s">
        <v>488</v>
      </c>
      <c r="B446" s="15" t="s">
        <v>923</v>
      </c>
      <c r="C446" s="187" t="s">
        <v>922</v>
      </c>
      <c r="D446" s="182" t="s">
        <v>921</v>
      </c>
      <c r="E446" s="182" t="s">
        <v>921</v>
      </c>
      <c r="F446" s="15"/>
      <c r="G446" s="15" t="s">
        <v>306</v>
      </c>
      <c r="H446" s="15"/>
    </row>
    <row r="447" spans="1:8" s="78" customFormat="1" x14ac:dyDescent="0.3">
      <c r="A447" s="15" t="s">
        <v>488</v>
      </c>
      <c r="B447" s="15" t="s">
        <v>920</v>
      </c>
      <c r="C447" s="187" t="s">
        <v>919</v>
      </c>
      <c r="D447" s="182" t="s">
        <v>918</v>
      </c>
      <c r="E447" s="182" t="s">
        <v>918</v>
      </c>
      <c r="F447" s="15"/>
      <c r="G447" s="15" t="s">
        <v>306</v>
      </c>
      <c r="H447" s="15"/>
    </row>
    <row r="448" spans="1:8" s="78" customFormat="1" x14ac:dyDescent="0.3">
      <c r="A448" s="15" t="s">
        <v>488</v>
      </c>
      <c r="B448" s="15" t="s">
        <v>305</v>
      </c>
      <c r="C448" s="187" t="s">
        <v>917</v>
      </c>
      <c r="D448" s="182" t="s">
        <v>916</v>
      </c>
      <c r="E448" s="182" t="s">
        <v>916</v>
      </c>
      <c r="F448" s="15"/>
      <c r="G448" s="15" t="s">
        <v>306</v>
      </c>
      <c r="H448" s="15"/>
    </row>
    <row r="449" spans="1:8" s="78" customFormat="1" x14ac:dyDescent="0.3">
      <c r="A449" s="15" t="s">
        <v>488</v>
      </c>
      <c r="B449" s="15" t="s">
        <v>915</v>
      </c>
      <c r="C449" s="187" t="s">
        <v>914</v>
      </c>
      <c r="D449" s="182" t="s">
        <v>913</v>
      </c>
      <c r="E449" s="182" t="s">
        <v>913</v>
      </c>
      <c r="F449" s="15"/>
      <c r="G449" s="15" t="s">
        <v>891</v>
      </c>
      <c r="H449" s="15"/>
    </row>
    <row r="450" spans="1:8" s="78" customFormat="1" x14ac:dyDescent="0.3">
      <c r="A450" s="15" t="s">
        <v>488</v>
      </c>
      <c r="B450" s="15" t="s">
        <v>912</v>
      </c>
      <c r="C450" s="187" t="s">
        <v>911</v>
      </c>
      <c r="D450" s="182" t="s">
        <v>910</v>
      </c>
      <c r="E450" s="182" t="s">
        <v>910</v>
      </c>
      <c r="F450" s="15"/>
      <c r="G450" s="15" t="s">
        <v>891</v>
      </c>
      <c r="H450" s="15"/>
    </row>
    <row r="451" spans="1:8" s="78" customFormat="1" x14ac:dyDescent="0.3">
      <c r="A451" s="15" t="s">
        <v>488</v>
      </c>
      <c r="B451" s="15" t="s">
        <v>909</v>
      </c>
      <c r="C451" s="187" t="s">
        <v>908</v>
      </c>
      <c r="D451" s="182" t="s">
        <v>907</v>
      </c>
      <c r="E451" s="182" t="s">
        <v>907</v>
      </c>
      <c r="F451" s="15"/>
      <c r="G451" s="15" t="s">
        <v>891</v>
      </c>
      <c r="H451" s="15"/>
    </row>
    <row r="452" spans="1:8" s="78" customFormat="1" x14ac:dyDescent="0.3">
      <c r="A452" s="15" t="s">
        <v>488</v>
      </c>
      <c r="B452" s="15" t="s">
        <v>906</v>
      </c>
      <c r="C452" s="187" t="s">
        <v>905</v>
      </c>
      <c r="D452" s="182" t="s">
        <v>904</v>
      </c>
      <c r="E452" s="182" t="s">
        <v>904</v>
      </c>
      <c r="F452" s="15"/>
      <c r="G452" s="15" t="s">
        <v>891</v>
      </c>
      <c r="H452" s="15"/>
    </row>
    <row r="453" spans="1:8" s="78" customFormat="1" x14ac:dyDescent="0.3">
      <c r="A453" s="15" t="s">
        <v>488</v>
      </c>
      <c r="B453" s="15" t="s">
        <v>903</v>
      </c>
      <c r="C453" s="187" t="s">
        <v>902</v>
      </c>
      <c r="D453" s="182" t="s">
        <v>901</v>
      </c>
      <c r="E453" s="182" t="s">
        <v>901</v>
      </c>
      <c r="F453" s="15"/>
      <c r="G453" s="15" t="s">
        <v>891</v>
      </c>
      <c r="H453" s="15"/>
    </row>
    <row r="454" spans="1:8" s="78" customFormat="1" x14ac:dyDescent="0.3">
      <c r="A454" s="15" t="s">
        <v>488</v>
      </c>
      <c r="B454" s="15" t="s">
        <v>900</v>
      </c>
      <c r="C454" s="187" t="s">
        <v>899</v>
      </c>
      <c r="D454" s="182" t="s">
        <v>898</v>
      </c>
      <c r="E454" s="182" t="s">
        <v>898</v>
      </c>
      <c r="F454" s="15"/>
      <c r="G454" s="15" t="s">
        <v>891</v>
      </c>
      <c r="H454" s="15"/>
    </row>
    <row r="455" spans="1:8" s="78" customFormat="1" x14ac:dyDescent="0.3">
      <c r="A455" s="15" t="s">
        <v>488</v>
      </c>
      <c r="B455" s="15" t="s">
        <v>897</v>
      </c>
      <c r="C455" s="187" t="s">
        <v>896</v>
      </c>
      <c r="D455" s="182" t="s">
        <v>895</v>
      </c>
      <c r="E455" s="182" t="s">
        <v>895</v>
      </c>
      <c r="F455" s="15"/>
      <c r="G455" s="15" t="s">
        <v>891</v>
      </c>
      <c r="H455" s="15"/>
    </row>
    <row r="456" spans="1:8" s="78" customFormat="1" x14ac:dyDescent="0.3">
      <c r="A456" s="15" t="s">
        <v>488</v>
      </c>
      <c r="B456" s="15" t="s">
        <v>894</v>
      </c>
      <c r="C456" s="187" t="s">
        <v>893</v>
      </c>
      <c r="D456" s="182" t="s">
        <v>892</v>
      </c>
      <c r="E456" s="182" t="s">
        <v>892</v>
      </c>
      <c r="F456" s="15"/>
      <c r="G456" s="15" t="s">
        <v>891</v>
      </c>
      <c r="H456" s="15"/>
    </row>
    <row r="457" spans="1:8" s="78" customFormat="1" x14ac:dyDescent="0.3">
      <c r="A457" s="15" t="s">
        <v>488</v>
      </c>
      <c r="B457" s="15" t="s">
        <v>890</v>
      </c>
      <c r="C457" s="187" t="s">
        <v>889</v>
      </c>
      <c r="D457" s="182" t="s">
        <v>888</v>
      </c>
      <c r="E457" s="182" t="s">
        <v>888</v>
      </c>
      <c r="F457" s="15"/>
      <c r="G457" s="15" t="s">
        <v>833</v>
      </c>
      <c r="H457" s="15"/>
    </row>
    <row r="458" spans="1:8" s="78" customFormat="1" x14ac:dyDescent="0.3">
      <c r="A458" s="15" t="s">
        <v>488</v>
      </c>
      <c r="B458" s="15" t="s">
        <v>887</v>
      </c>
      <c r="C458" s="187" t="s">
        <v>886</v>
      </c>
      <c r="D458" s="182" t="s">
        <v>885</v>
      </c>
      <c r="E458" s="182" t="s">
        <v>885</v>
      </c>
      <c r="F458" s="15"/>
      <c r="G458" s="15" t="s">
        <v>833</v>
      </c>
      <c r="H458" s="15"/>
    </row>
    <row r="459" spans="1:8" s="78" customFormat="1" x14ac:dyDescent="0.3">
      <c r="A459" s="15" t="s">
        <v>488</v>
      </c>
      <c r="B459" s="15" t="s">
        <v>884</v>
      </c>
      <c r="C459" s="187" t="s">
        <v>883</v>
      </c>
      <c r="D459" s="182" t="s">
        <v>882</v>
      </c>
      <c r="E459" s="182" t="s">
        <v>882</v>
      </c>
      <c r="F459" s="15"/>
      <c r="G459" s="15" t="s">
        <v>833</v>
      </c>
      <c r="H459" s="15"/>
    </row>
    <row r="460" spans="1:8" s="78" customFormat="1" x14ac:dyDescent="0.3">
      <c r="A460" s="15" t="s">
        <v>488</v>
      </c>
      <c r="B460" s="15" t="s">
        <v>881</v>
      </c>
      <c r="C460" s="187" t="s">
        <v>880</v>
      </c>
      <c r="D460" s="182" t="s">
        <v>879</v>
      </c>
      <c r="E460" s="182" t="s">
        <v>879</v>
      </c>
      <c r="F460" s="15"/>
      <c r="G460" s="15" t="s">
        <v>833</v>
      </c>
      <c r="H460" s="15"/>
    </row>
    <row r="461" spans="1:8" s="78" customFormat="1" x14ac:dyDescent="0.3">
      <c r="A461" s="15" t="s">
        <v>488</v>
      </c>
      <c r="B461" s="15" t="s">
        <v>878</v>
      </c>
      <c r="C461" s="187" t="s">
        <v>877</v>
      </c>
      <c r="D461" s="182" t="s">
        <v>876</v>
      </c>
      <c r="E461" s="182" t="s">
        <v>876</v>
      </c>
      <c r="F461" s="15"/>
      <c r="G461" s="15" t="s">
        <v>833</v>
      </c>
      <c r="H461" s="15"/>
    </row>
    <row r="462" spans="1:8" s="78" customFormat="1" x14ac:dyDescent="0.3">
      <c r="A462" s="15" t="s">
        <v>488</v>
      </c>
      <c r="B462" s="15" t="s">
        <v>875</v>
      </c>
      <c r="C462" s="187" t="s">
        <v>874</v>
      </c>
      <c r="D462" s="182" t="s">
        <v>873</v>
      </c>
      <c r="E462" s="182" t="s">
        <v>873</v>
      </c>
      <c r="F462" s="15"/>
      <c r="G462" s="15" t="s">
        <v>833</v>
      </c>
      <c r="H462" s="15"/>
    </row>
    <row r="463" spans="1:8" s="78" customFormat="1" x14ac:dyDescent="0.3">
      <c r="A463" s="15" t="s">
        <v>488</v>
      </c>
      <c r="B463" s="15" t="s">
        <v>872</v>
      </c>
      <c r="C463" s="187" t="s">
        <v>871</v>
      </c>
      <c r="D463" s="182" t="s">
        <v>870</v>
      </c>
      <c r="E463" s="182" t="s">
        <v>870</v>
      </c>
      <c r="F463" s="15"/>
      <c r="G463" s="15" t="s">
        <v>833</v>
      </c>
      <c r="H463" s="15"/>
    </row>
    <row r="464" spans="1:8" s="78" customFormat="1" x14ac:dyDescent="0.3">
      <c r="A464" s="15" t="s">
        <v>488</v>
      </c>
      <c r="B464" s="15" t="s">
        <v>869</v>
      </c>
      <c r="C464" s="187" t="s">
        <v>868</v>
      </c>
      <c r="D464" s="182" t="s">
        <v>867</v>
      </c>
      <c r="E464" s="182" t="s">
        <v>867</v>
      </c>
      <c r="F464" s="15"/>
      <c r="G464" s="15" t="s">
        <v>833</v>
      </c>
      <c r="H464" s="15"/>
    </row>
    <row r="465" spans="1:8" s="78" customFormat="1" x14ac:dyDescent="0.3">
      <c r="A465" s="15" t="s">
        <v>488</v>
      </c>
      <c r="B465" s="15" t="s">
        <v>866</v>
      </c>
      <c r="C465" s="187" t="s">
        <v>865</v>
      </c>
      <c r="D465" s="182" t="s">
        <v>864</v>
      </c>
      <c r="E465" s="182" t="s">
        <v>864</v>
      </c>
      <c r="F465" s="15"/>
      <c r="G465" s="15" t="s">
        <v>833</v>
      </c>
      <c r="H465" s="15"/>
    </row>
    <row r="466" spans="1:8" s="78" customFormat="1" x14ac:dyDescent="0.3">
      <c r="A466" s="15" t="s">
        <v>488</v>
      </c>
      <c r="B466" s="15" t="s">
        <v>863</v>
      </c>
      <c r="C466" s="187" t="s">
        <v>862</v>
      </c>
      <c r="D466" s="182" t="s">
        <v>861</v>
      </c>
      <c r="E466" s="182" t="s">
        <v>861</v>
      </c>
      <c r="F466" s="15"/>
      <c r="G466" s="15" t="s">
        <v>833</v>
      </c>
      <c r="H466" s="15"/>
    </row>
    <row r="467" spans="1:8" s="78" customFormat="1" x14ac:dyDescent="0.3">
      <c r="A467" s="15" t="s">
        <v>488</v>
      </c>
      <c r="B467" s="15" t="s">
        <v>860</v>
      </c>
      <c r="C467" s="187" t="s">
        <v>859</v>
      </c>
      <c r="D467" s="182" t="s">
        <v>858</v>
      </c>
      <c r="E467" s="182" t="s">
        <v>858</v>
      </c>
      <c r="F467" s="15"/>
      <c r="G467" s="15" t="s">
        <v>833</v>
      </c>
      <c r="H467" s="15"/>
    </row>
    <row r="468" spans="1:8" s="78" customFormat="1" x14ac:dyDescent="0.3">
      <c r="A468" s="15" t="s">
        <v>488</v>
      </c>
      <c r="B468" s="15" t="s">
        <v>857</v>
      </c>
      <c r="C468" s="187" t="s">
        <v>856</v>
      </c>
      <c r="D468" s="182" t="s">
        <v>855</v>
      </c>
      <c r="E468" s="182" t="s">
        <v>855</v>
      </c>
      <c r="F468" s="15"/>
      <c r="G468" s="15" t="s">
        <v>833</v>
      </c>
      <c r="H468" s="15"/>
    </row>
    <row r="469" spans="1:8" s="78" customFormat="1" x14ac:dyDescent="0.3">
      <c r="A469" s="15" t="s">
        <v>488</v>
      </c>
      <c r="B469" s="15" t="s">
        <v>854</v>
      </c>
      <c r="C469" s="187" t="s">
        <v>853</v>
      </c>
      <c r="D469" s="182" t="s">
        <v>852</v>
      </c>
      <c r="E469" s="182" t="s">
        <v>852</v>
      </c>
      <c r="F469" s="15"/>
      <c r="G469" s="15" t="s">
        <v>833</v>
      </c>
      <c r="H469" s="15"/>
    </row>
    <row r="470" spans="1:8" s="78" customFormat="1" x14ac:dyDescent="0.3">
      <c r="A470" s="15" t="s">
        <v>488</v>
      </c>
      <c r="B470" s="15" t="s">
        <v>851</v>
      </c>
      <c r="C470" s="187" t="s">
        <v>850</v>
      </c>
      <c r="D470" s="182" t="s">
        <v>849</v>
      </c>
      <c r="E470" s="182" t="s">
        <v>849</v>
      </c>
      <c r="F470" s="15"/>
      <c r="G470" s="15" t="s">
        <v>833</v>
      </c>
      <c r="H470" s="15"/>
    </row>
    <row r="471" spans="1:8" s="78" customFormat="1" x14ac:dyDescent="0.3">
      <c r="A471" s="15" t="s">
        <v>488</v>
      </c>
      <c r="B471" s="15" t="s">
        <v>848</v>
      </c>
      <c r="C471" s="187" t="s">
        <v>847</v>
      </c>
      <c r="D471" s="182" t="s">
        <v>846</v>
      </c>
      <c r="E471" s="182" t="s">
        <v>846</v>
      </c>
      <c r="F471" s="15"/>
      <c r="G471" s="15" t="s">
        <v>833</v>
      </c>
      <c r="H471" s="15"/>
    </row>
    <row r="472" spans="1:8" s="78" customFormat="1" x14ac:dyDescent="0.3">
      <c r="A472" s="15" t="s">
        <v>488</v>
      </c>
      <c r="B472" s="15" t="s">
        <v>845</v>
      </c>
      <c r="C472" s="187" t="s">
        <v>844</v>
      </c>
      <c r="D472" s="182" t="s">
        <v>843</v>
      </c>
      <c r="E472" s="182" t="s">
        <v>843</v>
      </c>
      <c r="F472" s="15"/>
      <c r="G472" s="15" t="s">
        <v>833</v>
      </c>
      <c r="H472" s="15"/>
    </row>
    <row r="473" spans="1:8" s="78" customFormat="1" x14ac:dyDescent="0.3">
      <c r="A473" s="15" t="s">
        <v>488</v>
      </c>
      <c r="B473" s="15" t="s">
        <v>842</v>
      </c>
      <c r="C473" s="187" t="s">
        <v>841</v>
      </c>
      <c r="D473" s="182" t="s">
        <v>840</v>
      </c>
      <c r="E473" s="182" t="s">
        <v>840</v>
      </c>
      <c r="F473" s="15"/>
      <c r="G473" s="15" t="s">
        <v>833</v>
      </c>
      <c r="H473" s="15"/>
    </row>
    <row r="474" spans="1:8" s="78" customFormat="1" x14ac:dyDescent="0.3">
      <c r="A474" s="15" t="s">
        <v>488</v>
      </c>
      <c r="B474" s="15" t="s">
        <v>839</v>
      </c>
      <c r="C474" s="187" t="s">
        <v>838</v>
      </c>
      <c r="D474" s="182" t="s">
        <v>837</v>
      </c>
      <c r="E474" s="182" t="s">
        <v>837</v>
      </c>
      <c r="F474" s="15"/>
      <c r="G474" s="15" t="s">
        <v>833</v>
      </c>
      <c r="H474" s="15"/>
    </row>
    <row r="475" spans="1:8" s="78" customFormat="1" x14ac:dyDescent="0.3">
      <c r="A475" s="15" t="s">
        <v>488</v>
      </c>
      <c r="B475" s="15" t="s">
        <v>836</v>
      </c>
      <c r="C475" s="187" t="s">
        <v>835</v>
      </c>
      <c r="D475" s="182" t="s">
        <v>834</v>
      </c>
      <c r="E475" s="182" t="s">
        <v>834</v>
      </c>
      <c r="F475" s="15"/>
      <c r="G475" s="15" t="s">
        <v>833</v>
      </c>
      <c r="H475" s="15"/>
    </row>
    <row r="476" spans="1:8" s="78" customFormat="1" x14ac:dyDescent="0.3">
      <c r="A476" s="15" t="s">
        <v>488</v>
      </c>
      <c r="B476" s="15" t="s">
        <v>832</v>
      </c>
      <c r="C476" s="187" t="s">
        <v>831</v>
      </c>
      <c r="D476" s="182" t="s">
        <v>830</v>
      </c>
      <c r="E476" s="182" t="s">
        <v>830</v>
      </c>
      <c r="F476" s="15"/>
      <c r="G476" s="15" t="s">
        <v>326</v>
      </c>
      <c r="H476" s="15"/>
    </row>
    <row r="477" spans="1:8" s="78" customFormat="1" x14ac:dyDescent="0.3">
      <c r="A477" s="15" t="s">
        <v>488</v>
      </c>
      <c r="B477" s="15" t="s">
        <v>829</v>
      </c>
      <c r="C477" s="187" t="s">
        <v>828</v>
      </c>
      <c r="D477" s="182" t="s">
        <v>827</v>
      </c>
      <c r="E477" s="182" t="s">
        <v>827</v>
      </c>
      <c r="F477" s="15"/>
      <c r="G477" s="15" t="s">
        <v>326</v>
      </c>
      <c r="H477" s="15"/>
    </row>
    <row r="478" spans="1:8" s="78" customFormat="1" x14ac:dyDescent="0.3">
      <c r="A478" s="15" t="s">
        <v>488</v>
      </c>
      <c r="B478" s="15" t="s">
        <v>325</v>
      </c>
      <c r="C478" s="187" t="s">
        <v>826</v>
      </c>
      <c r="D478" s="182" t="s">
        <v>825</v>
      </c>
      <c r="E478" s="182" t="s">
        <v>825</v>
      </c>
      <c r="F478" s="15"/>
      <c r="G478" s="15" t="s">
        <v>326</v>
      </c>
      <c r="H478" s="15"/>
    </row>
    <row r="479" spans="1:8" s="78" customFormat="1" x14ac:dyDescent="0.3">
      <c r="A479" s="15" t="s">
        <v>488</v>
      </c>
      <c r="B479" s="15" t="s">
        <v>824</v>
      </c>
      <c r="C479" s="187" t="s">
        <v>823</v>
      </c>
      <c r="D479" s="182" t="s">
        <v>822</v>
      </c>
      <c r="E479" s="182" t="s">
        <v>822</v>
      </c>
      <c r="F479" s="15"/>
      <c r="G479" s="15" t="s">
        <v>326</v>
      </c>
      <c r="H479" s="15"/>
    </row>
    <row r="480" spans="1:8" s="78" customFormat="1" x14ac:dyDescent="0.3">
      <c r="A480" s="15" t="s">
        <v>488</v>
      </c>
      <c r="B480" s="15" t="s">
        <v>821</v>
      </c>
      <c r="C480" s="187" t="s">
        <v>820</v>
      </c>
      <c r="D480" s="182" t="s">
        <v>819</v>
      </c>
      <c r="E480" s="182" t="s">
        <v>819</v>
      </c>
      <c r="F480" s="15"/>
      <c r="G480" s="15" t="s">
        <v>326</v>
      </c>
      <c r="H480" s="15"/>
    </row>
    <row r="481" spans="1:8" s="78" customFormat="1" x14ac:dyDescent="0.3">
      <c r="A481" s="15" t="s">
        <v>488</v>
      </c>
      <c r="B481" s="15" t="s">
        <v>818</v>
      </c>
      <c r="C481" s="187" t="s">
        <v>817</v>
      </c>
      <c r="D481" s="182" t="s">
        <v>816</v>
      </c>
      <c r="E481" s="182" t="s">
        <v>816</v>
      </c>
      <c r="F481" s="15"/>
      <c r="G481" s="15" t="s">
        <v>326</v>
      </c>
      <c r="H481" s="15"/>
    </row>
    <row r="482" spans="1:8" s="78" customFormat="1" x14ac:dyDescent="0.3">
      <c r="A482" s="15" t="s">
        <v>488</v>
      </c>
      <c r="B482" s="15" t="s">
        <v>815</v>
      </c>
      <c r="C482" s="187" t="s">
        <v>814</v>
      </c>
      <c r="D482" s="182" t="s">
        <v>813</v>
      </c>
      <c r="E482" s="182" t="s">
        <v>813</v>
      </c>
      <c r="F482" s="15"/>
      <c r="G482" s="15" t="s">
        <v>326</v>
      </c>
      <c r="H482" s="15"/>
    </row>
    <row r="483" spans="1:8" s="78" customFormat="1" x14ac:dyDescent="0.3">
      <c r="A483" s="15" t="s">
        <v>488</v>
      </c>
      <c r="B483" s="15" t="s">
        <v>812</v>
      </c>
      <c r="C483" s="187" t="s">
        <v>811</v>
      </c>
      <c r="D483" s="182" t="s">
        <v>810</v>
      </c>
      <c r="E483" s="182" t="s">
        <v>810</v>
      </c>
      <c r="F483" s="15"/>
      <c r="G483" s="15" t="s">
        <v>326</v>
      </c>
      <c r="H483" s="15"/>
    </row>
    <row r="484" spans="1:8" s="78" customFormat="1" x14ac:dyDescent="0.3">
      <c r="A484" s="15" t="s">
        <v>488</v>
      </c>
      <c r="B484" s="15" t="s">
        <v>809</v>
      </c>
      <c r="C484" s="187" t="s">
        <v>808</v>
      </c>
      <c r="D484" s="182" t="s">
        <v>807</v>
      </c>
      <c r="E484" s="182" t="s">
        <v>807</v>
      </c>
      <c r="F484" s="15"/>
      <c r="G484" s="15" t="s">
        <v>326</v>
      </c>
      <c r="H484" s="15"/>
    </row>
    <row r="485" spans="1:8" s="78" customFormat="1" x14ac:dyDescent="0.3">
      <c r="A485" s="15" t="s">
        <v>488</v>
      </c>
      <c r="B485" s="15" t="s">
        <v>806</v>
      </c>
      <c r="C485" s="187" t="s">
        <v>805</v>
      </c>
      <c r="D485" s="182" t="s">
        <v>804</v>
      </c>
      <c r="E485" s="182" t="s">
        <v>804</v>
      </c>
      <c r="F485" s="15"/>
      <c r="G485" s="15" t="s">
        <v>326</v>
      </c>
      <c r="H485" s="15"/>
    </row>
    <row r="486" spans="1:8" s="78" customFormat="1" x14ac:dyDescent="0.3">
      <c r="A486" s="15" t="s">
        <v>488</v>
      </c>
      <c r="B486" s="15" t="s">
        <v>803</v>
      </c>
      <c r="C486" s="187" t="s">
        <v>802</v>
      </c>
      <c r="D486" s="182" t="s">
        <v>801</v>
      </c>
      <c r="E486" s="182" t="s">
        <v>801</v>
      </c>
      <c r="F486" s="15"/>
      <c r="G486" s="15" t="s">
        <v>326</v>
      </c>
      <c r="H486" s="15"/>
    </row>
    <row r="487" spans="1:8" s="78" customFormat="1" x14ac:dyDescent="0.3">
      <c r="A487" s="15" t="s">
        <v>488</v>
      </c>
      <c r="B487" s="15" t="s">
        <v>800</v>
      </c>
      <c r="C487" s="187" t="s">
        <v>799</v>
      </c>
      <c r="D487" s="182" t="s">
        <v>798</v>
      </c>
      <c r="E487" s="182" t="s">
        <v>798</v>
      </c>
      <c r="F487" s="15"/>
      <c r="G487" s="15" t="s">
        <v>326</v>
      </c>
      <c r="H487" s="15"/>
    </row>
    <row r="488" spans="1:8" s="78" customFormat="1" x14ac:dyDescent="0.3">
      <c r="A488" s="15" t="s">
        <v>488</v>
      </c>
      <c r="B488" s="15" t="s">
        <v>797</v>
      </c>
      <c r="C488" s="187" t="s">
        <v>796</v>
      </c>
      <c r="D488" s="182" t="s">
        <v>795</v>
      </c>
      <c r="E488" s="182" t="s">
        <v>795</v>
      </c>
      <c r="F488" s="15"/>
      <c r="G488" s="15" t="s">
        <v>326</v>
      </c>
      <c r="H488" s="15"/>
    </row>
    <row r="489" spans="1:8" s="78" customFormat="1" x14ac:dyDescent="0.3">
      <c r="A489" s="15" t="s">
        <v>488</v>
      </c>
      <c r="B489" s="15" t="s">
        <v>794</v>
      </c>
      <c r="C489" s="187" t="s">
        <v>793</v>
      </c>
      <c r="D489" s="182" t="s">
        <v>792</v>
      </c>
      <c r="E489" s="182" t="s">
        <v>792</v>
      </c>
      <c r="F489" s="15"/>
      <c r="G489" s="15" t="s">
        <v>407</v>
      </c>
      <c r="H489" s="15"/>
    </row>
    <row r="490" spans="1:8" s="78" customFormat="1" x14ac:dyDescent="0.3">
      <c r="A490" s="15" t="s">
        <v>488</v>
      </c>
      <c r="B490" s="15" t="s">
        <v>791</v>
      </c>
      <c r="C490" s="187" t="s">
        <v>790</v>
      </c>
      <c r="D490" s="182" t="s">
        <v>789</v>
      </c>
      <c r="E490" s="182" t="s">
        <v>789</v>
      </c>
      <c r="F490" s="15"/>
      <c r="G490" s="15" t="s">
        <v>407</v>
      </c>
      <c r="H490" s="15"/>
    </row>
    <row r="491" spans="1:8" s="78" customFormat="1" x14ac:dyDescent="0.3">
      <c r="A491" s="15" t="s">
        <v>488</v>
      </c>
      <c r="B491" s="15" t="s">
        <v>406</v>
      </c>
      <c r="C491" s="187" t="s">
        <v>788</v>
      </c>
      <c r="D491" s="182" t="s">
        <v>787</v>
      </c>
      <c r="E491" s="182" t="s">
        <v>787</v>
      </c>
      <c r="F491" s="15"/>
      <c r="G491" s="15" t="s">
        <v>407</v>
      </c>
      <c r="H491" s="15"/>
    </row>
    <row r="492" spans="1:8" s="78" customFormat="1" x14ac:dyDescent="0.3">
      <c r="A492" s="15" t="s">
        <v>488</v>
      </c>
      <c r="B492" s="15" t="s">
        <v>786</v>
      </c>
      <c r="C492" s="187" t="s">
        <v>785</v>
      </c>
      <c r="D492" s="182" t="s">
        <v>784</v>
      </c>
      <c r="E492" s="182" t="s">
        <v>784</v>
      </c>
      <c r="F492" s="15"/>
      <c r="G492" s="15" t="s">
        <v>407</v>
      </c>
      <c r="H492" s="15"/>
    </row>
    <row r="493" spans="1:8" s="78" customFormat="1" x14ac:dyDescent="0.3">
      <c r="A493" s="15" t="s">
        <v>488</v>
      </c>
      <c r="B493" s="15" t="s">
        <v>783</v>
      </c>
      <c r="C493" s="187" t="s">
        <v>782</v>
      </c>
      <c r="D493" s="182" t="s">
        <v>781</v>
      </c>
      <c r="E493" s="182" t="s">
        <v>781</v>
      </c>
      <c r="F493" s="15"/>
      <c r="G493" s="15" t="s">
        <v>407</v>
      </c>
      <c r="H493" s="15"/>
    </row>
    <row r="494" spans="1:8" s="78" customFormat="1" x14ac:dyDescent="0.3">
      <c r="A494" s="15" t="s">
        <v>488</v>
      </c>
      <c r="B494" s="15" t="s">
        <v>780</v>
      </c>
      <c r="C494" s="187" t="s">
        <v>779</v>
      </c>
      <c r="D494" s="182" t="s">
        <v>778</v>
      </c>
      <c r="E494" s="182" t="s">
        <v>778</v>
      </c>
      <c r="F494" s="15"/>
      <c r="G494" s="15" t="s">
        <v>407</v>
      </c>
      <c r="H494" s="15"/>
    </row>
    <row r="495" spans="1:8" s="78" customFormat="1" x14ac:dyDescent="0.3">
      <c r="A495" s="15" t="s">
        <v>488</v>
      </c>
      <c r="B495" s="15" t="s">
        <v>777</v>
      </c>
      <c r="C495" s="187" t="s">
        <v>776</v>
      </c>
      <c r="D495" s="182" t="s">
        <v>775</v>
      </c>
      <c r="E495" s="182" t="s">
        <v>775</v>
      </c>
      <c r="F495" s="15"/>
      <c r="G495" s="15" t="s">
        <v>407</v>
      </c>
      <c r="H495" s="15"/>
    </row>
    <row r="496" spans="1:8" s="78" customFormat="1" x14ac:dyDescent="0.3">
      <c r="A496" s="15" t="s">
        <v>488</v>
      </c>
      <c r="B496" s="15" t="s">
        <v>774</v>
      </c>
      <c r="C496" s="187" t="s">
        <v>773</v>
      </c>
      <c r="D496" s="182" t="s">
        <v>772</v>
      </c>
      <c r="E496" s="182" t="s">
        <v>772</v>
      </c>
      <c r="F496" s="15"/>
      <c r="G496" s="15" t="s">
        <v>407</v>
      </c>
      <c r="H496" s="15"/>
    </row>
    <row r="497" spans="1:8" s="78" customFormat="1" x14ac:dyDescent="0.3">
      <c r="A497" s="15" t="s">
        <v>488</v>
      </c>
      <c r="B497" s="15" t="s">
        <v>771</v>
      </c>
      <c r="C497" s="187" t="s">
        <v>770</v>
      </c>
      <c r="D497" s="182" t="s">
        <v>769</v>
      </c>
      <c r="E497" s="182" t="s">
        <v>769</v>
      </c>
      <c r="F497" s="15"/>
      <c r="G497" s="15" t="s">
        <v>402</v>
      </c>
      <c r="H497" s="15"/>
    </row>
    <row r="498" spans="1:8" s="78" customFormat="1" x14ac:dyDescent="0.3">
      <c r="A498" s="15" t="s">
        <v>488</v>
      </c>
      <c r="B498" s="15" t="s">
        <v>768</v>
      </c>
      <c r="C498" s="187" t="s">
        <v>767</v>
      </c>
      <c r="D498" s="182" t="s">
        <v>766</v>
      </c>
      <c r="E498" s="182" t="s">
        <v>766</v>
      </c>
      <c r="F498" s="15"/>
      <c r="G498" s="15" t="s">
        <v>402</v>
      </c>
      <c r="H498" s="15"/>
    </row>
    <row r="499" spans="1:8" s="78" customFormat="1" x14ac:dyDescent="0.3">
      <c r="A499" s="15" t="s">
        <v>488</v>
      </c>
      <c r="B499" s="15" t="s">
        <v>765</v>
      </c>
      <c r="C499" s="187" t="s">
        <v>764</v>
      </c>
      <c r="D499" s="182" t="s">
        <v>763</v>
      </c>
      <c r="E499" s="182" t="s">
        <v>763</v>
      </c>
      <c r="F499" s="15"/>
      <c r="G499" s="15" t="s">
        <v>402</v>
      </c>
      <c r="H499" s="15"/>
    </row>
    <row r="500" spans="1:8" s="78" customFormat="1" x14ac:dyDescent="0.3">
      <c r="A500" s="15" t="s">
        <v>488</v>
      </c>
      <c r="B500" s="15" t="s">
        <v>762</v>
      </c>
      <c r="C500" s="187" t="s">
        <v>761</v>
      </c>
      <c r="D500" s="182" t="s">
        <v>760</v>
      </c>
      <c r="E500" s="182" t="s">
        <v>760</v>
      </c>
      <c r="F500" s="15"/>
      <c r="G500" s="15" t="s">
        <v>402</v>
      </c>
      <c r="H500" s="15"/>
    </row>
    <row r="501" spans="1:8" s="78" customFormat="1" x14ac:dyDescent="0.3">
      <c r="A501" s="15" t="s">
        <v>488</v>
      </c>
      <c r="B501" s="15" t="s">
        <v>759</v>
      </c>
      <c r="C501" s="187" t="s">
        <v>758</v>
      </c>
      <c r="D501" s="182" t="s">
        <v>757</v>
      </c>
      <c r="E501" s="182" t="s">
        <v>757</v>
      </c>
      <c r="F501" s="15"/>
      <c r="G501" s="15" t="s">
        <v>402</v>
      </c>
      <c r="H501" s="15"/>
    </row>
    <row r="502" spans="1:8" s="78" customFormat="1" x14ac:dyDescent="0.3">
      <c r="A502" s="15" t="s">
        <v>488</v>
      </c>
      <c r="B502" s="15" t="s">
        <v>756</v>
      </c>
      <c r="C502" s="187" t="s">
        <v>755</v>
      </c>
      <c r="D502" s="182" t="s">
        <v>754</v>
      </c>
      <c r="E502" s="182" t="s">
        <v>754</v>
      </c>
      <c r="F502" s="15"/>
      <c r="G502" s="15" t="s">
        <v>402</v>
      </c>
      <c r="H502" s="15"/>
    </row>
    <row r="503" spans="1:8" s="78" customFormat="1" x14ac:dyDescent="0.3">
      <c r="A503" s="15" t="s">
        <v>488</v>
      </c>
      <c r="B503" s="15" t="s">
        <v>753</v>
      </c>
      <c r="C503" s="187" t="s">
        <v>752</v>
      </c>
      <c r="D503" s="182" t="s">
        <v>751</v>
      </c>
      <c r="E503" s="182" t="s">
        <v>751</v>
      </c>
      <c r="F503" s="15"/>
      <c r="G503" s="15" t="s">
        <v>402</v>
      </c>
      <c r="H503" s="15"/>
    </row>
    <row r="504" spans="1:8" s="78" customFormat="1" x14ac:dyDescent="0.3">
      <c r="A504" s="15" t="s">
        <v>488</v>
      </c>
      <c r="B504" s="15" t="s">
        <v>750</v>
      </c>
      <c r="C504" s="187" t="s">
        <v>749</v>
      </c>
      <c r="D504" s="182" t="s">
        <v>748</v>
      </c>
      <c r="E504" s="182" t="s">
        <v>748</v>
      </c>
      <c r="F504" s="15"/>
      <c r="G504" s="15" t="s">
        <v>402</v>
      </c>
      <c r="H504" s="15"/>
    </row>
    <row r="505" spans="1:8" s="78" customFormat="1" x14ac:dyDescent="0.3">
      <c r="A505" s="15" t="s">
        <v>488</v>
      </c>
      <c r="B505" s="15" t="s">
        <v>747</v>
      </c>
      <c r="C505" s="187" t="s">
        <v>746</v>
      </c>
      <c r="D505" s="182" t="s">
        <v>745</v>
      </c>
      <c r="E505" s="182" t="s">
        <v>745</v>
      </c>
      <c r="F505" s="15"/>
      <c r="G505" s="15" t="s">
        <v>402</v>
      </c>
      <c r="H505" s="15"/>
    </row>
    <row r="506" spans="1:8" s="78" customFormat="1" x14ac:dyDescent="0.3">
      <c r="A506" s="15" t="s">
        <v>488</v>
      </c>
      <c r="B506" s="15" t="s">
        <v>744</v>
      </c>
      <c r="C506" s="187" t="s">
        <v>743</v>
      </c>
      <c r="D506" s="182" t="s">
        <v>742</v>
      </c>
      <c r="E506" s="182" t="s">
        <v>742</v>
      </c>
      <c r="F506" s="15"/>
      <c r="G506" s="15" t="s">
        <v>402</v>
      </c>
      <c r="H506" s="15"/>
    </row>
    <row r="507" spans="1:8" s="78" customFormat="1" x14ac:dyDescent="0.3">
      <c r="A507" s="15" t="s">
        <v>488</v>
      </c>
      <c r="B507" s="15" t="s">
        <v>346</v>
      </c>
      <c r="C507" s="187" t="s">
        <v>741</v>
      </c>
      <c r="D507" s="182" t="s">
        <v>740</v>
      </c>
      <c r="E507" s="182" t="s">
        <v>740</v>
      </c>
      <c r="F507" s="15"/>
      <c r="G507" s="15" t="s">
        <v>347</v>
      </c>
      <c r="H507" s="15"/>
    </row>
    <row r="508" spans="1:8" s="78" customFormat="1" x14ac:dyDescent="0.3">
      <c r="A508" s="15" t="s">
        <v>488</v>
      </c>
      <c r="B508" s="15" t="s">
        <v>739</v>
      </c>
      <c r="C508" s="187" t="s">
        <v>738</v>
      </c>
      <c r="D508" s="182" t="s">
        <v>737</v>
      </c>
      <c r="E508" s="182" t="s">
        <v>737</v>
      </c>
      <c r="F508" s="15"/>
      <c r="G508" s="15" t="s">
        <v>347</v>
      </c>
      <c r="H508" s="15"/>
    </row>
    <row r="509" spans="1:8" s="78" customFormat="1" x14ac:dyDescent="0.3">
      <c r="A509" s="15" t="s">
        <v>488</v>
      </c>
      <c r="B509" s="15" t="s">
        <v>736</v>
      </c>
      <c r="C509" s="187" t="s">
        <v>735</v>
      </c>
      <c r="D509" s="182" t="s">
        <v>734</v>
      </c>
      <c r="E509" s="182" t="s">
        <v>734</v>
      </c>
      <c r="F509" s="15"/>
      <c r="G509" s="15" t="s">
        <v>347</v>
      </c>
      <c r="H509" s="15"/>
    </row>
    <row r="510" spans="1:8" s="78" customFormat="1" x14ac:dyDescent="0.3">
      <c r="A510" s="15" t="s">
        <v>488</v>
      </c>
      <c r="B510" s="15" t="s">
        <v>733</v>
      </c>
      <c r="C510" s="187" t="s">
        <v>732</v>
      </c>
      <c r="D510" s="182" t="s">
        <v>731</v>
      </c>
      <c r="E510" s="182" t="s">
        <v>731</v>
      </c>
      <c r="F510" s="15"/>
      <c r="G510" s="15" t="s">
        <v>347</v>
      </c>
      <c r="H510" s="15"/>
    </row>
    <row r="511" spans="1:8" s="78" customFormat="1" x14ac:dyDescent="0.3">
      <c r="A511" s="15" t="s">
        <v>488</v>
      </c>
      <c r="B511" s="15" t="s">
        <v>730</v>
      </c>
      <c r="C511" s="187" t="s">
        <v>729</v>
      </c>
      <c r="D511" s="182" t="s">
        <v>728</v>
      </c>
      <c r="E511" s="182" t="s">
        <v>728</v>
      </c>
      <c r="F511" s="15"/>
      <c r="G511" s="15" t="s">
        <v>347</v>
      </c>
      <c r="H511" s="15"/>
    </row>
    <row r="512" spans="1:8" s="78" customFormat="1" x14ac:dyDescent="0.3">
      <c r="A512" s="15" t="s">
        <v>488</v>
      </c>
      <c r="B512" s="15" t="s">
        <v>727</v>
      </c>
      <c r="C512" s="187" t="s">
        <v>726</v>
      </c>
      <c r="D512" s="182" t="s">
        <v>725</v>
      </c>
      <c r="E512" s="182" t="s">
        <v>725</v>
      </c>
      <c r="F512" s="15"/>
      <c r="G512" s="15" t="s">
        <v>347</v>
      </c>
      <c r="H512" s="15"/>
    </row>
    <row r="513" spans="1:8" s="78" customFormat="1" x14ac:dyDescent="0.3">
      <c r="A513" s="15" t="s">
        <v>488</v>
      </c>
      <c r="B513" s="15" t="s">
        <v>724</v>
      </c>
      <c r="C513" s="187" t="s">
        <v>723</v>
      </c>
      <c r="D513" s="182" t="s">
        <v>722</v>
      </c>
      <c r="E513" s="182" t="s">
        <v>722</v>
      </c>
      <c r="F513" s="15"/>
      <c r="G513" s="15" t="s">
        <v>347</v>
      </c>
      <c r="H513" s="15"/>
    </row>
    <row r="514" spans="1:8" s="78" customFormat="1" x14ac:dyDescent="0.3">
      <c r="A514" s="15" t="s">
        <v>488</v>
      </c>
      <c r="B514" s="15" t="s">
        <v>721</v>
      </c>
      <c r="C514" s="187" t="s">
        <v>720</v>
      </c>
      <c r="D514" s="182" t="s">
        <v>719</v>
      </c>
      <c r="E514" s="182" t="s">
        <v>719</v>
      </c>
      <c r="F514" s="15"/>
      <c r="G514" s="15" t="s">
        <v>701</v>
      </c>
      <c r="H514" s="15"/>
    </row>
    <row r="515" spans="1:8" s="78" customFormat="1" x14ac:dyDescent="0.3">
      <c r="A515" s="15" t="s">
        <v>488</v>
      </c>
      <c r="B515" s="15" t="s">
        <v>718</v>
      </c>
      <c r="C515" s="187" t="s">
        <v>717</v>
      </c>
      <c r="D515" s="182" t="s">
        <v>716</v>
      </c>
      <c r="E515" s="182" t="s">
        <v>716</v>
      </c>
      <c r="F515" s="15"/>
      <c r="G515" s="15" t="s">
        <v>701</v>
      </c>
      <c r="H515" s="15"/>
    </row>
    <row r="516" spans="1:8" s="78" customFormat="1" x14ac:dyDescent="0.3">
      <c r="A516" s="15" t="s">
        <v>488</v>
      </c>
      <c r="B516" s="15" t="s">
        <v>715</v>
      </c>
      <c r="C516" s="187" t="s">
        <v>714</v>
      </c>
      <c r="D516" s="182" t="s">
        <v>713</v>
      </c>
      <c r="E516" s="182" t="s">
        <v>713</v>
      </c>
      <c r="F516" s="15"/>
      <c r="G516" s="15" t="s">
        <v>701</v>
      </c>
      <c r="H516" s="15"/>
    </row>
    <row r="517" spans="1:8" s="78" customFormat="1" x14ac:dyDescent="0.3">
      <c r="A517" s="15" t="s">
        <v>488</v>
      </c>
      <c r="B517" s="15" t="s">
        <v>712</v>
      </c>
      <c r="C517" s="187" t="s">
        <v>711</v>
      </c>
      <c r="D517" s="182" t="s">
        <v>710</v>
      </c>
      <c r="E517" s="182" t="s">
        <v>710</v>
      </c>
      <c r="F517" s="15"/>
      <c r="G517" s="15" t="s">
        <v>701</v>
      </c>
      <c r="H517" s="15"/>
    </row>
    <row r="518" spans="1:8" s="78" customFormat="1" x14ac:dyDescent="0.3">
      <c r="A518" s="15" t="s">
        <v>488</v>
      </c>
      <c r="B518" s="15" t="s">
        <v>701</v>
      </c>
      <c r="C518" s="187" t="s">
        <v>709</v>
      </c>
      <c r="D518" s="182" t="s">
        <v>708</v>
      </c>
      <c r="E518" s="182" t="s">
        <v>708</v>
      </c>
      <c r="F518" s="15"/>
      <c r="G518" s="15" t="s">
        <v>701</v>
      </c>
      <c r="H518" s="15"/>
    </row>
    <row r="519" spans="1:8" s="78" customFormat="1" x14ac:dyDescent="0.3">
      <c r="A519" s="15" t="s">
        <v>488</v>
      </c>
      <c r="B519" s="15" t="s">
        <v>707</v>
      </c>
      <c r="C519" s="187" t="s">
        <v>706</v>
      </c>
      <c r="D519" s="182" t="s">
        <v>705</v>
      </c>
      <c r="E519" s="182" t="s">
        <v>705</v>
      </c>
      <c r="F519" s="15"/>
      <c r="G519" s="15" t="s">
        <v>701</v>
      </c>
      <c r="H519" s="15"/>
    </row>
    <row r="520" spans="1:8" s="78" customFormat="1" x14ac:dyDescent="0.3">
      <c r="A520" s="15" t="s">
        <v>488</v>
      </c>
      <c r="B520" s="15" t="s">
        <v>704</v>
      </c>
      <c r="C520" s="187" t="s">
        <v>703</v>
      </c>
      <c r="D520" s="182" t="s">
        <v>702</v>
      </c>
      <c r="E520" s="182" t="s">
        <v>702</v>
      </c>
      <c r="F520" s="15"/>
      <c r="G520" s="15" t="s">
        <v>701</v>
      </c>
      <c r="H520" s="15"/>
    </row>
    <row r="521" spans="1:8" s="78" customFormat="1" x14ac:dyDescent="0.3">
      <c r="A521" s="15" t="s">
        <v>488</v>
      </c>
      <c r="B521" s="15" t="s">
        <v>700</v>
      </c>
      <c r="C521" s="187" t="s">
        <v>699</v>
      </c>
      <c r="D521" s="182" t="s">
        <v>698</v>
      </c>
      <c r="E521" s="182" t="s">
        <v>698</v>
      </c>
      <c r="F521" s="15"/>
      <c r="G521" s="15" t="s">
        <v>370</v>
      </c>
      <c r="H521" s="15"/>
    </row>
    <row r="522" spans="1:8" s="78" customFormat="1" x14ac:dyDescent="0.3">
      <c r="A522" s="15" t="s">
        <v>488</v>
      </c>
      <c r="B522" s="15" t="s">
        <v>697</v>
      </c>
      <c r="C522" s="187" t="s">
        <v>696</v>
      </c>
      <c r="D522" s="182" t="s">
        <v>695</v>
      </c>
      <c r="E522" s="182" t="s">
        <v>695</v>
      </c>
      <c r="F522" s="15"/>
      <c r="G522" s="15" t="s">
        <v>370</v>
      </c>
      <c r="H522" s="15"/>
    </row>
    <row r="523" spans="1:8" s="78" customFormat="1" x14ac:dyDescent="0.3">
      <c r="A523" s="15" t="s">
        <v>488</v>
      </c>
      <c r="B523" s="15" t="s">
        <v>694</v>
      </c>
      <c r="C523" s="187" t="s">
        <v>693</v>
      </c>
      <c r="D523" s="182" t="s">
        <v>692</v>
      </c>
      <c r="E523" s="182" t="s">
        <v>692</v>
      </c>
      <c r="F523" s="15"/>
      <c r="G523" s="15" t="s">
        <v>370</v>
      </c>
      <c r="H523" s="15"/>
    </row>
    <row r="524" spans="1:8" s="78" customFormat="1" x14ac:dyDescent="0.3">
      <c r="A524" s="15" t="s">
        <v>488</v>
      </c>
      <c r="B524" s="15" t="s">
        <v>369</v>
      </c>
      <c r="C524" s="187" t="s">
        <v>691</v>
      </c>
      <c r="D524" s="182" t="s">
        <v>690</v>
      </c>
      <c r="E524" s="182" t="s">
        <v>690</v>
      </c>
      <c r="F524" s="15"/>
      <c r="G524" s="15" t="s">
        <v>370</v>
      </c>
      <c r="H524" s="15"/>
    </row>
    <row r="525" spans="1:8" s="78" customFormat="1" x14ac:dyDescent="0.3">
      <c r="A525" s="15" t="s">
        <v>488</v>
      </c>
      <c r="B525" s="15" t="s">
        <v>689</v>
      </c>
      <c r="C525" s="187" t="s">
        <v>688</v>
      </c>
      <c r="D525" s="182" t="s">
        <v>687</v>
      </c>
      <c r="E525" s="182" t="s">
        <v>687</v>
      </c>
      <c r="F525" s="15"/>
      <c r="G525" s="15" t="s">
        <v>370</v>
      </c>
      <c r="H525" s="15"/>
    </row>
    <row r="526" spans="1:8" s="78" customFormat="1" x14ac:dyDescent="0.3">
      <c r="A526" s="15" t="s">
        <v>488</v>
      </c>
      <c r="B526" s="15" t="s">
        <v>686</v>
      </c>
      <c r="C526" s="187" t="s">
        <v>685</v>
      </c>
      <c r="D526" s="182" t="s">
        <v>684</v>
      </c>
      <c r="E526" s="182" t="s">
        <v>684</v>
      </c>
      <c r="F526" s="15"/>
      <c r="G526" s="15" t="s">
        <v>370</v>
      </c>
      <c r="H526" s="15"/>
    </row>
    <row r="527" spans="1:8" s="78" customFormat="1" x14ac:dyDescent="0.3">
      <c r="A527" s="15" t="s">
        <v>488</v>
      </c>
      <c r="B527" s="15" t="s">
        <v>683</v>
      </c>
      <c r="C527" s="187" t="s">
        <v>682</v>
      </c>
      <c r="D527" s="182" t="s">
        <v>681</v>
      </c>
      <c r="E527" s="182" t="s">
        <v>681</v>
      </c>
      <c r="F527" s="15"/>
      <c r="G527" s="15" t="s">
        <v>370</v>
      </c>
      <c r="H527" s="15"/>
    </row>
    <row r="528" spans="1:8" s="78" customFormat="1" x14ac:dyDescent="0.3">
      <c r="A528" s="15" t="s">
        <v>488</v>
      </c>
      <c r="B528" s="15" t="s">
        <v>680</v>
      </c>
      <c r="C528" s="187" t="s">
        <v>679</v>
      </c>
      <c r="D528" s="182" t="s">
        <v>678</v>
      </c>
      <c r="E528" s="182" t="s">
        <v>678</v>
      </c>
      <c r="F528" s="15"/>
      <c r="G528" s="15" t="s">
        <v>370</v>
      </c>
      <c r="H528" s="15"/>
    </row>
    <row r="529" spans="1:8" s="78" customFormat="1" x14ac:dyDescent="0.3">
      <c r="A529" s="15" t="s">
        <v>488</v>
      </c>
      <c r="B529" s="15" t="s">
        <v>677</v>
      </c>
      <c r="C529" s="187" t="s">
        <v>676</v>
      </c>
      <c r="D529" s="182" t="s">
        <v>675</v>
      </c>
      <c r="E529" s="182" t="s">
        <v>675</v>
      </c>
      <c r="F529" s="15"/>
      <c r="G529" s="15" t="s">
        <v>370</v>
      </c>
      <c r="H529" s="15"/>
    </row>
    <row r="530" spans="1:8" s="78" customFormat="1" x14ac:dyDescent="0.3">
      <c r="A530" s="15" t="s">
        <v>488</v>
      </c>
      <c r="B530" s="15" t="s">
        <v>674</v>
      </c>
      <c r="C530" s="187" t="s">
        <v>673</v>
      </c>
      <c r="D530" s="182" t="s">
        <v>672</v>
      </c>
      <c r="E530" s="182" t="s">
        <v>672</v>
      </c>
      <c r="F530" s="15"/>
      <c r="G530" s="15" t="s">
        <v>370</v>
      </c>
      <c r="H530" s="15"/>
    </row>
    <row r="531" spans="1:8" s="78" customFormat="1" x14ac:dyDescent="0.3">
      <c r="A531" s="15" t="s">
        <v>488</v>
      </c>
      <c r="B531" s="15" t="s">
        <v>671</v>
      </c>
      <c r="C531" s="187" t="s">
        <v>670</v>
      </c>
      <c r="D531" s="182" t="s">
        <v>669</v>
      </c>
      <c r="E531" s="182" t="s">
        <v>669</v>
      </c>
      <c r="F531" s="15"/>
      <c r="G531" s="15" t="s">
        <v>370</v>
      </c>
      <c r="H531" s="15"/>
    </row>
    <row r="532" spans="1:8" s="78" customFormat="1" x14ac:dyDescent="0.3">
      <c r="A532" s="15" t="s">
        <v>488</v>
      </c>
      <c r="B532" s="15" t="s">
        <v>668</v>
      </c>
      <c r="C532" s="187" t="s">
        <v>667</v>
      </c>
      <c r="D532" s="182" t="s">
        <v>666</v>
      </c>
      <c r="E532" s="182" t="s">
        <v>666</v>
      </c>
      <c r="F532" s="15"/>
      <c r="G532" s="15" t="s">
        <v>370</v>
      </c>
      <c r="H532" s="15"/>
    </row>
    <row r="533" spans="1:8" s="78" customFormat="1" x14ac:dyDescent="0.3">
      <c r="A533" s="15" t="s">
        <v>488</v>
      </c>
      <c r="B533" s="15" t="s">
        <v>665</v>
      </c>
      <c r="C533" s="187" t="s">
        <v>664</v>
      </c>
      <c r="D533" s="182" t="s">
        <v>663</v>
      </c>
      <c r="E533" s="182" t="s">
        <v>663</v>
      </c>
      <c r="F533" s="15"/>
      <c r="G533" s="15" t="s">
        <v>370</v>
      </c>
      <c r="H533" s="15"/>
    </row>
    <row r="534" spans="1:8" s="78" customFormat="1" x14ac:dyDescent="0.3">
      <c r="A534" s="15" t="s">
        <v>488</v>
      </c>
      <c r="B534" s="15" t="s">
        <v>662</v>
      </c>
      <c r="C534" s="187" t="s">
        <v>661</v>
      </c>
      <c r="D534" s="182" t="s">
        <v>660</v>
      </c>
      <c r="E534" s="182" t="s">
        <v>660</v>
      </c>
      <c r="F534" s="15"/>
      <c r="G534" s="15" t="s">
        <v>370</v>
      </c>
      <c r="H534" s="15"/>
    </row>
    <row r="535" spans="1:8" s="78" customFormat="1" x14ac:dyDescent="0.3">
      <c r="A535" s="15" t="s">
        <v>488</v>
      </c>
      <c r="B535" s="15" t="s">
        <v>382</v>
      </c>
      <c r="C535" s="187" t="s">
        <v>659</v>
      </c>
      <c r="D535" s="182" t="s">
        <v>658</v>
      </c>
      <c r="E535" s="182" t="s">
        <v>658</v>
      </c>
      <c r="F535" s="15"/>
      <c r="G535" s="15" t="s">
        <v>370</v>
      </c>
      <c r="H535" s="15"/>
    </row>
    <row r="536" spans="1:8" s="78" customFormat="1" x14ac:dyDescent="0.3">
      <c r="A536" s="15" t="s">
        <v>488</v>
      </c>
      <c r="B536" s="15" t="s">
        <v>657</v>
      </c>
      <c r="C536" s="187" t="s">
        <v>656</v>
      </c>
      <c r="D536" s="182" t="s">
        <v>655</v>
      </c>
      <c r="E536" s="182" t="s">
        <v>655</v>
      </c>
      <c r="F536" s="15"/>
      <c r="G536" s="15" t="s">
        <v>370</v>
      </c>
      <c r="H536" s="15"/>
    </row>
    <row r="537" spans="1:8" s="78" customFormat="1" x14ac:dyDescent="0.3">
      <c r="A537" s="15" t="s">
        <v>488</v>
      </c>
      <c r="B537" s="15" t="s">
        <v>654</v>
      </c>
      <c r="C537" s="187" t="s">
        <v>653</v>
      </c>
      <c r="D537" s="182" t="s">
        <v>652</v>
      </c>
      <c r="E537" s="182" t="s">
        <v>652</v>
      </c>
      <c r="F537" s="15"/>
      <c r="G537" s="15" t="s">
        <v>370</v>
      </c>
      <c r="H537" s="15"/>
    </row>
    <row r="538" spans="1:8" s="78" customFormat="1" x14ac:dyDescent="0.3">
      <c r="A538" s="15" t="s">
        <v>488</v>
      </c>
      <c r="B538" s="15" t="s">
        <v>651</v>
      </c>
      <c r="C538" s="187" t="s">
        <v>650</v>
      </c>
      <c r="D538" s="182" t="s">
        <v>649</v>
      </c>
      <c r="E538" s="182" t="s">
        <v>649</v>
      </c>
      <c r="F538" s="15"/>
      <c r="G538" s="15" t="s">
        <v>630</v>
      </c>
      <c r="H538" s="15"/>
    </row>
    <row r="539" spans="1:8" s="78" customFormat="1" x14ac:dyDescent="0.3">
      <c r="A539" s="15" t="s">
        <v>488</v>
      </c>
      <c r="B539" s="15" t="s">
        <v>648</v>
      </c>
      <c r="C539" s="187" t="s">
        <v>647</v>
      </c>
      <c r="D539" s="182" t="s">
        <v>646</v>
      </c>
      <c r="E539" s="182" t="s">
        <v>646</v>
      </c>
      <c r="F539" s="15"/>
      <c r="G539" s="15" t="s">
        <v>630</v>
      </c>
      <c r="H539" s="15"/>
    </row>
    <row r="540" spans="1:8" s="78" customFormat="1" x14ac:dyDescent="0.3">
      <c r="A540" s="15" t="s">
        <v>488</v>
      </c>
      <c r="B540" s="15" t="s">
        <v>645</v>
      </c>
      <c r="C540" s="187" t="s">
        <v>644</v>
      </c>
      <c r="D540" s="182" t="s">
        <v>643</v>
      </c>
      <c r="E540" s="182" t="s">
        <v>643</v>
      </c>
      <c r="F540" s="15"/>
      <c r="G540" s="15" t="s">
        <v>630</v>
      </c>
      <c r="H540" s="15"/>
    </row>
    <row r="541" spans="1:8" s="78" customFormat="1" x14ac:dyDescent="0.3">
      <c r="A541" s="15" t="s">
        <v>488</v>
      </c>
      <c r="B541" s="15" t="s">
        <v>642</v>
      </c>
      <c r="C541" s="187" t="s">
        <v>641</v>
      </c>
      <c r="D541" s="182" t="s">
        <v>640</v>
      </c>
      <c r="E541" s="182" t="s">
        <v>640</v>
      </c>
      <c r="F541" s="15"/>
      <c r="G541" s="15" t="s">
        <v>630</v>
      </c>
      <c r="H541" s="15"/>
    </row>
    <row r="542" spans="1:8" s="78" customFormat="1" x14ac:dyDescent="0.3">
      <c r="A542" s="15" t="s">
        <v>488</v>
      </c>
      <c r="B542" s="15" t="s">
        <v>639</v>
      </c>
      <c r="C542" s="187" t="s">
        <v>638</v>
      </c>
      <c r="D542" s="182" t="s">
        <v>637</v>
      </c>
      <c r="E542" s="182" t="s">
        <v>637</v>
      </c>
      <c r="F542" s="15"/>
      <c r="G542" s="15" t="s">
        <v>630</v>
      </c>
      <c r="H542" s="15"/>
    </row>
    <row r="543" spans="1:8" s="78" customFormat="1" x14ac:dyDescent="0.3">
      <c r="A543" s="15" t="s">
        <v>488</v>
      </c>
      <c r="B543" s="15" t="s">
        <v>636</v>
      </c>
      <c r="C543" s="187" t="s">
        <v>635</v>
      </c>
      <c r="D543" s="182" t="s">
        <v>634</v>
      </c>
      <c r="E543" s="182" t="s">
        <v>634</v>
      </c>
      <c r="F543" s="15"/>
      <c r="G543" s="15" t="s">
        <v>630</v>
      </c>
      <c r="H543" s="15"/>
    </row>
    <row r="544" spans="1:8" s="78" customFormat="1" x14ac:dyDescent="0.3">
      <c r="A544" s="15" t="s">
        <v>488</v>
      </c>
      <c r="B544" s="15" t="s">
        <v>633</v>
      </c>
      <c r="C544" s="187" t="s">
        <v>632</v>
      </c>
      <c r="D544" s="182" t="s">
        <v>631</v>
      </c>
      <c r="E544" s="182" t="s">
        <v>631</v>
      </c>
      <c r="F544" s="15"/>
      <c r="G544" s="15" t="s">
        <v>630</v>
      </c>
      <c r="H544" s="15"/>
    </row>
    <row r="545" spans="1:8" s="78" customFormat="1" x14ac:dyDescent="0.3">
      <c r="A545" s="15" t="s">
        <v>488</v>
      </c>
      <c r="B545" s="15" t="s">
        <v>629</v>
      </c>
      <c r="C545" s="187" t="s">
        <v>628</v>
      </c>
      <c r="D545" s="182" t="s">
        <v>627</v>
      </c>
      <c r="E545" s="182" t="s">
        <v>627</v>
      </c>
      <c r="F545" s="15"/>
      <c r="G545" s="15" t="s">
        <v>596</v>
      </c>
      <c r="H545" s="15"/>
    </row>
    <row r="546" spans="1:8" s="78" customFormat="1" x14ac:dyDescent="0.3">
      <c r="A546" s="15" t="s">
        <v>488</v>
      </c>
      <c r="B546" s="15" t="s">
        <v>626</v>
      </c>
      <c r="C546" s="187" t="s">
        <v>625</v>
      </c>
      <c r="D546" s="182" t="s">
        <v>624</v>
      </c>
      <c r="E546" s="182" t="s">
        <v>624</v>
      </c>
      <c r="F546" s="15"/>
      <c r="G546" s="15" t="s">
        <v>596</v>
      </c>
      <c r="H546" s="15"/>
    </row>
    <row r="547" spans="1:8" s="78" customFormat="1" x14ac:dyDescent="0.3">
      <c r="A547" s="15" t="s">
        <v>488</v>
      </c>
      <c r="B547" s="15" t="s">
        <v>623</v>
      </c>
      <c r="C547" s="187" t="s">
        <v>622</v>
      </c>
      <c r="D547" s="182" t="s">
        <v>621</v>
      </c>
      <c r="E547" s="182" t="s">
        <v>621</v>
      </c>
      <c r="F547" s="15"/>
      <c r="G547" s="15" t="s">
        <v>596</v>
      </c>
      <c r="H547" s="15"/>
    </row>
    <row r="548" spans="1:8" s="78" customFormat="1" x14ac:dyDescent="0.3">
      <c r="A548" s="15" t="s">
        <v>488</v>
      </c>
      <c r="B548" s="15" t="s">
        <v>620</v>
      </c>
      <c r="C548" s="187" t="s">
        <v>619</v>
      </c>
      <c r="D548" s="182" t="s">
        <v>618</v>
      </c>
      <c r="E548" s="182" t="s">
        <v>618</v>
      </c>
      <c r="F548" s="15"/>
      <c r="G548" s="15" t="s">
        <v>596</v>
      </c>
      <c r="H548" s="15"/>
    </row>
    <row r="549" spans="1:8" s="78" customFormat="1" x14ac:dyDescent="0.3">
      <c r="A549" s="15" t="s">
        <v>488</v>
      </c>
      <c r="B549" s="15" t="s">
        <v>617</v>
      </c>
      <c r="C549" s="187" t="s">
        <v>616</v>
      </c>
      <c r="D549" s="182" t="s">
        <v>615</v>
      </c>
      <c r="E549" s="182" t="s">
        <v>615</v>
      </c>
      <c r="F549" s="15"/>
      <c r="G549" s="15" t="s">
        <v>596</v>
      </c>
      <c r="H549" s="15"/>
    </row>
    <row r="550" spans="1:8" s="78" customFormat="1" x14ac:dyDescent="0.3">
      <c r="A550" s="15" t="s">
        <v>488</v>
      </c>
      <c r="B550" s="15" t="s">
        <v>614</v>
      </c>
      <c r="C550" s="187" t="s">
        <v>613</v>
      </c>
      <c r="D550" s="182" t="s">
        <v>612</v>
      </c>
      <c r="E550" s="182" t="s">
        <v>612</v>
      </c>
      <c r="F550" s="15"/>
      <c r="G550" s="15" t="s">
        <v>596</v>
      </c>
      <c r="H550" s="15"/>
    </row>
    <row r="551" spans="1:8" s="78" customFormat="1" x14ac:dyDescent="0.3">
      <c r="A551" s="15" t="s">
        <v>488</v>
      </c>
      <c r="B551" s="15" t="s">
        <v>611</v>
      </c>
      <c r="C551" s="187" t="s">
        <v>610</v>
      </c>
      <c r="D551" s="182" t="s">
        <v>609</v>
      </c>
      <c r="E551" s="182" t="s">
        <v>609</v>
      </c>
      <c r="F551" s="15"/>
      <c r="G551" s="15" t="s">
        <v>596</v>
      </c>
      <c r="H551" s="15"/>
    </row>
    <row r="552" spans="1:8" s="78" customFormat="1" x14ac:dyDescent="0.3">
      <c r="A552" s="15" t="s">
        <v>488</v>
      </c>
      <c r="B552" s="15" t="s">
        <v>608</v>
      </c>
      <c r="C552" s="187" t="s">
        <v>607</v>
      </c>
      <c r="D552" s="182" t="s">
        <v>606</v>
      </c>
      <c r="E552" s="182" t="s">
        <v>606</v>
      </c>
      <c r="F552" s="15"/>
      <c r="G552" s="15" t="s">
        <v>596</v>
      </c>
      <c r="H552" s="15"/>
    </row>
    <row r="553" spans="1:8" s="78" customFormat="1" x14ac:dyDescent="0.3">
      <c r="A553" s="15" t="s">
        <v>488</v>
      </c>
      <c r="B553" s="15" t="s">
        <v>605</v>
      </c>
      <c r="C553" s="187" t="s">
        <v>604</v>
      </c>
      <c r="D553" s="182" t="s">
        <v>603</v>
      </c>
      <c r="E553" s="182" t="s">
        <v>603</v>
      </c>
      <c r="F553" s="15"/>
      <c r="G553" s="15" t="s">
        <v>596</v>
      </c>
      <c r="H553" s="15"/>
    </row>
    <row r="554" spans="1:8" s="78" customFormat="1" x14ac:dyDescent="0.3">
      <c r="A554" s="15" t="s">
        <v>488</v>
      </c>
      <c r="B554" s="15" t="s">
        <v>602</v>
      </c>
      <c r="C554" s="187" t="s">
        <v>601</v>
      </c>
      <c r="D554" s="182" t="s">
        <v>600</v>
      </c>
      <c r="E554" s="182" t="s">
        <v>600</v>
      </c>
      <c r="F554" s="15"/>
      <c r="G554" s="15" t="s">
        <v>596</v>
      </c>
      <c r="H554" s="15"/>
    </row>
    <row r="555" spans="1:8" s="78" customFormat="1" x14ac:dyDescent="0.3">
      <c r="A555" s="15" t="s">
        <v>488</v>
      </c>
      <c r="B555" s="15" t="s">
        <v>599</v>
      </c>
      <c r="C555" s="187" t="s">
        <v>598</v>
      </c>
      <c r="D555" s="182" t="s">
        <v>597</v>
      </c>
      <c r="E555" s="182" t="s">
        <v>597</v>
      </c>
      <c r="F555" s="15"/>
      <c r="G555" s="15" t="s">
        <v>596</v>
      </c>
      <c r="H555" s="15"/>
    </row>
    <row r="556" spans="1:8" s="78" customFormat="1" x14ac:dyDescent="0.3">
      <c r="C556" s="188"/>
      <c r="D556" s="189"/>
      <c r="E556" s="189"/>
      <c r="F556" s="87"/>
    </row>
    <row r="557" spans="1:8" s="78" customFormat="1" x14ac:dyDescent="0.3">
      <c r="A557" s="66" t="s">
        <v>2713</v>
      </c>
      <c r="B557" s="88" t="s">
        <v>2737</v>
      </c>
      <c r="C557" s="172" t="s">
        <v>2736</v>
      </c>
      <c r="D557" s="190" t="s">
        <v>2735</v>
      </c>
      <c r="E557" s="190" t="s">
        <v>2734</v>
      </c>
      <c r="F557" s="87"/>
    </row>
    <row r="558" spans="1:8" s="78" customFormat="1" x14ac:dyDescent="0.3">
      <c r="A558" s="66" t="s">
        <v>2713</v>
      </c>
      <c r="B558" s="88" t="s">
        <v>2733</v>
      </c>
      <c r="C558" s="172" t="s">
        <v>2732</v>
      </c>
      <c r="D558" s="190" t="s">
        <v>2731</v>
      </c>
      <c r="E558" s="190" t="s">
        <v>2730</v>
      </c>
      <c r="F558" s="87"/>
    </row>
    <row r="559" spans="1:8" s="78" customFormat="1" x14ac:dyDescent="0.3">
      <c r="A559" s="66" t="s">
        <v>2713</v>
      </c>
      <c r="B559" s="88" t="s">
        <v>2729</v>
      </c>
      <c r="C559" s="172" t="s">
        <v>2728</v>
      </c>
      <c r="D559" s="190" t="s">
        <v>2727</v>
      </c>
      <c r="E559" s="190" t="s">
        <v>2726</v>
      </c>
      <c r="F559" s="87"/>
    </row>
    <row r="560" spans="1:8" s="78" customFormat="1" ht="28.8" x14ac:dyDescent="0.3">
      <c r="A560" s="66" t="s">
        <v>2713</v>
      </c>
      <c r="B560" s="88" t="s">
        <v>2725</v>
      </c>
      <c r="C560" s="172" t="s">
        <v>2724</v>
      </c>
      <c r="D560" s="189" t="s">
        <v>2723</v>
      </c>
      <c r="E560" s="182" t="s">
        <v>2722</v>
      </c>
      <c r="F560" s="87"/>
    </row>
    <row r="561" spans="1:6" s="78" customFormat="1" ht="28.8" x14ac:dyDescent="0.3">
      <c r="A561" s="66" t="s">
        <v>2713</v>
      </c>
      <c r="B561" s="88" t="s">
        <v>2721</v>
      </c>
      <c r="C561" s="172" t="s">
        <v>2720</v>
      </c>
      <c r="D561" s="190" t="s">
        <v>2719</v>
      </c>
      <c r="E561" s="190" t="s">
        <v>2718</v>
      </c>
      <c r="F561" s="87"/>
    </row>
    <row r="562" spans="1:6" s="78" customFormat="1" ht="28.8" x14ac:dyDescent="0.3">
      <c r="A562" s="66" t="s">
        <v>2713</v>
      </c>
      <c r="B562" s="88" t="s">
        <v>2717</v>
      </c>
      <c r="C562" s="172" t="s">
        <v>2716</v>
      </c>
      <c r="D562" s="190" t="s">
        <v>2715</v>
      </c>
      <c r="E562" s="190" t="s">
        <v>2714</v>
      </c>
      <c r="F562" s="87"/>
    </row>
    <row r="563" spans="1:6" s="78" customFormat="1" x14ac:dyDescent="0.3">
      <c r="A563" s="66" t="s">
        <v>2713</v>
      </c>
      <c r="B563" s="88" t="s">
        <v>322</v>
      </c>
      <c r="C563" s="172" t="s">
        <v>1963</v>
      </c>
      <c r="D563" s="190" t="s">
        <v>1964</v>
      </c>
      <c r="E563" s="190" t="s">
        <v>1961</v>
      </c>
      <c r="F563" s="87"/>
    </row>
    <row r="564" spans="1:6" s="78" customFormat="1" x14ac:dyDescent="0.3">
      <c r="A564" s="66" t="s">
        <v>2713</v>
      </c>
      <c r="B564" s="88" t="s">
        <v>2683</v>
      </c>
      <c r="C564" s="172" t="s">
        <v>2682</v>
      </c>
      <c r="D564" s="190" t="s">
        <v>2712</v>
      </c>
      <c r="E564" s="190" t="s">
        <v>2680</v>
      </c>
      <c r="F564" s="87"/>
    </row>
    <row r="565" spans="1:6" s="78" customFormat="1" x14ac:dyDescent="0.3">
      <c r="A565" s="66"/>
      <c r="B565" s="88"/>
      <c r="C565" s="172"/>
      <c r="D565" s="189"/>
      <c r="E565" s="189"/>
      <c r="F565" s="87"/>
    </row>
    <row r="566" spans="1:6" s="78" customFormat="1" ht="27.6" customHeight="1" x14ac:dyDescent="0.3">
      <c r="A566" s="66" t="s">
        <v>2684</v>
      </c>
      <c r="B566" s="88" t="s">
        <v>2711</v>
      </c>
      <c r="C566" s="172" t="s">
        <v>2710</v>
      </c>
      <c r="D566" s="190" t="s">
        <v>2709</v>
      </c>
      <c r="E566" s="190" t="s">
        <v>2708</v>
      </c>
      <c r="F566" s="87"/>
    </row>
    <row r="567" spans="1:6" s="78" customFormat="1" x14ac:dyDescent="0.3">
      <c r="A567" s="66" t="s">
        <v>2684</v>
      </c>
      <c r="B567" s="88" t="s">
        <v>2707</v>
      </c>
      <c r="C567" s="172" t="s">
        <v>2706</v>
      </c>
      <c r="D567" s="190" t="s">
        <v>2705</v>
      </c>
      <c r="E567" s="190" t="s">
        <v>2704</v>
      </c>
      <c r="F567" s="87"/>
    </row>
    <row r="568" spans="1:6" s="78" customFormat="1" x14ac:dyDescent="0.3">
      <c r="A568" s="66" t="s">
        <v>2684</v>
      </c>
      <c r="B568" s="88" t="s">
        <v>2703</v>
      </c>
      <c r="C568" s="172" t="s">
        <v>2702</v>
      </c>
      <c r="D568" s="190" t="s">
        <v>2701</v>
      </c>
      <c r="E568" s="190" t="s">
        <v>2700</v>
      </c>
      <c r="F568" s="87"/>
    </row>
    <row r="569" spans="1:6" s="78" customFormat="1" x14ac:dyDescent="0.3">
      <c r="A569" s="66" t="s">
        <v>2684</v>
      </c>
      <c r="B569" s="66" t="s">
        <v>2699</v>
      </c>
      <c r="C569" s="178" t="s">
        <v>2698</v>
      </c>
      <c r="D569" s="190" t="s">
        <v>2697</v>
      </c>
      <c r="E569" s="190" t="s">
        <v>2696</v>
      </c>
      <c r="F569" s="87"/>
    </row>
    <row r="570" spans="1:6" s="78" customFormat="1" x14ac:dyDescent="0.3">
      <c r="A570" s="66" t="s">
        <v>2684</v>
      </c>
      <c r="B570" s="66" t="s">
        <v>2695</v>
      </c>
      <c r="C570" s="178" t="s">
        <v>2694</v>
      </c>
      <c r="D570" s="190" t="s">
        <v>2693</v>
      </c>
      <c r="E570" s="190" t="s">
        <v>2692</v>
      </c>
      <c r="F570" s="87"/>
    </row>
    <row r="571" spans="1:6" s="78" customFormat="1" x14ac:dyDescent="0.3">
      <c r="A571" s="66" t="s">
        <v>2684</v>
      </c>
      <c r="B571" s="66" t="s">
        <v>2691</v>
      </c>
      <c r="C571" s="178" t="s">
        <v>2690</v>
      </c>
      <c r="D571" s="190" t="s">
        <v>2689</v>
      </c>
      <c r="E571" s="190" t="s">
        <v>2688</v>
      </c>
      <c r="F571" s="87"/>
    </row>
    <row r="572" spans="1:6" s="78" customFormat="1" x14ac:dyDescent="0.3">
      <c r="A572" s="66" t="s">
        <v>2684</v>
      </c>
      <c r="B572" s="66" t="s">
        <v>303</v>
      </c>
      <c r="C572" s="178" t="s">
        <v>2687</v>
      </c>
      <c r="D572" s="190" t="s">
        <v>2686</v>
      </c>
      <c r="E572" s="190" t="s">
        <v>2685</v>
      </c>
      <c r="F572" s="87"/>
    </row>
    <row r="573" spans="1:6" s="78" customFormat="1" x14ac:dyDescent="0.3">
      <c r="A573" s="66" t="s">
        <v>2684</v>
      </c>
      <c r="B573" s="66" t="s">
        <v>322</v>
      </c>
      <c r="C573" s="172" t="s">
        <v>1963</v>
      </c>
      <c r="D573" s="190" t="s">
        <v>1964</v>
      </c>
      <c r="E573" s="190" t="s">
        <v>1961</v>
      </c>
      <c r="F573" s="87"/>
    </row>
    <row r="574" spans="1:6" s="78" customFormat="1" x14ac:dyDescent="0.3">
      <c r="A574" s="66" t="s">
        <v>2684</v>
      </c>
      <c r="B574" s="66" t="s">
        <v>2683</v>
      </c>
      <c r="C574" s="172" t="s">
        <v>2682</v>
      </c>
      <c r="D574" s="190" t="s">
        <v>2681</v>
      </c>
      <c r="E574" s="190" t="s">
        <v>2680</v>
      </c>
      <c r="F574" s="87"/>
    </row>
    <row r="575" spans="1:6" s="78" customFormat="1" x14ac:dyDescent="0.3">
      <c r="C575" s="188"/>
      <c r="D575" s="189"/>
      <c r="E575" s="189"/>
      <c r="F575" s="87"/>
    </row>
    <row r="576" spans="1:6" s="78" customFormat="1" x14ac:dyDescent="0.3">
      <c r="A576" s="86" t="s">
        <v>472</v>
      </c>
      <c r="B576" s="86" t="s">
        <v>1960</v>
      </c>
      <c r="C576" s="191" t="s">
        <v>1959</v>
      </c>
      <c r="D576" s="190" t="s">
        <v>2679</v>
      </c>
      <c r="E576" s="190" t="s">
        <v>2678</v>
      </c>
      <c r="F576" s="87"/>
    </row>
    <row r="577" spans="1:6" s="78" customFormat="1" x14ac:dyDescent="0.3">
      <c r="A577" s="86" t="s">
        <v>472</v>
      </c>
      <c r="B577" s="86" t="s">
        <v>328</v>
      </c>
      <c r="C577" s="191" t="s">
        <v>1958</v>
      </c>
      <c r="D577" s="190" t="s">
        <v>2677</v>
      </c>
      <c r="E577" s="190" t="s">
        <v>1957</v>
      </c>
      <c r="F577" s="87"/>
    </row>
    <row r="578" spans="1:6" s="78" customFormat="1" x14ac:dyDescent="0.3">
      <c r="A578" s="86" t="s">
        <v>472</v>
      </c>
      <c r="B578" s="86" t="s">
        <v>373</v>
      </c>
      <c r="C578" s="191" t="s">
        <v>1956</v>
      </c>
      <c r="D578" s="190" t="s">
        <v>2676</v>
      </c>
      <c r="E578" s="190" t="s">
        <v>2675</v>
      </c>
      <c r="F578" s="87"/>
    </row>
    <row r="579" spans="1:6" s="78" customFormat="1" x14ac:dyDescent="0.3">
      <c r="A579" s="86" t="s">
        <v>472</v>
      </c>
      <c r="B579" s="86" t="s">
        <v>371</v>
      </c>
      <c r="C579" s="191" t="s">
        <v>371</v>
      </c>
      <c r="D579" s="190" t="s">
        <v>1955</v>
      </c>
      <c r="E579" s="190" t="s">
        <v>1954</v>
      </c>
      <c r="F579" s="87"/>
    </row>
    <row r="580" spans="1:6" s="78" customFormat="1" x14ac:dyDescent="0.3">
      <c r="A580" s="86" t="s">
        <v>472</v>
      </c>
      <c r="B580" s="86" t="s">
        <v>1953</v>
      </c>
      <c r="C580" s="191" t="s">
        <v>1952</v>
      </c>
      <c r="D580" s="190" t="s">
        <v>2674</v>
      </c>
      <c r="E580" s="190" t="s">
        <v>2673</v>
      </c>
      <c r="F580" s="87"/>
    </row>
    <row r="581" spans="1:6" s="78" customFormat="1" x14ac:dyDescent="0.3">
      <c r="A581" s="86" t="s">
        <v>472</v>
      </c>
      <c r="B581" s="86" t="s">
        <v>1951</v>
      </c>
      <c r="C581" s="191" t="s">
        <v>1950</v>
      </c>
      <c r="D581" s="190" t="s">
        <v>2672</v>
      </c>
      <c r="E581" s="190" t="s">
        <v>2671</v>
      </c>
      <c r="F581" s="87"/>
    </row>
    <row r="582" spans="1:6" s="78" customFormat="1" x14ac:dyDescent="0.3">
      <c r="A582" s="86" t="s">
        <v>472</v>
      </c>
      <c r="B582" s="86" t="s">
        <v>1949</v>
      </c>
      <c r="C582" s="191" t="s">
        <v>1948</v>
      </c>
      <c r="D582" s="190" t="s">
        <v>2670</v>
      </c>
      <c r="E582" s="190" t="s">
        <v>2669</v>
      </c>
      <c r="F582" s="87"/>
    </row>
    <row r="583" spans="1:6" s="78" customFormat="1" x14ac:dyDescent="0.3">
      <c r="A583" s="86" t="s">
        <v>472</v>
      </c>
      <c r="B583" s="86" t="s">
        <v>322</v>
      </c>
      <c r="C583" s="191" t="s">
        <v>1947</v>
      </c>
      <c r="D583" s="190" t="s">
        <v>2668</v>
      </c>
      <c r="E583" s="190" t="s">
        <v>2522</v>
      </c>
      <c r="F583" s="87"/>
    </row>
    <row r="584" spans="1:6" s="78" customFormat="1" x14ac:dyDescent="0.3">
      <c r="C584" s="188"/>
      <c r="D584" s="192"/>
      <c r="E584" s="192"/>
      <c r="F584" s="87"/>
    </row>
    <row r="585" spans="1:6" s="78" customFormat="1" ht="31.2" x14ac:dyDescent="0.3">
      <c r="A585" s="86" t="s">
        <v>2334</v>
      </c>
      <c r="B585" s="86" t="s">
        <v>303</v>
      </c>
      <c r="C585" s="179" t="s">
        <v>2667</v>
      </c>
      <c r="D585" s="141" t="s">
        <v>2666</v>
      </c>
      <c r="E585" s="141" t="s">
        <v>2665</v>
      </c>
      <c r="F585" s="87"/>
    </row>
    <row r="586" spans="1:6" s="78" customFormat="1" ht="39.6" x14ac:dyDescent="0.3">
      <c r="A586" s="86" t="s">
        <v>2334</v>
      </c>
      <c r="B586" s="86" t="s">
        <v>2664</v>
      </c>
      <c r="C586" s="179" t="s">
        <v>2663</v>
      </c>
      <c r="D586" s="141" t="s">
        <v>2662</v>
      </c>
      <c r="E586" s="141" t="s">
        <v>2661</v>
      </c>
      <c r="F586" s="87"/>
    </row>
    <row r="587" spans="1:6" s="78" customFormat="1" ht="26.4" x14ac:dyDescent="0.3">
      <c r="A587" s="86" t="s">
        <v>2334</v>
      </c>
      <c r="B587" s="86" t="s">
        <v>2611</v>
      </c>
      <c r="C587" s="179" t="s">
        <v>2660</v>
      </c>
      <c r="D587" s="141" t="s">
        <v>2659</v>
      </c>
      <c r="E587" s="141" t="s">
        <v>2658</v>
      </c>
      <c r="F587" s="87"/>
    </row>
    <row r="588" spans="1:6" s="78" customFormat="1" ht="39.6" x14ac:dyDescent="0.3">
      <c r="A588" s="86" t="s">
        <v>2334</v>
      </c>
      <c r="B588" s="86" t="s">
        <v>2334</v>
      </c>
      <c r="C588" s="179" t="s">
        <v>2657</v>
      </c>
      <c r="D588" s="141" t="s">
        <v>2656</v>
      </c>
      <c r="E588" s="141" t="s">
        <v>2655</v>
      </c>
      <c r="F588" s="87"/>
    </row>
    <row r="589" spans="1:6" s="78" customFormat="1" x14ac:dyDescent="0.3">
      <c r="C589" s="188"/>
      <c r="D589" s="192"/>
      <c r="E589" s="192"/>
      <c r="F589" s="87"/>
    </row>
    <row r="590" spans="1:6" s="78" customFormat="1" ht="15.6" x14ac:dyDescent="0.3">
      <c r="A590" s="86" t="s">
        <v>2326</v>
      </c>
      <c r="B590" s="86" t="s">
        <v>2611</v>
      </c>
      <c r="C590" s="179" t="s">
        <v>479</v>
      </c>
      <c r="D590" s="141" t="s">
        <v>554</v>
      </c>
      <c r="E590" s="141" t="s">
        <v>553</v>
      </c>
      <c r="F590" s="87"/>
    </row>
    <row r="591" spans="1:6" s="78" customFormat="1" ht="15.6" x14ac:dyDescent="0.3">
      <c r="A591" s="86" t="s">
        <v>2326</v>
      </c>
      <c r="B591" s="86" t="s">
        <v>2654</v>
      </c>
      <c r="C591" s="179" t="s">
        <v>2653</v>
      </c>
      <c r="D591" s="141" t="s">
        <v>2607</v>
      </c>
      <c r="E591" s="141" t="s">
        <v>2652</v>
      </c>
      <c r="F591" s="87"/>
    </row>
    <row r="592" spans="1:6" s="78" customFormat="1" ht="15.6" x14ac:dyDescent="0.3">
      <c r="A592" s="86" t="s">
        <v>2326</v>
      </c>
      <c r="B592" s="86" t="s">
        <v>2651</v>
      </c>
      <c r="C592" s="179" t="s">
        <v>2650</v>
      </c>
      <c r="D592" s="141" t="s">
        <v>2604</v>
      </c>
      <c r="E592" s="141" t="s">
        <v>2649</v>
      </c>
      <c r="F592" s="87"/>
    </row>
    <row r="593" spans="1:6" s="78" customFormat="1" ht="15.6" x14ac:dyDescent="0.3">
      <c r="A593" s="86" t="s">
        <v>2326</v>
      </c>
      <c r="B593" s="86" t="s">
        <v>2011</v>
      </c>
      <c r="C593" s="179" t="s">
        <v>2010</v>
      </c>
      <c r="D593" s="141" t="s">
        <v>2009</v>
      </c>
      <c r="E593" s="141" t="s">
        <v>2648</v>
      </c>
      <c r="F593" s="87"/>
    </row>
    <row r="594" spans="1:6" s="78" customFormat="1" ht="15.6" x14ac:dyDescent="0.3">
      <c r="A594" s="86" t="s">
        <v>2326</v>
      </c>
      <c r="B594" s="86" t="s">
        <v>2602</v>
      </c>
      <c r="C594" s="179" t="s">
        <v>2015</v>
      </c>
      <c r="D594" s="141" t="s">
        <v>2647</v>
      </c>
      <c r="E594" s="141" t="s">
        <v>2646</v>
      </c>
      <c r="F594" s="87"/>
    </row>
    <row r="595" spans="1:6" s="78" customFormat="1" ht="15.6" x14ac:dyDescent="0.3">
      <c r="A595" s="86" t="s">
        <v>2326</v>
      </c>
      <c r="B595" s="86" t="s">
        <v>322</v>
      </c>
      <c r="C595" s="179" t="s">
        <v>1947</v>
      </c>
      <c r="D595" s="141" t="s">
        <v>2457</v>
      </c>
      <c r="E595" s="141" t="s">
        <v>2456</v>
      </c>
      <c r="F595" s="87"/>
    </row>
    <row r="596" spans="1:6" s="78" customFormat="1" x14ac:dyDescent="0.3">
      <c r="C596" s="188"/>
      <c r="D596" s="193"/>
      <c r="E596" s="193"/>
      <c r="F596" s="87"/>
    </row>
    <row r="597" spans="1:6" s="78" customFormat="1" ht="26.4" x14ac:dyDescent="0.3">
      <c r="A597" s="86" t="s">
        <v>2317</v>
      </c>
      <c r="B597" s="86" t="s">
        <v>2645</v>
      </c>
      <c r="C597" s="179" t="s">
        <v>2644</v>
      </c>
      <c r="D597" s="141" t="s">
        <v>2643</v>
      </c>
      <c r="E597" s="141" t="s">
        <v>2642</v>
      </c>
      <c r="F597" s="87"/>
    </row>
    <row r="598" spans="1:6" s="78" customFormat="1" ht="26.4" x14ac:dyDescent="0.3">
      <c r="A598" s="86" t="s">
        <v>2317</v>
      </c>
      <c r="B598" s="86" t="s">
        <v>2641</v>
      </c>
      <c r="C598" s="179" t="s">
        <v>2640</v>
      </c>
      <c r="D598" s="141" t="s">
        <v>2639</v>
      </c>
      <c r="E598" s="141" t="s">
        <v>2638</v>
      </c>
      <c r="F598" s="87"/>
    </row>
    <row r="599" spans="1:6" s="78" customFormat="1" ht="15.6" x14ac:dyDescent="0.3">
      <c r="A599" s="86" t="s">
        <v>2317</v>
      </c>
      <c r="B599" s="86" t="s">
        <v>2637</v>
      </c>
      <c r="C599" s="179" t="s">
        <v>2636</v>
      </c>
      <c r="D599" s="141" t="s">
        <v>2635</v>
      </c>
      <c r="E599" s="141" t="s">
        <v>2634</v>
      </c>
      <c r="F599" s="87"/>
    </row>
    <row r="600" spans="1:6" s="78" customFormat="1" ht="15.6" x14ac:dyDescent="0.3">
      <c r="A600" s="86" t="s">
        <v>2317</v>
      </c>
      <c r="B600" s="86" t="s">
        <v>2540</v>
      </c>
      <c r="C600" s="179" t="s">
        <v>2633</v>
      </c>
      <c r="D600" s="141" t="s">
        <v>2632</v>
      </c>
      <c r="E600" s="141" t="s">
        <v>2631</v>
      </c>
      <c r="F600" s="87"/>
    </row>
    <row r="601" spans="1:6" s="78" customFormat="1" ht="15.6" x14ac:dyDescent="0.3">
      <c r="A601" s="86" t="s">
        <v>2317</v>
      </c>
      <c r="B601" s="86" t="s">
        <v>334</v>
      </c>
      <c r="C601" s="179" t="s">
        <v>2565</v>
      </c>
      <c r="D601" s="141" t="s">
        <v>2630</v>
      </c>
      <c r="E601" s="141" t="s">
        <v>2629</v>
      </c>
      <c r="F601" s="87"/>
    </row>
    <row r="602" spans="1:6" s="78" customFormat="1" ht="26.4" x14ac:dyDescent="0.3">
      <c r="A602" s="86" t="s">
        <v>2317</v>
      </c>
      <c r="B602" s="86" t="s">
        <v>2562</v>
      </c>
      <c r="C602" s="179" t="s">
        <v>2561</v>
      </c>
      <c r="D602" s="141" t="s">
        <v>2560</v>
      </c>
      <c r="E602" s="141" t="s">
        <v>2628</v>
      </c>
      <c r="F602" s="87"/>
    </row>
    <row r="603" spans="1:6" s="78" customFormat="1" ht="15.6" x14ac:dyDescent="0.3">
      <c r="A603" s="86" t="s">
        <v>2317</v>
      </c>
      <c r="B603" s="86" t="s">
        <v>322</v>
      </c>
      <c r="C603" s="179" t="s">
        <v>1947</v>
      </c>
      <c r="D603" s="141" t="s">
        <v>2457</v>
      </c>
      <c r="E603" s="141" t="s">
        <v>2522</v>
      </c>
      <c r="F603" s="87"/>
    </row>
    <row r="604" spans="1:6" s="78" customFormat="1" x14ac:dyDescent="0.3">
      <c r="C604" s="188"/>
      <c r="D604" s="193"/>
      <c r="E604" s="193"/>
      <c r="F604" s="87"/>
    </row>
    <row r="605" spans="1:6" s="78" customFormat="1" ht="15.6" x14ac:dyDescent="0.3">
      <c r="A605" s="86" t="s">
        <v>2310</v>
      </c>
      <c r="B605" s="86" t="s">
        <v>2627</v>
      </c>
      <c r="C605" s="179" t="s">
        <v>2626</v>
      </c>
      <c r="D605" s="141" t="s">
        <v>2625</v>
      </c>
      <c r="E605" s="141" t="s">
        <v>2624</v>
      </c>
      <c r="F605" s="87"/>
    </row>
    <row r="606" spans="1:6" s="78" customFormat="1" ht="15.6" x14ac:dyDescent="0.3">
      <c r="A606" s="86" t="s">
        <v>2310</v>
      </c>
      <c r="B606" s="86" t="s">
        <v>2623</v>
      </c>
      <c r="C606" s="179" t="s">
        <v>2622</v>
      </c>
      <c r="D606" s="141" t="s">
        <v>2621</v>
      </c>
      <c r="E606" s="141" t="s">
        <v>2620</v>
      </c>
      <c r="F606" s="87"/>
    </row>
    <row r="607" spans="1:6" s="78" customFormat="1" ht="26.4" x14ac:dyDescent="0.3">
      <c r="A607" s="86" t="s">
        <v>2310</v>
      </c>
      <c r="B607" s="86" t="s">
        <v>2619</v>
      </c>
      <c r="C607" s="179" t="s">
        <v>2618</v>
      </c>
      <c r="D607" s="141" t="s">
        <v>2617</v>
      </c>
      <c r="E607" s="141" t="s">
        <v>2616</v>
      </c>
      <c r="F607" s="87"/>
    </row>
    <row r="608" spans="1:6" s="78" customFormat="1" ht="15.6" x14ac:dyDescent="0.3">
      <c r="A608" s="86" t="s">
        <v>2310</v>
      </c>
      <c r="B608" s="86" t="s">
        <v>2615</v>
      </c>
      <c r="C608" s="179" t="s">
        <v>2614</v>
      </c>
      <c r="D608" s="141" t="s">
        <v>2613</v>
      </c>
      <c r="E608" s="141" t="s">
        <v>2612</v>
      </c>
      <c r="F608" s="87"/>
    </row>
    <row r="609" spans="1:6" s="78" customFormat="1" ht="15.6" x14ac:dyDescent="0.3">
      <c r="A609" s="86" t="s">
        <v>2310</v>
      </c>
      <c r="B609" s="86" t="s">
        <v>322</v>
      </c>
      <c r="C609" s="179" t="s">
        <v>1947</v>
      </c>
      <c r="D609" s="141" t="s">
        <v>2457</v>
      </c>
      <c r="E609" s="141" t="s">
        <v>2456</v>
      </c>
      <c r="F609" s="87"/>
    </row>
    <row r="610" spans="1:6" s="78" customFormat="1" x14ac:dyDescent="0.3">
      <c r="C610" s="188"/>
      <c r="D610" s="193"/>
      <c r="E610" s="193"/>
      <c r="F610" s="87"/>
    </row>
    <row r="611" spans="1:6" s="78" customFormat="1" ht="15.6" x14ac:dyDescent="0.3">
      <c r="A611" s="86" t="s">
        <v>2287</v>
      </c>
      <c r="B611" s="86" t="s">
        <v>2611</v>
      </c>
      <c r="C611" s="179" t="s">
        <v>479</v>
      </c>
      <c r="D611" s="141" t="s">
        <v>554</v>
      </c>
      <c r="E611" s="141" t="s">
        <v>2610</v>
      </c>
      <c r="F611" s="87"/>
    </row>
    <row r="612" spans="1:6" s="78" customFormat="1" ht="15.6" x14ac:dyDescent="0.3">
      <c r="A612" s="86" t="s">
        <v>2287</v>
      </c>
      <c r="B612" s="86" t="s">
        <v>2609</v>
      </c>
      <c r="C612" s="179" t="s">
        <v>2608</v>
      </c>
      <c r="D612" s="141" t="s">
        <v>2607</v>
      </c>
      <c r="E612" s="141" t="s">
        <v>2606</v>
      </c>
      <c r="F612" s="87"/>
    </row>
    <row r="613" spans="1:6" s="78" customFormat="1" ht="15.6" x14ac:dyDescent="0.3">
      <c r="A613" s="86" t="s">
        <v>2287</v>
      </c>
      <c r="B613" s="86" t="s">
        <v>356</v>
      </c>
      <c r="C613" s="179" t="s">
        <v>2605</v>
      </c>
      <c r="D613" s="141" t="s">
        <v>2604</v>
      </c>
      <c r="E613" s="141" t="s">
        <v>2603</v>
      </c>
      <c r="F613" s="87"/>
    </row>
    <row r="614" spans="1:6" s="78" customFormat="1" ht="15.6" x14ac:dyDescent="0.3">
      <c r="A614" s="86" t="s">
        <v>2287</v>
      </c>
      <c r="B614" s="86" t="s">
        <v>2602</v>
      </c>
      <c r="C614" s="179" t="s">
        <v>2601</v>
      </c>
      <c r="D614" s="115" t="s">
        <v>2014</v>
      </c>
      <c r="E614" s="115" t="s">
        <v>2600</v>
      </c>
      <c r="F614" s="87"/>
    </row>
    <row r="615" spans="1:6" s="78" customFormat="1" ht="30" x14ac:dyDescent="0.3">
      <c r="A615" s="86" t="s">
        <v>2287</v>
      </c>
      <c r="B615" s="86" t="s">
        <v>333</v>
      </c>
      <c r="C615" s="179" t="s">
        <v>2599</v>
      </c>
      <c r="D615" s="115" t="s">
        <v>2598</v>
      </c>
      <c r="E615" s="115" t="s">
        <v>2597</v>
      </c>
      <c r="F615" s="87"/>
    </row>
    <row r="616" spans="1:6" s="78" customFormat="1" ht="15.6" x14ac:dyDescent="0.3">
      <c r="A616" s="86" t="s">
        <v>2287</v>
      </c>
      <c r="B616" s="86" t="s">
        <v>322</v>
      </c>
      <c r="C616" s="179" t="s">
        <v>1947</v>
      </c>
      <c r="D616" s="115" t="s">
        <v>2457</v>
      </c>
      <c r="E616" s="115" t="s">
        <v>2456</v>
      </c>
      <c r="F616" s="87"/>
    </row>
    <row r="617" spans="1:6" s="78" customFormat="1" x14ac:dyDescent="0.3">
      <c r="C617" s="188"/>
      <c r="D617" s="194"/>
      <c r="E617" s="194"/>
      <c r="F617" s="87"/>
    </row>
    <row r="618" spans="1:6" s="78" customFormat="1" ht="15.6" x14ac:dyDescent="0.3">
      <c r="A618" s="86" t="s">
        <v>2252</v>
      </c>
      <c r="B618" s="86" t="s">
        <v>2596</v>
      </c>
      <c r="C618" s="179" t="s">
        <v>2595</v>
      </c>
      <c r="D618" s="115" t="s">
        <v>2594</v>
      </c>
      <c r="E618" s="115" t="s">
        <v>2593</v>
      </c>
      <c r="F618" s="87"/>
    </row>
    <row r="619" spans="1:6" s="78" customFormat="1" ht="15.6" x14ac:dyDescent="0.3">
      <c r="A619" s="86" t="s">
        <v>2252</v>
      </c>
      <c r="B619" s="86" t="s">
        <v>2592</v>
      </c>
      <c r="C619" s="179" t="s">
        <v>2591</v>
      </c>
      <c r="D619" s="115" t="s">
        <v>2590</v>
      </c>
      <c r="E619" s="115" t="s">
        <v>2590</v>
      </c>
      <c r="F619" s="87"/>
    </row>
    <row r="620" spans="1:6" s="78" customFormat="1" ht="15.6" x14ac:dyDescent="0.3">
      <c r="A620" s="86" t="s">
        <v>2252</v>
      </c>
      <c r="B620" s="86" t="s">
        <v>304</v>
      </c>
      <c r="C620" s="179" t="s">
        <v>2553</v>
      </c>
      <c r="D620" s="115" t="s">
        <v>2552</v>
      </c>
      <c r="E620" s="115" t="s">
        <v>2589</v>
      </c>
      <c r="F620" s="87"/>
    </row>
    <row r="621" spans="1:6" s="78" customFormat="1" ht="15.6" x14ac:dyDescent="0.3">
      <c r="A621" s="86" t="s">
        <v>2252</v>
      </c>
      <c r="B621" s="86" t="s">
        <v>2588</v>
      </c>
      <c r="C621" s="179" t="s">
        <v>2587</v>
      </c>
      <c r="D621" s="115" t="s">
        <v>2586</v>
      </c>
      <c r="E621" s="115" t="s">
        <v>2585</v>
      </c>
      <c r="F621" s="87"/>
    </row>
    <row r="622" spans="1:6" s="78" customFormat="1" ht="15.6" x14ac:dyDescent="0.3">
      <c r="A622" s="86" t="s">
        <v>2252</v>
      </c>
      <c r="B622" s="86" t="s">
        <v>2584</v>
      </c>
      <c r="C622" s="179" t="s">
        <v>2583</v>
      </c>
      <c r="D622" s="115" t="s">
        <v>2582</v>
      </c>
      <c r="E622" s="115" t="s">
        <v>2581</v>
      </c>
      <c r="F622" s="87"/>
    </row>
    <row r="623" spans="1:6" s="78" customFormat="1" x14ac:dyDescent="0.3">
      <c r="C623" s="188"/>
      <c r="D623" s="194"/>
      <c r="E623" s="194"/>
      <c r="F623" s="87"/>
    </row>
    <row r="624" spans="1:6" s="78" customFormat="1" ht="15.6" x14ac:dyDescent="0.3">
      <c r="A624" s="86" t="s">
        <v>2558</v>
      </c>
      <c r="B624" s="86" t="s">
        <v>2580</v>
      </c>
      <c r="C624" s="179" t="s">
        <v>2579</v>
      </c>
      <c r="D624" s="115" t="s">
        <v>2578</v>
      </c>
      <c r="E624" s="115" t="s">
        <v>2577</v>
      </c>
      <c r="F624" s="87"/>
    </row>
    <row r="625" spans="1:11" s="78" customFormat="1" ht="15.6" x14ac:dyDescent="0.3">
      <c r="A625" s="86" t="s">
        <v>2558</v>
      </c>
      <c r="B625" s="86" t="s">
        <v>2576</v>
      </c>
      <c r="C625" s="179" t="s">
        <v>2575</v>
      </c>
      <c r="D625" s="115" t="s">
        <v>2574</v>
      </c>
      <c r="E625" s="115" t="s">
        <v>2573</v>
      </c>
      <c r="F625" s="87"/>
    </row>
    <row r="626" spans="1:11" s="78" customFormat="1" ht="15.6" x14ac:dyDescent="0.3">
      <c r="A626" s="86" t="s">
        <v>2558</v>
      </c>
      <c r="B626" s="86" t="s">
        <v>2572</v>
      </c>
      <c r="C626" s="179" t="s">
        <v>2571</v>
      </c>
      <c r="D626" s="115" t="s">
        <v>2570</v>
      </c>
      <c r="E626" s="115" t="s">
        <v>2569</v>
      </c>
      <c r="F626" s="87"/>
    </row>
    <row r="627" spans="1:11" s="78" customFormat="1" ht="30" x14ac:dyDescent="0.3">
      <c r="A627" s="86" t="s">
        <v>2558</v>
      </c>
      <c r="B627" s="86" t="s">
        <v>329</v>
      </c>
      <c r="C627" s="179" t="s">
        <v>2568</v>
      </c>
      <c r="D627" s="115" t="s">
        <v>2567</v>
      </c>
      <c r="E627" s="115" t="s">
        <v>2566</v>
      </c>
      <c r="F627" s="87"/>
      <c r="G627" s="15"/>
      <c r="H627" s="15"/>
      <c r="I627" s="21"/>
      <c r="J627" s="79"/>
      <c r="K627" s="180"/>
    </row>
    <row r="628" spans="1:11" s="78" customFormat="1" ht="30" x14ac:dyDescent="0.3">
      <c r="A628" s="86" t="s">
        <v>2558</v>
      </c>
      <c r="B628" s="86" t="s">
        <v>334</v>
      </c>
      <c r="C628" s="179" t="s">
        <v>2565</v>
      </c>
      <c r="D628" s="115" t="s">
        <v>2564</v>
      </c>
      <c r="E628" s="115" t="s">
        <v>2563</v>
      </c>
      <c r="F628" s="87"/>
      <c r="G628" s="15"/>
      <c r="H628" s="15"/>
      <c r="I628" s="21"/>
      <c r="J628" s="79"/>
      <c r="K628" s="180"/>
    </row>
    <row r="629" spans="1:11" s="78" customFormat="1" ht="30" x14ac:dyDescent="0.3">
      <c r="A629" s="86" t="s">
        <v>2558</v>
      </c>
      <c r="B629" s="86" t="s">
        <v>2562</v>
      </c>
      <c r="C629" s="179" t="s">
        <v>2561</v>
      </c>
      <c r="D629" s="115" t="s">
        <v>2560</v>
      </c>
      <c r="E629" s="115" t="s">
        <v>2559</v>
      </c>
      <c r="F629" s="87"/>
      <c r="G629" s="15"/>
      <c r="H629" s="15"/>
      <c r="I629" s="21"/>
      <c r="J629" s="79"/>
      <c r="K629" s="180"/>
    </row>
    <row r="630" spans="1:11" s="78" customFormat="1" ht="15.6" x14ac:dyDescent="0.3">
      <c r="A630" s="86" t="s">
        <v>2558</v>
      </c>
      <c r="B630" s="86" t="s">
        <v>322</v>
      </c>
      <c r="C630" s="179" t="s">
        <v>1947</v>
      </c>
      <c r="D630" s="115" t="s">
        <v>2457</v>
      </c>
      <c r="E630" s="115" t="s">
        <v>2456</v>
      </c>
      <c r="F630" s="87"/>
      <c r="G630" s="15"/>
      <c r="H630" s="15"/>
      <c r="I630" s="21"/>
      <c r="J630" s="79"/>
      <c r="K630" s="180"/>
    </row>
    <row r="631" spans="1:11" s="78" customFormat="1" ht="15.6" x14ac:dyDescent="0.3">
      <c r="C631" s="188"/>
      <c r="D631" s="194"/>
      <c r="E631" s="194"/>
      <c r="F631" s="87"/>
      <c r="G631" s="15"/>
      <c r="H631" s="15"/>
      <c r="I631" s="21"/>
      <c r="J631" s="79"/>
      <c r="K631" s="180"/>
    </row>
    <row r="632" spans="1:11" s="78" customFormat="1" ht="15.6" x14ac:dyDescent="0.3">
      <c r="A632" s="86" t="s">
        <v>2232</v>
      </c>
      <c r="B632" s="86" t="s">
        <v>2557</v>
      </c>
      <c r="C632" s="179" t="s">
        <v>2556</v>
      </c>
      <c r="D632" s="115" t="s">
        <v>2555</v>
      </c>
      <c r="E632" s="115" t="s">
        <v>2554</v>
      </c>
      <c r="F632" s="87"/>
      <c r="G632" s="15"/>
      <c r="H632" s="15"/>
      <c r="I632" s="84"/>
      <c r="J632" s="195"/>
      <c r="K632" s="195"/>
    </row>
    <row r="633" spans="1:11" s="78" customFormat="1" ht="15.6" x14ac:dyDescent="0.3">
      <c r="A633" s="86" t="s">
        <v>2232</v>
      </c>
      <c r="B633" s="86" t="s">
        <v>304</v>
      </c>
      <c r="C633" s="179" t="s">
        <v>2553</v>
      </c>
      <c r="D633" s="115" t="s">
        <v>2552</v>
      </c>
      <c r="E633" s="115" t="s">
        <v>2552</v>
      </c>
      <c r="F633" s="87"/>
      <c r="G633" s="15"/>
      <c r="H633" s="15"/>
      <c r="I633" s="21"/>
      <c r="J633" s="79"/>
      <c r="K633" s="180"/>
    </row>
    <row r="634" spans="1:11" s="78" customFormat="1" ht="15.6" x14ac:dyDescent="0.3">
      <c r="A634" s="86" t="s">
        <v>2232</v>
      </c>
      <c r="B634" s="86" t="s">
        <v>322</v>
      </c>
      <c r="C634" s="179" t="s">
        <v>1947</v>
      </c>
      <c r="D634" s="115" t="s">
        <v>2457</v>
      </c>
      <c r="E634" s="115" t="s">
        <v>2456</v>
      </c>
      <c r="F634" s="87"/>
      <c r="G634" s="15"/>
      <c r="H634" s="15"/>
      <c r="I634" s="21"/>
      <c r="J634" s="79"/>
      <c r="K634" s="180"/>
    </row>
    <row r="635" spans="1:11" s="78" customFormat="1" ht="15.6" x14ac:dyDescent="0.3">
      <c r="C635" s="188"/>
      <c r="D635" s="194"/>
      <c r="E635" s="194"/>
      <c r="F635" s="87"/>
      <c r="G635" s="15"/>
      <c r="H635" s="15"/>
      <c r="I635" s="21"/>
      <c r="J635" s="79"/>
      <c r="K635" s="180"/>
    </row>
    <row r="636" spans="1:11" s="78" customFormat="1" ht="15.6" x14ac:dyDescent="0.3">
      <c r="A636" s="86" t="s">
        <v>2527</v>
      </c>
      <c r="B636" s="86" t="s">
        <v>357</v>
      </c>
      <c r="C636" s="179" t="s">
        <v>2551</v>
      </c>
      <c r="D636" s="111" t="s">
        <v>2550</v>
      </c>
      <c r="E636" s="115" t="s">
        <v>2549</v>
      </c>
      <c r="F636" s="87"/>
      <c r="G636" s="15"/>
      <c r="H636" s="15"/>
      <c r="I636" s="21"/>
      <c r="J636" s="79"/>
      <c r="K636" s="180"/>
    </row>
    <row r="637" spans="1:11" s="78" customFormat="1" ht="30" x14ac:dyDescent="0.3">
      <c r="A637" s="86" t="s">
        <v>2527</v>
      </c>
      <c r="B637" s="86" t="s">
        <v>2548</v>
      </c>
      <c r="C637" s="179" t="s">
        <v>2547</v>
      </c>
      <c r="D637" s="111" t="s">
        <v>2546</v>
      </c>
      <c r="E637" s="115" t="s">
        <v>2545</v>
      </c>
      <c r="F637" s="87"/>
      <c r="G637" s="15"/>
      <c r="H637" s="15"/>
      <c r="I637" s="21"/>
      <c r="J637" s="79"/>
      <c r="K637" s="180"/>
    </row>
    <row r="638" spans="1:11" s="78" customFormat="1" ht="15.6" x14ac:dyDescent="0.3">
      <c r="A638" s="86" t="s">
        <v>2527</v>
      </c>
      <c r="B638" s="86" t="s">
        <v>2544</v>
      </c>
      <c r="C638" s="179" t="s">
        <v>2543</v>
      </c>
      <c r="D638" s="115" t="s">
        <v>2542</v>
      </c>
      <c r="E638" s="115" t="s">
        <v>2541</v>
      </c>
      <c r="F638" s="87"/>
      <c r="G638" s="15"/>
      <c r="H638" s="15"/>
      <c r="I638" s="21"/>
      <c r="J638" s="79"/>
      <c r="K638" s="180"/>
    </row>
    <row r="639" spans="1:11" s="78" customFormat="1" ht="15.6" x14ac:dyDescent="0.3">
      <c r="A639" s="86" t="s">
        <v>2527</v>
      </c>
      <c r="B639" s="86" t="s">
        <v>2540</v>
      </c>
      <c r="C639" s="179" t="s">
        <v>2539</v>
      </c>
      <c r="D639" s="115" t="s">
        <v>2538</v>
      </c>
      <c r="E639" s="115" t="s">
        <v>2537</v>
      </c>
      <c r="F639" s="87"/>
      <c r="G639" s="15"/>
      <c r="H639" s="15"/>
      <c r="I639" s="21"/>
      <c r="J639" s="79"/>
      <c r="K639" s="180"/>
    </row>
    <row r="640" spans="1:11" s="78" customFormat="1" ht="15.6" x14ac:dyDescent="0.3">
      <c r="A640" s="86" t="s">
        <v>2527</v>
      </c>
      <c r="B640" s="86" t="s">
        <v>315</v>
      </c>
      <c r="C640" s="179" t="s">
        <v>2536</v>
      </c>
      <c r="D640" s="115" t="s">
        <v>2535</v>
      </c>
      <c r="E640" s="115" t="s">
        <v>2534</v>
      </c>
      <c r="F640" s="87"/>
      <c r="G640" s="15"/>
      <c r="H640" s="15"/>
      <c r="I640" s="21"/>
      <c r="J640" s="79"/>
      <c r="K640" s="180"/>
    </row>
    <row r="641" spans="1:6" s="78" customFormat="1" ht="30" x14ac:dyDescent="0.3">
      <c r="A641" s="86" t="s">
        <v>2527</v>
      </c>
      <c r="B641" s="86" t="s">
        <v>2516</v>
      </c>
      <c r="C641" s="179" t="s">
        <v>2533</v>
      </c>
      <c r="D641" s="115" t="s">
        <v>2532</v>
      </c>
      <c r="E641" s="115" t="s">
        <v>2531</v>
      </c>
      <c r="F641" s="87"/>
    </row>
    <row r="642" spans="1:6" s="78" customFormat="1" ht="30" x14ac:dyDescent="0.3">
      <c r="A642" s="86" t="s">
        <v>2527</v>
      </c>
      <c r="B642" s="86" t="s">
        <v>334</v>
      </c>
      <c r="C642" s="179" t="s">
        <v>2530</v>
      </c>
      <c r="D642" s="115" t="s">
        <v>2529</v>
      </c>
      <c r="E642" s="115" t="s">
        <v>2528</v>
      </c>
      <c r="F642" s="87"/>
    </row>
    <row r="643" spans="1:6" s="78" customFormat="1" ht="15.6" x14ac:dyDescent="0.3">
      <c r="A643" s="86" t="s">
        <v>2527</v>
      </c>
      <c r="B643" s="86" t="s">
        <v>322</v>
      </c>
      <c r="C643" s="179" t="s">
        <v>1947</v>
      </c>
      <c r="D643" s="115" t="s">
        <v>2457</v>
      </c>
      <c r="E643" s="115" t="s">
        <v>2522</v>
      </c>
      <c r="F643" s="87"/>
    </row>
    <row r="644" spans="1:6" s="78" customFormat="1" ht="15.6" x14ac:dyDescent="0.3">
      <c r="A644" s="86"/>
      <c r="B644" s="86"/>
      <c r="C644" s="179"/>
      <c r="D644" s="115"/>
      <c r="E644" s="115"/>
      <c r="F644" s="87"/>
    </row>
    <row r="645" spans="1:6" s="78" customFormat="1" ht="15.6" x14ac:dyDescent="0.3">
      <c r="A645" s="15" t="s">
        <v>423</v>
      </c>
      <c r="B645" s="15" t="s">
        <v>308</v>
      </c>
      <c r="C645" s="21" t="s">
        <v>1997</v>
      </c>
      <c r="D645" s="79" t="s">
        <v>1996</v>
      </c>
      <c r="E645" s="79" t="s">
        <v>1995</v>
      </c>
      <c r="F645" s="87"/>
    </row>
    <row r="646" spans="1:6" s="78" customFormat="1" ht="15.6" x14ac:dyDescent="0.3">
      <c r="A646" s="15" t="s">
        <v>423</v>
      </c>
      <c r="B646" s="15" t="s">
        <v>345</v>
      </c>
      <c r="C646" s="21" t="s">
        <v>1994</v>
      </c>
      <c r="D646" s="79" t="s">
        <v>1993</v>
      </c>
      <c r="E646" s="79" t="s">
        <v>2526</v>
      </c>
      <c r="F646" s="87"/>
    </row>
    <row r="647" spans="1:6" s="78" customFormat="1" ht="15.6" x14ac:dyDescent="0.3">
      <c r="A647" s="15" t="s">
        <v>423</v>
      </c>
      <c r="B647" s="15" t="s">
        <v>1992</v>
      </c>
      <c r="C647" s="21" t="s">
        <v>1991</v>
      </c>
      <c r="D647" s="79" t="s">
        <v>1990</v>
      </c>
      <c r="E647" s="79" t="s">
        <v>2525</v>
      </c>
      <c r="F647" s="87"/>
    </row>
    <row r="648" spans="1:6" s="78" customFormat="1" ht="27.6" x14ac:dyDescent="0.3">
      <c r="A648" s="15" t="s">
        <v>423</v>
      </c>
      <c r="B648" s="15" t="s">
        <v>320</v>
      </c>
      <c r="C648" s="21" t="s">
        <v>1989</v>
      </c>
      <c r="D648" s="79" t="s">
        <v>1988</v>
      </c>
      <c r="E648" s="79" t="s">
        <v>2524</v>
      </c>
      <c r="F648" s="87"/>
    </row>
    <row r="649" spans="1:6" s="78" customFormat="1" ht="15.6" x14ac:dyDescent="0.3">
      <c r="A649" s="15" t="s">
        <v>423</v>
      </c>
      <c r="B649" s="15" t="s">
        <v>322</v>
      </c>
      <c r="C649" s="21" t="s">
        <v>1987</v>
      </c>
      <c r="D649" s="79" t="s">
        <v>2523</v>
      </c>
      <c r="E649" s="79" t="s">
        <v>2522</v>
      </c>
      <c r="F649" s="87"/>
    </row>
    <row r="650" spans="1:6" s="78" customFormat="1" x14ac:dyDescent="0.3">
      <c r="A650" s="15"/>
      <c r="B650" s="15"/>
      <c r="C650" s="184"/>
      <c r="D650" s="75"/>
      <c r="E650" s="75"/>
      <c r="F650" s="87"/>
    </row>
    <row r="651" spans="1:6" s="78" customFormat="1" ht="15.6" x14ac:dyDescent="0.3">
      <c r="A651" s="15" t="s">
        <v>422</v>
      </c>
      <c r="B651" s="15" t="s">
        <v>307</v>
      </c>
      <c r="C651" s="21" t="s">
        <v>1986</v>
      </c>
      <c r="D651" s="79" t="s">
        <v>1985</v>
      </c>
      <c r="E651" s="79" t="s">
        <v>1984</v>
      </c>
      <c r="F651" s="87"/>
    </row>
    <row r="652" spans="1:6" s="78" customFormat="1" ht="15.6" x14ac:dyDescent="0.3">
      <c r="A652" s="15" t="s">
        <v>422</v>
      </c>
      <c r="B652" s="15" t="s">
        <v>389</v>
      </c>
      <c r="C652" s="21" t="s">
        <v>1983</v>
      </c>
      <c r="D652" s="79" t="s">
        <v>1982</v>
      </c>
      <c r="E652" s="79" t="s">
        <v>1981</v>
      </c>
      <c r="F652" s="87"/>
    </row>
    <row r="653" spans="1:6" s="78" customFormat="1" ht="15.6" x14ac:dyDescent="0.3">
      <c r="A653" s="15" t="s">
        <v>422</v>
      </c>
      <c r="B653" s="15" t="s">
        <v>341</v>
      </c>
      <c r="C653" s="21" t="s">
        <v>1980</v>
      </c>
      <c r="D653" s="79" t="s">
        <v>1979</v>
      </c>
      <c r="E653" s="79" t="s">
        <v>1978</v>
      </c>
      <c r="F653" s="87"/>
    </row>
    <row r="654" spans="1:6" s="78" customFormat="1" ht="15.6" x14ac:dyDescent="0.3">
      <c r="A654" s="15" t="s">
        <v>422</v>
      </c>
      <c r="B654" s="15" t="s">
        <v>387</v>
      </c>
      <c r="C654" s="21" t="s">
        <v>1977</v>
      </c>
      <c r="D654" s="79" t="s">
        <v>1976</v>
      </c>
      <c r="E654" s="79" t="s">
        <v>1975</v>
      </c>
      <c r="F654" s="87"/>
    </row>
    <row r="655" spans="1:6" s="78" customFormat="1" ht="27.6" x14ac:dyDescent="0.3">
      <c r="A655" s="15" t="s">
        <v>422</v>
      </c>
      <c r="B655" s="15" t="s">
        <v>1974</v>
      </c>
      <c r="C655" s="21" t="s">
        <v>1973</v>
      </c>
      <c r="D655" s="79" t="s">
        <v>1972</v>
      </c>
      <c r="E655" s="79" t="s">
        <v>1971</v>
      </c>
      <c r="F655" s="87"/>
    </row>
    <row r="656" spans="1:6" s="78" customFormat="1" ht="15.6" x14ac:dyDescent="0.3">
      <c r="A656" s="15" t="s">
        <v>422</v>
      </c>
      <c r="B656" s="15" t="s">
        <v>336</v>
      </c>
      <c r="C656" s="21" t="s">
        <v>1970</v>
      </c>
      <c r="D656" s="79" t="s">
        <v>1969</v>
      </c>
      <c r="E656" s="79" t="s">
        <v>1968</v>
      </c>
      <c r="F656" s="87"/>
    </row>
    <row r="657" spans="1:6" s="78" customFormat="1" ht="15.6" x14ac:dyDescent="0.3">
      <c r="A657" s="15" t="s">
        <v>422</v>
      </c>
      <c r="B657" s="15" t="s">
        <v>1967</v>
      </c>
      <c r="C657" s="21" t="s">
        <v>1966</v>
      </c>
      <c r="D657" s="79" t="s">
        <v>1965</v>
      </c>
      <c r="E657" s="79" t="s">
        <v>2521</v>
      </c>
      <c r="F657" s="87"/>
    </row>
    <row r="658" spans="1:6" s="78" customFormat="1" ht="15.6" x14ac:dyDescent="0.3">
      <c r="A658" s="15" t="s">
        <v>422</v>
      </c>
      <c r="B658" s="15" t="s">
        <v>322</v>
      </c>
      <c r="C658" s="21" t="s">
        <v>1963</v>
      </c>
      <c r="D658" s="79" t="s">
        <v>1962</v>
      </c>
      <c r="E658" s="79" t="s">
        <v>1961</v>
      </c>
      <c r="F658" s="87"/>
    </row>
    <row r="659" spans="1:6" s="78" customFormat="1" x14ac:dyDescent="0.3">
      <c r="C659" s="188"/>
      <c r="D659" s="192"/>
      <c r="E659" s="192"/>
      <c r="F659" s="87"/>
    </row>
    <row r="660" spans="1:6" s="78" customFormat="1" ht="26.4" x14ac:dyDescent="0.3">
      <c r="A660" s="86" t="s">
        <v>2493</v>
      </c>
      <c r="B660" s="86" t="s">
        <v>2520</v>
      </c>
      <c r="C660" s="179" t="s">
        <v>2519</v>
      </c>
      <c r="D660" s="141" t="s">
        <v>2518</v>
      </c>
      <c r="E660" s="141" t="s">
        <v>2517</v>
      </c>
      <c r="F660" s="87"/>
    </row>
    <row r="661" spans="1:6" s="78" customFormat="1" ht="26.4" x14ac:dyDescent="0.3">
      <c r="A661" s="86" t="s">
        <v>2493</v>
      </c>
      <c r="B661" s="86" t="s">
        <v>2516</v>
      </c>
      <c r="C661" s="179" t="s">
        <v>2515</v>
      </c>
      <c r="D661" s="141" t="s">
        <v>2514</v>
      </c>
      <c r="E661" s="141" t="s">
        <v>2513</v>
      </c>
      <c r="F661" s="87"/>
    </row>
    <row r="662" spans="1:6" s="78" customFormat="1" ht="15.6" x14ac:dyDescent="0.3">
      <c r="A662" s="86" t="s">
        <v>2493</v>
      </c>
      <c r="B662" s="86" t="s">
        <v>2512</v>
      </c>
      <c r="C662" s="179" t="s">
        <v>2511</v>
      </c>
      <c r="D662" s="141" t="s">
        <v>2510</v>
      </c>
      <c r="E662" s="141" t="s">
        <v>2509</v>
      </c>
      <c r="F662" s="87"/>
    </row>
    <row r="663" spans="1:6" s="78" customFormat="1" ht="31.2" x14ac:dyDescent="0.3">
      <c r="A663" s="86" t="s">
        <v>2493</v>
      </c>
      <c r="B663" s="86" t="s">
        <v>2508</v>
      </c>
      <c r="C663" s="179" t="s">
        <v>2507</v>
      </c>
      <c r="D663" s="141" t="s">
        <v>2506</v>
      </c>
      <c r="E663" s="141" t="s">
        <v>2505</v>
      </c>
      <c r="F663" s="87"/>
    </row>
    <row r="664" spans="1:6" s="78" customFormat="1" ht="15.6" x14ac:dyDescent="0.3">
      <c r="A664" s="86" t="s">
        <v>2493</v>
      </c>
      <c r="B664" s="86" t="s">
        <v>2504</v>
      </c>
      <c r="C664" s="179" t="s">
        <v>2503</v>
      </c>
      <c r="D664" s="141" t="s">
        <v>2502</v>
      </c>
      <c r="E664" s="141" t="s">
        <v>2501</v>
      </c>
      <c r="F664" s="87"/>
    </row>
    <row r="665" spans="1:6" s="78" customFormat="1" ht="15.6" x14ac:dyDescent="0.3">
      <c r="A665" s="86" t="s">
        <v>2493</v>
      </c>
      <c r="B665" s="86" t="s">
        <v>334</v>
      </c>
      <c r="C665" s="179" t="s">
        <v>2500</v>
      </c>
      <c r="D665" s="141" t="s">
        <v>2499</v>
      </c>
      <c r="E665" s="141" t="s">
        <v>2498</v>
      </c>
      <c r="F665" s="87"/>
    </row>
    <row r="666" spans="1:6" s="78" customFormat="1" ht="15.6" x14ac:dyDescent="0.3">
      <c r="A666" s="86" t="s">
        <v>2493</v>
      </c>
      <c r="B666" s="86" t="s">
        <v>2497</v>
      </c>
      <c r="C666" s="179" t="s">
        <v>2496</v>
      </c>
      <c r="D666" s="141" t="s">
        <v>2495</v>
      </c>
      <c r="E666" s="141" t="s">
        <v>2494</v>
      </c>
      <c r="F666" s="87"/>
    </row>
    <row r="667" spans="1:6" s="78" customFormat="1" ht="15.6" x14ac:dyDescent="0.3">
      <c r="A667" s="86" t="s">
        <v>2493</v>
      </c>
      <c r="B667" s="86" t="s">
        <v>322</v>
      </c>
      <c r="C667" s="179" t="s">
        <v>1947</v>
      </c>
      <c r="D667" s="141" t="s">
        <v>2457</v>
      </c>
      <c r="E667" s="141" t="s">
        <v>2456</v>
      </c>
      <c r="F667" s="87"/>
    </row>
    <row r="668" spans="1:6" s="78" customFormat="1" x14ac:dyDescent="0.3">
      <c r="C668" s="188"/>
      <c r="D668" s="192"/>
      <c r="E668" s="192"/>
      <c r="F668" s="87"/>
    </row>
    <row r="669" spans="1:6" s="78" customFormat="1" ht="15.6" x14ac:dyDescent="0.3">
      <c r="A669" s="86" t="s">
        <v>2179</v>
      </c>
      <c r="B669" s="86" t="s">
        <v>2492</v>
      </c>
      <c r="C669" s="179" t="s">
        <v>2491</v>
      </c>
      <c r="D669" s="141" t="s">
        <v>2000</v>
      </c>
      <c r="E669" s="141" t="s">
        <v>2490</v>
      </c>
      <c r="F669" s="87"/>
    </row>
    <row r="670" spans="1:6" s="78" customFormat="1" ht="15.6" x14ac:dyDescent="0.3">
      <c r="A670" s="86" t="s">
        <v>2179</v>
      </c>
      <c r="B670" s="86" t="s">
        <v>332</v>
      </c>
      <c r="C670" s="179" t="s">
        <v>2489</v>
      </c>
      <c r="D670" s="141" t="s">
        <v>2488</v>
      </c>
      <c r="E670" s="141" t="s">
        <v>2487</v>
      </c>
      <c r="F670" s="87"/>
    </row>
    <row r="671" spans="1:6" s="78" customFormat="1" ht="15.6" x14ac:dyDescent="0.3">
      <c r="A671" s="86" t="s">
        <v>2179</v>
      </c>
      <c r="B671" s="86" t="s">
        <v>2486</v>
      </c>
      <c r="C671" s="179" t="s">
        <v>2485</v>
      </c>
      <c r="D671" s="141" t="s">
        <v>2484</v>
      </c>
      <c r="E671" s="141" t="s">
        <v>2483</v>
      </c>
      <c r="F671" s="87"/>
    </row>
    <row r="672" spans="1:6" s="78" customFormat="1" ht="15.6" x14ac:dyDescent="0.3">
      <c r="A672" s="86" t="s">
        <v>2179</v>
      </c>
      <c r="B672" s="86" t="s">
        <v>2482</v>
      </c>
      <c r="C672" s="179" t="s">
        <v>2481</v>
      </c>
      <c r="D672" s="141" t="s">
        <v>2480</v>
      </c>
      <c r="E672" s="141" t="s">
        <v>2480</v>
      </c>
      <c r="F672" s="87"/>
    </row>
    <row r="673" spans="1:6" s="78" customFormat="1" ht="15.6" x14ac:dyDescent="0.3">
      <c r="A673" s="86" t="s">
        <v>2179</v>
      </c>
      <c r="B673" s="86" t="s">
        <v>333</v>
      </c>
      <c r="C673" s="179" t="s">
        <v>475</v>
      </c>
      <c r="D673" s="141" t="s">
        <v>2479</v>
      </c>
      <c r="E673" s="141" t="s">
        <v>552</v>
      </c>
      <c r="F673" s="87"/>
    </row>
    <row r="674" spans="1:6" s="78" customFormat="1" ht="15.6" x14ac:dyDescent="0.3">
      <c r="A674" s="86" t="s">
        <v>2179</v>
      </c>
      <c r="B674" s="86" t="s">
        <v>2478</v>
      </c>
      <c r="C674" s="179" t="s">
        <v>2477</v>
      </c>
      <c r="D674" s="141" t="s">
        <v>2476</v>
      </c>
      <c r="E674" s="141" t="s">
        <v>2475</v>
      </c>
      <c r="F674" s="87"/>
    </row>
    <row r="675" spans="1:6" s="78" customFormat="1" ht="15.6" x14ac:dyDescent="0.3">
      <c r="A675" s="86" t="s">
        <v>2179</v>
      </c>
      <c r="B675" s="86" t="s">
        <v>322</v>
      </c>
      <c r="C675" s="179" t="s">
        <v>1947</v>
      </c>
      <c r="D675" s="141" t="s">
        <v>2457</v>
      </c>
      <c r="E675" s="141" t="s">
        <v>2456</v>
      </c>
      <c r="F675" s="87"/>
    </row>
    <row r="676" spans="1:6" s="78" customFormat="1" x14ac:dyDescent="0.3">
      <c r="C676" s="188"/>
      <c r="D676" s="192"/>
      <c r="E676" s="192"/>
      <c r="F676" s="87"/>
    </row>
    <row r="677" spans="1:6" s="78" customFormat="1" ht="15.6" x14ac:dyDescent="0.3">
      <c r="A677" s="86" t="s">
        <v>2172</v>
      </c>
      <c r="B677" s="86" t="s">
        <v>2474</v>
      </c>
      <c r="C677" s="179" t="s">
        <v>2473</v>
      </c>
      <c r="D677" s="141" t="s">
        <v>2472</v>
      </c>
      <c r="E677" s="141" t="s">
        <v>2471</v>
      </c>
      <c r="F677" s="87"/>
    </row>
    <row r="678" spans="1:6" s="78" customFormat="1" ht="15.6" x14ac:dyDescent="0.3">
      <c r="A678" s="86" t="s">
        <v>2172</v>
      </c>
      <c r="B678" s="86" t="s">
        <v>2470</v>
      </c>
      <c r="C678" s="179" t="s">
        <v>2469</v>
      </c>
      <c r="D678" s="141" t="s">
        <v>2468</v>
      </c>
      <c r="E678" s="141" t="s">
        <v>2467</v>
      </c>
      <c r="F678" s="87"/>
    </row>
    <row r="679" spans="1:6" s="78" customFormat="1" ht="15.6" x14ac:dyDescent="0.3">
      <c r="A679" s="86" t="s">
        <v>2172</v>
      </c>
      <c r="B679" s="86" t="s">
        <v>391</v>
      </c>
      <c r="C679" s="179" t="s">
        <v>2466</v>
      </c>
      <c r="D679" s="141" t="s">
        <v>2465</v>
      </c>
      <c r="E679" s="141" t="s">
        <v>2464</v>
      </c>
      <c r="F679" s="87"/>
    </row>
    <row r="680" spans="1:6" s="78" customFormat="1" ht="15.6" x14ac:dyDescent="0.3">
      <c r="A680" s="86" t="s">
        <v>2172</v>
      </c>
      <c r="B680" s="86" t="s">
        <v>2406</v>
      </c>
      <c r="C680" s="179" t="s">
        <v>2463</v>
      </c>
      <c r="D680" s="141" t="s">
        <v>2462</v>
      </c>
      <c r="E680" s="141" t="s">
        <v>2461</v>
      </c>
      <c r="F680" s="87"/>
    </row>
    <row r="681" spans="1:6" s="78" customFormat="1" ht="15.6" x14ac:dyDescent="0.3">
      <c r="A681" s="86" t="s">
        <v>2172</v>
      </c>
      <c r="B681" s="86" t="s">
        <v>334</v>
      </c>
      <c r="C681" s="179" t="s">
        <v>2460</v>
      </c>
      <c r="D681" s="141" t="s">
        <v>2459</v>
      </c>
      <c r="E681" s="141" t="s">
        <v>2458</v>
      </c>
      <c r="F681" s="87"/>
    </row>
    <row r="682" spans="1:6" s="78" customFormat="1" ht="15.6" x14ac:dyDescent="0.3">
      <c r="A682" s="86" t="s">
        <v>2172</v>
      </c>
      <c r="B682" s="86" t="s">
        <v>322</v>
      </c>
      <c r="C682" s="179" t="s">
        <v>1947</v>
      </c>
      <c r="D682" s="141" t="s">
        <v>2457</v>
      </c>
      <c r="E682" s="141" t="s">
        <v>2456</v>
      </c>
      <c r="F682" s="87"/>
    </row>
    <row r="683" spans="1:6" s="78" customFormat="1" x14ac:dyDescent="0.3">
      <c r="C683" s="188"/>
      <c r="D683" s="192"/>
      <c r="E683" s="192"/>
      <c r="F683" s="87"/>
    </row>
    <row r="684" spans="1:6" s="78" customFormat="1" x14ac:dyDescent="0.3">
      <c r="C684" s="188"/>
      <c r="D684" s="192"/>
      <c r="E684" s="192"/>
      <c r="F684" s="87"/>
    </row>
    <row r="685" spans="1:6" s="78" customFormat="1" x14ac:dyDescent="0.3">
      <c r="C685" s="188"/>
      <c r="D685" s="192"/>
      <c r="E685" s="192"/>
      <c r="F685" s="87"/>
    </row>
    <row r="686" spans="1:6" s="78" customFormat="1" x14ac:dyDescent="0.3">
      <c r="C686" s="188"/>
      <c r="D686" s="189"/>
      <c r="E686" s="189"/>
      <c r="F686" s="87"/>
    </row>
    <row r="687" spans="1:6" s="78" customFormat="1" x14ac:dyDescent="0.3">
      <c r="C687" s="188"/>
      <c r="D687" s="189"/>
      <c r="E687" s="189"/>
      <c r="F687" s="87"/>
    </row>
    <row r="688" spans="1:6" s="78" customFormat="1" x14ac:dyDescent="0.3">
      <c r="C688" s="188"/>
      <c r="D688" s="189"/>
      <c r="E688" s="189"/>
      <c r="F688" s="87"/>
    </row>
    <row r="689" spans="3:6" s="78" customFormat="1" x14ac:dyDescent="0.3">
      <c r="C689" s="188"/>
      <c r="D689" s="189"/>
      <c r="E689" s="189"/>
      <c r="F689" s="87"/>
    </row>
    <row r="690" spans="3:6" s="78" customFormat="1" x14ac:dyDescent="0.3">
      <c r="C690" s="188"/>
      <c r="D690" s="189"/>
      <c r="E690" s="189"/>
      <c r="F690" s="87"/>
    </row>
    <row r="691" spans="3:6" s="78" customFormat="1" x14ac:dyDescent="0.3">
      <c r="C691" s="188"/>
      <c r="D691" s="189"/>
      <c r="E691" s="189"/>
      <c r="F691" s="87"/>
    </row>
    <row r="692" spans="3:6" s="78" customFormat="1" x14ac:dyDescent="0.3">
      <c r="C692" s="188"/>
      <c r="D692" s="189"/>
      <c r="E692" s="189"/>
      <c r="F692" s="87"/>
    </row>
  </sheetData>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zoomScaleNormal="100" workbookViewId="0">
      <selection activeCell="H21" sqref="H21"/>
    </sheetView>
  </sheetViews>
  <sheetFormatPr defaultRowHeight="14.4" x14ac:dyDescent="0.3"/>
  <cols>
    <col min="1" max="1" width="7.6640625" customWidth="1"/>
    <col min="2" max="2" width="14.33203125" customWidth="1"/>
    <col min="3" max="3" width="38" style="267" customWidth="1"/>
    <col min="4" max="4" width="6.77734375" customWidth="1"/>
    <col min="5" max="5" width="7.88671875" customWidth="1"/>
    <col min="6" max="6" width="6.77734375" customWidth="1"/>
    <col min="7" max="7" width="11" customWidth="1"/>
    <col min="8" max="8" width="7.77734375" customWidth="1"/>
    <col min="9" max="9" width="12.77734375" customWidth="1"/>
    <col min="10" max="10" width="13.88671875" style="383" customWidth="1"/>
  </cols>
  <sheetData>
    <row r="1" spans="1:11" ht="37.799999999999997" customHeight="1" x14ac:dyDescent="0.3">
      <c r="A1" s="778" t="s">
        <v>3695</v>
      </c>
      <c r="B1" s="778"/>
      <c r="C1" s="778"/>
      <c r="D1" s="778"/>
      <c r="E1" s="778"/>
      <c r="F1" s="778"/>
      <c r="G1" s="778"/>
      <c r="H1" s="778"/>
      <c r="I1" s="778"/>
      <c r="J1" s="778"/>
    </row>
    <row r="2" spans="1:11" x14ac:dyDescent="0.3">
      <c r="A2" s="791" t="s">
        <v>456</v>
      </c>
      <c r="B2" s="791"/>
      <c r="C2" s="1" t="s">
        <v>3835</v>
      </c>
      <c r="D2" s="1"/>
      <c r="E2" s="394"/>
      <c r="F2" s="394"/>
      <c r="G2" s="394"/>
      <c r="H2" s="394"/>
      <c r="I2" s="394"/>
      <c r="J2" s="394"/>
    </row>
    <row r="3" spans="1:11" x14ac:dyDescent="0.3">
      <c r="A3" s="791" t="s">
        <v>3694</v>
      </c>
      <c r="B3" s="791"/>
      <c r="C3" s="1" t="s">
        <v>3834</v>
      </c>
      <c r="D3" s="1"/>
      <c r="E3" s="394"/>
      <c r="F3" s="394"/>
      <c r="G3" s="394"/>
      <c r="H3" s="394"/>
      <c r="I3" s="394"/>
      <c r="J3" s="394"/>
    </row>
    <row r="4" spans="1:11" ht="14.4" customHeight="1" x14ac:dyDescent="0.3">
      <c r="A4" s="791" t="s">
        <v>3779</v>
      </c>
      <c r="B4" s="791"/>
      <c r="C4" s="1" t="s">
        <v>826</v>
      </c>
      <c r="D4" s="1"/>
      <c r="E4" s="394"/>
      <c r="F4" s="394"/>
      <c r="G4" s="394"/>
      <c r="H4" s="394"/>
      <c r="I4" s="394"/>
      <c r="J4" s="394"/>
    </row>
    <row r="5" spans="1:11" ht="14.4" customHeight="1" x14ac:dyDescent="0.3">
      <c r="A5" s="791" t="s">
        <v>454</v>
      </c>
      <c r="B5" s="791"/>
      <c r="C5" s="1" t="s">
        <v>3841</v>
      </c>
      <c r="D5" s="1"/>
      <c r="E5" s="394"/>
      <c r="F5" s="394"/>
      <c r="G5" s="394"/>
      <c r="H5" s="394"/>
      <c r="I5" s="394"/>
      <c r="J5" s="394"/>
    </row>
    <row r="6" spans="1:11" ht="14.4" customHeight="1" x14ac:dyDescent="0.3">
      <c r="A6" s="855" t="s">
        <v>457</v>
      </c>
      <c r="B6" s="856"/>
      <c r="C6" s="503" t="s">
        <v>2108</v>
      </c>
      <c r="D6" s="503"/>
      <c r="E6" s="394"/>
      <c r="F6" s="394"/>
      <c r="G6" s="394"/>
      <c r="H6" s="394"/>
      <c r="I6" s="394"/>
      <c r="J6" s="394"/>
    </row>
    <row r="7" spans="1:11" ht="36.6" customHeight="1" x14ac:dyDescent="0.3">
      <c r="A7" s="701" t="s">
        <v>413</v>
      </c>
      <c r="B7" s="406" t="s">
        <v>3712</v>
      </c>
      <c r="C7" s="353" t="s">
        <v>3692</v>
      </c>
      <c r="D7" s="351" t="s">
        <v>3691</v>
      </c>
      <c r="E7" s="309" t="s">
        <v>3690</v>
      </c>
      <c r="F7" s="309" t="s">
        <v>3689</v>
      </c>
      <c r="G7" s="352" t="s">
        <v>3688</v>
      </c>
      <c r="H7" s="351" t="s">
        <v>3687</v>
      </c>
      <c r="I7" s="351" t="s">
        <v>3883</v>
      </c>
      <c r="J7" s="351" t="s">
        <v>3884</v>
      </c>
      <c r="K7" s="269"/>
    </row>
    <row r="8" spans="1:11" ht="14.4" customHeight="1" x14ac:dyDescent="0.3">
      <c r="A8" s="99">
        <v>1</v>
      </c>
      <c r="B8" s="833" t="s">
        <v>3714</v>
      </c>
      <c r="C8" s="307" t="s">
        <v>3885</v>
      </c>
      <c r="D8" s="342">
        <v>6</v>
      </c>
      <c r="E8" s="341">
        <v>4</v>
      </c>
      <c r="F8" s="341"/>
      <c r="G8" s="275" t="s">
        <v>3683</v>
      </c>
      <c r="H8" s="271">
        <v>1</v>
      </c>
      <c r="I8" s="657">
        <v>3000</v>
      </c>
      <c r="J8" s="657">
        <f t="shared" ref="J8:J15" si="0">I8*H8</f>
        <v>3000</v>
      </c>
      <c r="K8" s="269"/>
    </row>
    <row r="9" spans="1:11" ht="14.4" customHeight="1" x14ac:dyDescent="0.3">
      <c r="A9" s="99">
        <v>2</v>
      </c>
      <c r="B9" s="906"/>
      <c r="C9" s="101" t="s">
        <v>3684</v>
      </c>
      <c r="D9" s="271">
        <v>8</v>
      </c>
      <c r="E9" s="341">
        <v>6</v>
      </c>
      <c r="F9" s="341"/>
      <c r="G9" s="275" t="s">
        <v>3683</v>
      </c>
      <c r="H9" s="271">
        <v>8</v>
      </c>
      <c r="I9" s="657">
        <v>85</v>
      </c>
      <c r="J9" s="657">
        <f t="shared" si="0"/>
        <v>680</v>
      </c>
      <c r="K9" s="269"/>
    </row>
    <row r="10" spans="1:11" ht="14.4" customHeight="1" x14ac:dyDescent="0.3">
      <c r="A10" s="99">
        <v>3</v>
      </c>
      <c r="B10" s="783" t="s">
        <v>479</v>
      </c>
      <c r="C10" s="307" t="s">
        <v>3824</v>
      </c>
      <c r="D10" s="342">
        <v>2.2000000000000002</v>
      </c>
      <c r="E10" s="341">
        <v>1.2</v>
      </c>
      <c r="F10" s="341"/>
      <c r="G10" s="275" t="s">
        <v>3677</v>
      </c>
      <c r="H10" s="271">
        <v>2</v>
      </c>
      <c r="I10" s="657">
        <v>500</v>
      </c>
      <c r="J10" s="657">
        <f t="shared" si="0"/>
        <v>1000</v>
      </c>
      <c r="K10" s="269"/>
    </row>
    <row r="11" spans="1:11" ht="14.4" customHeight="1" x14ac:dyDescent="0.3">
      <c r="A11" s="99">
        <v>4</v>
      </c>
      <c r="B11" s="784"/>
      <c r="C11" s="307" t="s">
        <v>3824</v>
      </c>
      <c r="D11" s="342">
        <v>3.5</v>
      </c>
      <c r="E11" s="341">
        <v>1</v>
      </c>
      <c r="F11" s="341"/>
      <c r="G11" s="275" t="s">
        <v>3677</v>
      </c>
      <c r="H11" s="271">
        <v>1</v>
      </c>
      <c r="I11" s="657">
        <v>1000</v>
      </c>
      <c r="J11" s="657">
        <f t="shared" si="0"/>
        <v>1000</v>
      </c>
      <c r="K11" s="269"/>
    </row>
    <row r="12" spans="1:11" ht="14.4" customHeight="1" x14ac:dyDescent="0.3">
      <c r="A12" s="99">
        <v>5</v>
      </c>
      <c r="B12" s="784"/>
      <c r="C12" s="307" t="s">
        <v>3824</v>
      </c>
      <c r="D12" s="342">
        <v>2.5</v>
      </c>
      <c r="E12" s="341">
        <v>1.2</v>
      </c>
      <c r="F12" s="341"/>
      <c r="G12" s="275" t="s">
        <v>3677</v>
      </c>
      <c r="H12" s="271">
        <v>8</v>
      </c>
      <c r="I12" s="657">
        <v>380</v>
      </c>
      <c r="J12" s="657">
        <f t="shared" si="0"/>
        <v>3040</v>
      </c>
      <c r="K12" s="269"/>
    </row>
    <row r="13" spans="1:11" ht="14.4" customHeight="1" x14ac:dyDescent="0.3">
      <c r="A13" s="99">
        <v>6</v>
      </c>
      <c r="B13" s="784"/>
      <c r="C13" s="307" t="s">
        <v>3910</v>
      </c>
      <c r="D13" s="342">
        <v>3.8</v>
      </c>
      <c r="E13" s="341">
        <v>1.2</v>
      </c>
      <c r="F13" s="341"/>
      <c r="G13" s="275" t="s">
        <v>3677</v>
      </c>
      <c r="H13" s="271">
        <v>1</v>
      </c>
      <c r="I13" s="657">
        <v>1000</v>
      </c>
      <c r="J13" s="657">
        <f t="shared" si="0"/>
        <v>1000</v>
      </c>
      <c r="K13" s="269"/>
    </row>
    <row r="14" spans="1:11" ht="14.4" customHeight="1" x14ac:dyDescent="0.3">
      <c r="A14" s="99">
        <v>8</v>
      </c>
      <c r="B14" s="785"/>
      <c r="C14" s="307" t="s">
        <v>3840</v>
      </c>
      <c r="D14" s="342">
        <v>2.2999999999999998</v>
      </c>
      <c r="E14" s="341"/>
      <c r="F14" s="341"/>
      <c r="G14" s="275" t="s">
        <v>3678</v>
      </c>
      <c r="H14" s="271">
        <v>3</v>
      </c>
      <c r="I14" s="657">
        <v>1500</v>
      </c>
      <c r="J14" s="657">
        <f t="shared" si="0"/>
        <v>4500</v>
      </c>
      <c r="K14" s="269"/>
    </row>
    <row r="15" spans="1:11" ht="14.4" customHeight="1" x14ac:dyDescent="0.3">
      <c r="A15" s="99">
        <v>7</v>
      </c>
      <c r="B15" s="308" t="s">
        <v>475</v>
      </c>
      <c r="C15" s="307" t="s">
        <v>3919</v>
      </c>
      <c r="D15" s="342">
        <v>30</v>
      </c>
      <c r="E15" s="341"/>
      <c r="F15" s="341"/>
      <c r="G15" s="275" t="s">
        <v>3678</v>
      </c>
      <c r="H15" s="271">
        <v>30</v>
      </c>
      <c r="I15" s="657">
        <v>40</v>
      </c>
      <c r="J15" s="657">
        <f t="shared" si="0"/>
        <v>1200</v>
      </c>
      <c r="K15" s="269"/>
    </row>
    <row r="16" spans="1:11" ht="14.4" customHeight="1" x14ac:dyDescent="0.3">
      <c r="A16" s="758" t="s">
        <v>3712</v>
      </c>
      <c r="B16" s="759"/>
      <c r="C16" s="759"/>
      <c r="D16" s="759"/>
      <c r="E16" s="759"/>
      <c r="F16" s="759"/>
      <c r="G16" s="759"/>
      <c r="H16" s="759"/>
      <c r="I16" s="760"/>
      <c r="J16" s="658">
        <f>SUM(J8:J15)</f>
        <v>15420</v>
      </c>
      <c r="K16" s="269"/>
    </row>
    <row r="17" spans="1:12" ht="14.4" customHeight="1" x14ac:dyDescent="0.3">
      <c r="A17" s="99">
        <v>11</v>
      </c>
      <c r="B17" s="779" t="s">
        <v>3676</v>
      </c>
      <c r="C17" s="398" t="s">
        <v>3675</v>
      </c>
      <c r="D17" s="340"/>
      <c r="E17" s="286"/>
      <c r="F17" s="286"/>
      <c r="G17" s="275" t="s">
        <v>3660</v>
      </c>
      <c r="H17" s="271">
        <v>10</v>
      </c>
      <c r="I17" s="271">
        <v>300</v>
      </c>
      <c r="J17" s="657">
        <f>I17*H17</f>
        <v>3000</v>
      </c>
      <c r="K17" s="269"/>
    </row>
    <row r="18" spans="1:12" ht="14.4" customHeight="1" x14ac:dyDescent="0.3">
      <c r="A18" s="99">
        <v>12</v>
      </c>
      <c r="B18" s="779"/>
      <c r="C18" s="398" t="s">
        <v>3652</v>
      </c>
      <c r="D18" s="605"/>
      <c r="E18" s="604"/>
      <c r="F18" s="604"/>
      <c r="G18" s="275" t="s">
        <v>3660</v>
      </c>
      <c r="H18" s="339">
        <v>2</v>
      </c>
      <c r="I18" s="339">
        <v>500</v>
      </c>
      <c r="J18" s="657">
        <f>I18*H18</f>
        <v>1000</v>
      </c>
      <c r="K18" s="269"/>
      <c r="L18" s="274"/>
    </row>
    <row r="19" spans="1:12" ht="14.4" customHeight="1" x14ac:dyDescent="0.3">
      <c r="A19" s="758" t="s">
        <v>3704</v>
      </c>
      <c r="B19" s="759"/>
      <c r="C19" s="759"/>
      <c r="D19" s="759"/>
      <c r="E19" s="759"/>
      <c r="F19" s="759"/>
      <c r="G19" s="759"/>
      <c r="H19" s="759"/>
      <c r="I19" s="760"/>
      <c r="J19" s="658">
        <f>J17+J18</f>
        <v>4000</v>
      </c>
      <c r="K19" s="269"/>
      <c r="L19" s="274"/>
    </row>
    <row r="20" spans="1:12" ht="14.4" customHeight="1" x14ac:dyDescent="0.3">
      <c r="A20" s="594"/>
      <c r="B20" s="887" t="s">
        <v>3674</v>
      </c>
      <c r="C20" s="802" t="s">
        <v>3718</v>
      </c>
      <c r="D20" s="803"/>
      <c r="E20" s="803"/>
      <c r="F20" s="804"/>
      <c r="G20" s="272" t="s">
        <v>3717</v>
      </c>
      <c r="H20" s="448"/>
      <c r="I20" s="398"/>
      <c r="J20" s="717"/>
      <c r="K20" s="269"/>
    </row>
    <row r="21" spans="1:12" ht="14.4" customHeight="1" x14ac:dyDescent="0.3">
      <c r="A21" s="593">
        <v>70</v>
      </c>
      <c r="B21" s="887"/>
      <c r="C21" s="805" t="s">
        <v>3674</v>
      </c>
      <c r="D21" s="806"/>
      <c r="E21" s="806"/>
      <c r="F21" s="807"/>
      <c r="G21" s="441" t="s">
        <v>3795</v>
      </c>
      <c r="H21" s="505">
        <v>1</v>
      </c>
      <c r="I21" s="656">
        <v>1600</v>
      </c>
      <c r="J21" s="657">
        <f>I21</f>
        <v>1600</v>
      </c>
      <c r="K21" s="269"/>
    </row>
    <row r="22" spans="1:12" ht="14.4" customHeight="1" x14ac:dyDescent="0.3">
      <c r="A22" s="758" t="s">
        <v>3711</v>
      </c>
      <c r="B22" s="759"/>
      <c r="C22" s="759"/>
      <c r="D22" s="759"/>
      <c r="E22" s="759"/>
      <c r="F22" s="759"/>
      <c r="G22" s="759"/>
      <c r="H22" s="759"/>
      <c r="I22" s="760"/>
      <c r="J22" s="658">
        <f>J21+J16+J19</f>
        <v>21020</v>
      </c>
      <c r="K22" s="269"/>
    </row>
  </sheetData>
  <mergeCells count="15">
    <mergeCell ref="A6:B6"/>
    <mergeCell ref="A16:I16"/>
    <mergeCell ref="A19:I19"/>
    <mergeCell ref="A22:I22"/>
    <mergeCell ref="C20:F20"/>
    <mergeCell ref="C21:F21"/>
    <mergeCell ref="B20:B21"/>
    <mergeCell ref="B8:B9"/>
    <mergeCell ref="B17:B18"/>
    <mergeCell ref="B10:B14"/>
    <mergeCell ref="A1:J1"/>
    <mergeCell ref="A2:B2"/>
    <mergeCell ref="A3:B3"/>
    <mergeCell ref="A4:B4"/>
    <mergeCell ref="A5:B5"/>
  </mergeCells>
  <pageMargins left="0.7" right="0.7" top="0.75" bottom="0.75" header="0.3" footer="0.3"/>
  <pageSetup orientation="portrait" horizontalDpi="300" verticalDpi="3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
  <sheetViews>
    <sheetView zoomScale="110" zoomScaleNormal="110" workbookViewId="0">
      <selection activeCell="C34" sqref="C34"/>
    </sheetView>
  </sheetViews>
  <sheetFormatPr defaultRowHeight="13.8" x14ac:dyDescent="0.25"/>
  <cols>
    <col min="1" max="1" width="7.6640625" style="312" customWidth="1"/>
    <col min="2" max="2" width="14.88671875" style="312" customWidth="1"/>
    <col min="3" max="3" width="38" style="358" customWidth="1"/>
    <col min="4" max="4" width="12" style="312" customWidth="1"/>
    <col min="5" max="5" width="7.88671875" style="312" customWidth="1"/>
    <col min="6" max="6" width="6.77734375" style="312" customWidth="1"/>
    <col min="7" max="7" width="8.6640625" style="312" customWidth="1"/>
    <col min="8" max="8" width="7.77734375" style="312" customWidth="1"/>
    <col min="9" max="9" width="12.77734375" style="312" customWidth="1"/>
    <col min="10" max="10" width="11.77734375" style="371" customWidth="1"/>
    <col min="11" max="16384" width="8.88671875" style="312"/>
  </cols>
  <sheetData>
    <row r="1" spans="1:11" ht="38.4" customHeight="1" x14ac:dyDescent="0.25">
      <c r="A1" s="778" t="s">
        <v>3695</v>
      </c>
      <c r="B1" s="778"/>
      <c r="C1" s="778"/>
      <c r="D1" s="778"/>
      <c r="E1" s="778"/>
      <c r="F1" s="778"/>
      <c r="G1" s="778"/>
      <c r="H1" s="778"/>
      <c r="I1" s="778"/>
      <c r="J1" s="778"/>
    </row>
    <row r="2" spans="1:11" x14ac:dyDescent="0.25">
      <c r="A2" s="791" t="s">
        <v>456</v>
      </c>
      <c r="B2" s="791"/>
      <c r="C2" s="1" t="s">
        <v>3835</v>
      </c>
      <c r="D2" s="1"/>
      <c r="E2" s="394"/>
      <c r="F2" s="394"/>
      <c r="G2" s="394"/>
      <c r="H2" s="394"/>
      <c r="I2" s="394"/>
      <c r="J2" s="394"/>
    </row>
    <row r="3" spans="1:11" x14ac:dyDescent="0.25">
      <c r="A3" s="791" t="s">
        <v>3694</v>
      </c>
      <c r="B3" s="791"/>
      <c r="C3" s="1" t="s">
        <v>3834</v>
      </c>
      <c r="D3" s="1"/>
      <c r="E3" s="394"/>
      <c r="F3" s="394"/>
      <c r="G3" s="394"/>
      <c r="H3" s="394"/>
      <c r="I3" s="394"/>
      <c r="J3" s="394"/>
    </row>
    <row r="4" spans="1:11" ht="14.4" customHeight="1" x14ac:dyDescent="0.25">
      <c r="A4" s="791" t="s">
        <v>3779</v>
      </c>
      <c r="B4" s="791"/>
      <c r="C4" s="1" t="s">
        <v>826</v>
      </c>
      <c r="D4" s="1"/>
      <c r="E4" s="394"/>
      <c r="F4" s="394"/>
      <c r="G4" s="394"/>
      <c r="H4" s="394"/>
      <c r="I4" s="394"/>
      <c r="J4" s="394"/>
    </row>
    <row r="5" spans="1:11" ht="14.4" customHeight="1" x14ac:dyDescent="0.25">
      <c r="A5" s="791" t="s">
        <v>454</v>
      </c>
      <c r="B5" s="791"/>
      <c r="C5" s="1" t="s">
        <v>3841</v>
      </c>
      <c r="D5" s="1"/>
      <c r="E5" s="394"/>
      <c r="F5" s="394"/>
      <c r="G5" s="394"/>
      <c r="H5" s="394"/>
      <c r="I5" s="394"/>
      <c r="J5" s="394"/>
    </row>
    <row r="6" spans="1:11" ht="14.4" customHeight="1" x14ac:dyDescent="0.25">
      <c r="A6" s="855" t="s">
        <v>457</v>
      </c>
      <c r="B6" s="856"/>
      <c r="C6" s="503" t="s">
        <v>2110</v>
      </c>
      <c r="D6" s="503"/>
      <c r="E6" s="394"/>
      <c r="F6" s="394"/>
      <c r="G6" s="394"/>
      <c r="H6" s="394"/>
      <c r="I6" s="394"/>
      <c r="J6" s="394"/>
    </row>
    <row r="7" spans="1:11" ht="36.6" customHeight="1" x14ac:dyDescent="0.25">
      <c r="A7" s="701" t="s">
        <v>413</v>
      </c>
      <c r="B7" s="406" t="s">
        <v>3712</v>
      </c>
      <c r="C7" s="353" t="s">
        <v>3692</v>
      </c>
      <c r="D7" s="351" t="s">
        <v>3691</v>
      </c>
      <c r="E7" s="309" t="s">
        <v>3690</v>
      </c>
      <c r="F7" s="309" t="s">
        <v>3689</v>
      </c>
      <c r="G7" s="352" t="s">
        <v>3688</v>
      </c>
      <c r="H7" s="351" t="s">
        <v>3687</v>
      </c>
      <c r="I7" s="351" t="s">
        <v>3883</v>
      </c>
      <c r="J7" s="351" t="s">
        <v>3884</v>
      </c>
      <c r="K7" s="360"/>
    </row>
    <row r="8" spans="1:11" ht="13.8" customHeight="1" x14ac:dyDescent="0.25">
      <c r="A8" s="99">
        <v>1</v>
      </c>
      <c r="B8" s="308" t="s">
        <v>3714</v>
      </c>
      <c r="C8" s="307" t="s">
        <v>3886</v>
      </c>
      <c r="D8" s="271">
        <v>7.5</v>
      </c>
      <c r="E8" s="341">
        <v>4.5</v>
      </c>
      <c r="F8" s="341"/>
      <c r="G8" s="275" t="s">
        <v>3683</v>
      </c>
      <c r="H8" s="271">
        <v>1</v>
      </c>
      <c r="I8" s="657">
        <v>30000</v>
      </c>
      <c r="J8" s="657">
        <f t="shared" ref="J8:J14" si="0">I8*H8</f>
        <v>30000</v>
      </c>
      <c r="K8" s="360"/>
    </row>
    <row r="9" spans="1:11" ht="13.8" customHeight="1" x14ac:dyDescent="0.25">
      <c r="A9" s="99">
        <v>2</v>
      </c>
      <c r="B9" s="308" t="s">
        <v>478</v>
      </c>
      <c r="C9" s="307" t="s">
        <v>2017</v>
      </c>
      <c r="D9" s="342"/>
      <c r="E9" s="341"/>
      <c r="F9" s="341"/>
      <c r="G9" s="275" t="s">
        <v>3679</v>
      </c>
      <c r="H9" s="595">
        <v>0.7</v>
      </c>
      <c r="I9" s="657">
        <v>300</v>
      </c>
      <c r="J9" s="657">
        <f t="shared" si="0"/>
        <v>210</v>
      </c>
      <c r="K9" s="360"/>
    </row>
    <row r="10" spans="1:11" ht="13.8" customHeight="1" x14ac:dyDescent="0.25">
      <c r="A10" s="99">
        <v>3</v>
      </c>
      <c r="B10" s="779" t="s">
        <v>473</v>
      </c>
      <c r="C10" s="307" t="s">
        <v>2491</v>
      </c>
      <c r="D10" s="342">
        <v>28</v>
      </c>
      <c r="E10" s="341"/>
      <c r="F10" s="341"/>
      <c r="G10" s="275" t="s">
        <v>3677</v>
      </c>
      <c r="H10" s="271">
        <v>3</v>
      </c>
      <c r="I10" s="657">
        <v>180</v>
      </c>
      <c r="J10" s="657">
        <f t="shared" si="0"/>
        <v>540</v>
      </c>
      <c r="K10" s="360"/>
    </row>
    <row r="11" spans="1:11" ht="13.8" customHeight="1" x14ac:dyDescent="0.25">
      <c r="A11" s="99">
        <v>4</v>
      </c>
      <c r="B11" s="779"/>
      <c r="C11" s="307" t="s">
        <v>3915</v>
      </c>
      <c r="D11" s="342">
        <v>2.4</v>
      </c>
      <c r="E11" s="341">
        <v>1.2</v>
      </c>
      <c r="F11" s="341"/>
      <c r="G11" s="275" t="s">
        <v>3677</v>
      </c>
      <c r="H11" s="271">
        <v>3</v>
      </c>
      <c r="I11" s="657">
        <v>200</v>
      </c>
      <c r="J11" s="657">
        <f t="shared" si="0"/>
        <v>600</v>
      </c>
      <c r="K11" s="360"/>
    </row>
    <row r="12" spans="1:11" ht="13.8" customHeight="1" x14ac:dyDescent="0.25">
      <c r="A12" s="99">
        <v>5</v>
      </c>
      <c r="B12" s="779"/>
      <c r="C12" s="307" t="s">
        <v>3915</v>
      </c>
      <c r="D12" s="342">
        <v>0.5</v>
      </c>
      <c r="E12" s="341">
        <v>1</v>
      </c>
      <c r="F12" s="341"/>
      <c r="G12" s="275" t="s">
        <v>3677</v>
      </c>
      <c r="H12" s="271">
        <v>8</v>
      </c>
      <c r="I12" s="657">
        <v>150</v>
      </c>
      <c r="J12" s="657">
        <f t="shared" si="0"/>
        <v>1200</v>
      </c>
      <c r="K12" s="360"/>
    </row>
    <row r="13" spans="1:11" ht="13.8" customHeight="1" x14ac:dyDescent="0.25">
      <c r="A13" s="99">
        <v>6</v>
      </c>
      <c r="B13" s="779"/>
      <c r="C13" s="307" t="s">
        <v>3915</v>
      </c>
      <c r="D13" s="342">
        <v>6</v>
      </c>
      <c r="E13" s="341">
        <v>1.2</v>
      </c>
      <c r="F13" s="341"/>
      <c r="G13" s="275" t="s">
        <v>3677</v>
      </c>
      <c r="H13" s="271">
        <v>3</v>
      </c>
      <c r="I13" s="657">
        <v>500</v>
      </c>
      <c r="J13" s="657">
        <f t="shared" si="0"/>
        <v>1500</v>
      </c>
      <c r="K13" s="360"/>
    </row>
    <row r="14" spans="1:11" ht="13.8" customHeight="1" x14ac:dyDescent="0.25">
      <c r="A14" s="99">
        <v>7</v>
      </c>
      <c r="B14" s="779"/>
      <c r="C14" s="307" t="s">
        <v>2489</v>
      </c>
      <c r="D14" s="342"/>
      <c r="E14" s="341"/>
      <c r="F14" s="341">
        <v>14</v>
      </c>
      <c r="G14" s="275" t="s">
        <v>3701</v>
      </c>
      <c r="H14" s="271">
        <v>19</v>
      </c>
      <c r="I14" s="657">
        <v>100</v>
      </c>
      <c r="J14" s="657">
        <f t="shared" si="0"/>
        <v>1900</v>
      </c>
      <c r="K14" s="360"/>
    </row>
    <row r="15" spans="1:11" ht="13.8" customHeight="1" x14ac:dyDescent="0.25">
      <c r="A15" s="758" t="s">
        <v>3712</v>
      </c>
      <c r="B15" s="759"/>
      <c r="C15" s="759"/>
      <c r="D15" s="759"/>
      <c r="E15" s="759"/>
      <c r="F15" s="759"/>
      <c r="G15" s="759"/>
      <c r="H15" s="759"/>
      <c r="I15" s="760"/>
      <c r="J15" s="658">
        <f>SUM(J8:J14)</f>
        <v>35950</v>
      </c>
      <c r="K15" s="360"/>
    </row>
    <row r="16" spans="1:11" ht="13.8" customHeight="1" x14ac:dyDescent="0.25">
      <c r="A16" s="99">
        <v>9</v>
      </c>
      <c r="B16" s="779" t="s">
        <v>3676</v>
      </c>
      <c r="C16" s="398" t="s">
        <v>3675</v>
      </c>
      <c r="D16" s="340"/>
      <c r="E16" s="286"/>
      <c r="F16" s="286"/>
      <c r="G16" s="374" t="s">
        <v>3660</v>
      </c>
      <c r="H16" s="271">
        <v>8</v>
      </c>
      <c r="I16" s="657">
        <v>300</v>
      </c>
      <c r="J16" s="657">
        <f>I16*H16</f>
        <v>2400</v>
      </c>
      <c r="K16" s="360"/>
    </row>
    <row r="17" spans="1:12" ht="13.8" customHeight="1" x14ac:dyDescent="0.25">
      <c r="A17" s="99">
        <v>10</v>
      </c>
      <c r="B17" s="779"/>
      <c r="C17" s="398" t="s">
        <v>3652</v>
      </c>
      <c r="D17" s="398"/>
      <c r="E17" s="286"/>
      <c r="F17" s="286"/>
      <c r="G17" s="275" t="s">
        <v>3660</v>
      </c>
      <c r="H17" s="271">
        <v>4</v>
      </c>
      <c r="I17" s="657">
        <v>500</v>
      </c>
      <c r="J17" s="657">
        <f>I17*H17</f>
        <v>2000</v>
      </c>
      <c r="K17" s="360"/>
      <c r="L17" s="274"/>
    </row>
    <row r="18" spans="1:12" ht="13.8" customHeight="1" x14ac:dyDescent="0.25">
      <c r="A18" s="758" t="s">
        <v>3704</v>
      </c>
      <c r="B18" s="759"/>
      <c r="C18" s="759"/>
      <c r="D18" s="759"/>
      <c r="E18" s="759"/>
      <c r="F18" s="759"/>
      <c r="G18" s="759"/>
      <c r="H18" s="759"/>
      <c r="I18" s="760"/>
      <c r="J18" s="658">
        <f>J16+J17</f>
        <v>4400</v>
      </c>
      <c r="K18" s="360"/>
      <c r="L18" s="274"/>
    </row>
    <row r="19" spans="1:12" ht="13.8" customHeight="1" x14ac:dyDescent="0.25">
      <c r="A19" s="594">
        <v>12</v>
      </c>
      <c r="B19" s="887" t="s">
        <v>3674</v>
      </c>
      <c r="C19" s="802" t="s">
        <v>3718</v>
      </c>
      <c r="D19" s="803"/>
      <c r="E19" s="803"/>
      <c r="F19" s="804"/>
      <c r="G19" s="272" t="s">
        <v>3717</v>
      </c>
      <c r="H19" s="336"/>
      <c r="I19" s="271"/>
      <c r="J19" s="657"/>
      <c r="K19" s="360"/>
    </row>
    <row r="20" spans="1:12" ht="13.8" customHeight="1" x14ac:dyDescent="0.25">
      <c r="A20" s="593">
        <v>13</v>
      </c>
      <c r="B20" s="781"/>
      <c r="C20" s="805" t="s">
        <v>3674</v>
      </c>
      <c r="D20" s="806"/>
      <c r="E20" s="806"/>
      <c r="F20" s="807"/>
      <c r="G20" s="374" t="s">
        <v>3795</v>
      </c>
      <c r="H20" s="381">
        <v>1</v>
      </c>
      <c r="I20" s="656">
        <v>1600</v>
      </c>
      <c r="J20" s="656">
        <f>I20</f>
        <v>1600</v>
      </c>
      <c r="K20" s="360"/>
    </row>
    <row r="21" spans="1:12" ht="13.8" customHeight="1" x14ac:dyDescent="0.25">
      <c r="A21" s="758" t="s">
        <v>3711</v>
      </c>
      <c r="B21" s="759"/>
      <c r="C21" s="759"/>
      <c r="D21" s="759"/>
      <c r="E21" s="759"/>
      <c r="F21" s="759"/>
      <c r="G21" s="759"/>
      <c r="H21" s="759"/>
      <c r="I21" s="760"/>
      <c r="J21" s="658">
        <f>J15+J18+J20</f>
        <v>41950</v>
      </c>
      <c r="K21" s="360"/>
    </row>
  </sheetData>
  <mergeCells count="14">
    <mergeCell ref="A1:J1"/>
    <mergeCell ref="A21:I21"/>
    <mergeCell ref="B10:B14"/>
    <mergeCell ref="B16:B17"/>
    <mergeCell ref="B19:B20"/>
    <mergeCell ref="C19:F19"/>
    <mergeCell ref="C20:F20"/>
    <mergeCell ref="A18:I18"/>
    <mergeCell ref="A2:B2"/>
    <mergeCell ref="A3:B3"/>
    <mergeCell ref="A4:B4"/>
    <mergeCell ref="A5:B5"/>
    <mergeCell ref="A6:B6"/>
    <mergeCell ref="A15:I15"/>
  </mergeCells>
  <pageMargins left="0.7" right="0.7" top="0.75" bottom="0.75" header="0.3" footer="0.3"/>
  <pageSetup orientation="portrait" horizontalDpi="300" verticalDpi="30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zoomScaleNormal="100" workbookViewId="0">
      <selection activeCell="C6" sqref="C6"/>
    </sheetView>
  </sheetViews>
  <sheetFormatPr defaultRowHeight="14.4" x14ac:dyDescent="0.3"/>
  <cols>
    <col min="1" max="1" width="5.6640625" customWidth="1"/>
    <col min="2" max="2" width="17.21875" customWidth="1"/>
    <col min="3" max="3" width="38" style="267" customWidth="1"/>
    <col min="4" max="4" width="10" customWidth="1"/>
    <col min="5" max="5" width="13.21875" customWidth="1"/>
    <col min="6" max="6" width="8.44140625" customWidth="1"/>
    <col min="7" max="7" width="8.5546875" customWidth="1"/>
    <col min="8" max="8" width="7.77734375" customWidth="1"/>
    <col min="9" max="9" width="9.5546875" customWidth="1"/>
    <col min="10" max="10" width="7.6640625" style="383" customWidth="1"/>
  </cols>
  <sheetData>
    <row r="1" spans="1:11" ht="38.4" customHeight="1" x14ac:dyDescent="0.3">
      <c r="A1" s="877" t="s">
        <v>3695</v>
      </c>
      <c r="B1" s="877"/>
      <c r="C1" s="877"/>
      <c r="D1" s="877"/>
      <c r="E1" s="877"/>
      <c r="F1" s="877"/>
      <c r="G1" s="877"/>
      <c r="H1" s="877"/>
      <c r="I1" s="877"/>
      <c r="J1" s="877"/>
    </row>
    <row r="2" spans="1:11" x14ac:dyDescent="0.3">
      <c r="A2" s="791" t="s">
        <v>456</v>
      </c>
      <c r="B2" s="791"/>
      <c r="C2" s="314" t="s">
        <v>1895</v>
      </c>
      <c r="D2" s="274"/>
      <c r="E2" s="359"/>
      <c r="F2" s="359"/>
      <c r="G2" s="359"/>
      <c r="H2" s="359"/>
      <c r="I2" s="359"/>
      <c r="J2" s="359"/>
    </row>
    <row r="3" spans="1:11" x14ac:dyDescent="0.3">
      <c r="A3" s="791" t="s">
        <v>3694</v>
      </c>
      <c r="B3" s="791"/>
      <c r="C3" s="314" t="s">
        <v>1867</v>
      </c>
      <c r="D3" s="274"/>
      <c r="E3" s="359"/>
      <c r="F3" s="359"/>
      <c r="G3" s="359"/>
      <c r="H3" s="359"/>
      <c r="I3" s="359"/>
      <c r="J3" s="359"/>
    </row>
    <row r="4" spans="1:11" ht="14.4" customHeight="1" x14ac:dyDescent="0.3">
      <c r="A4" s="791" t="s">
        <v>3779</v>
      </c>
      <c r="B4" s="791"/>
      <c r="C4" s="314" t="s">
        <v>1165</v>
      </c>
      <c r="D4" s="274"/>
      <c r="E4" s="359"/>
      <c r="F4" s="359"/>
      <c r="G4" s="359"/>
      <c r="H4" s="359"/>
      <c r="I4" s="359"/>
      <c r="J4" s="359"/>
    </row>
    <row r="5" spans="1:11" ht="14.4" customHeight="1" x14ac:dyDescent="0.3">
      <c r="A5" s="791" t="s">
        <v>454</v>
      </c>
      <c r="B5" s="791"/>
      <c r="C5" s="314" t="s">
        <v>3637</v>
      </c>
      <c r="D5" s="274"/>
      <c r="E5" s="359"/>
      <c r="F5" s="359"/>
      <c r="G5" s="359"/>
      <c r="H5" s="359"/>
      <c r="I5" s="359"/>
      <c r="J5" s="359"/>
    </row>
    <row r="6" spans="1:11" ht="14.4" customHeight="1" x14ac:dyDescent="0.3">
      <c r="A6" s="855" t="s">
        <v>457</v>
      </c>
      <c r="B6" s="856"/>
      <c r="C6" s="607" t="s">
        <v>3970</v>
      </c>
      <c r="D6" s="360"/>
      <c r="E6" s="359"/>
      <c r="F6" s="359"/>
      <c r="G6" s="359"/>
      <c r="H6" s="359"/>
      <c r="I6" s="359"/>
      <c r="J6" s="359"/>
    </row>
    <row r="7" spans="1:11" ht="30" customHeight="1" x14ac:dyDescent="0.3">
      <c r="A7" s="701" t="s">
        <v>413</v>
      </c>
      <c r="B7" s="406" t="s">
        <v>3712</v>
      </c>
      <c r="C7" s="353" t="s">
        <v>3692</v>
      </c>
      <c r="D7" s="351" t="s">
        <v>3691</v>
      </c>
      <c r="E7" s="309" t="s">
        <v>3690</v>
      </c>
      <c r="F7" s="309" t="s">
        <v>3689</v>
      </c>
      <c r="G7" s="352" t="s">
        <v>3688</v>
      </c>
      <c r="H7" s="351" t="s">
        <v>3687</v>
      </c>
      <c r="I7" s="351" t="s">
        <v>3883</v>
      </c>
      <c r="J7" s="351" t="s">
        <v>3884</v>
      </c>
      <c r="K7" s="294"/>
    </row>
    <row r="8" spans="1:11" ht="14.4" customHeight="1" x14ac:dyDescent="0.3">
      <c r="A8" s="365">
        <v>1</v>
      </c>
      <c r="B8" s="842" t="s">
        <v>3714</v>
      </c>
      <c r="C8" s="307" t="s">
        <v>3723</v>
      </c>
      <c r="D8" s="296">
        <v>6</v>
      </c>
      <c r="E8" s="302">
        <v>7</v>
      </c>
      <c r="F8" s="302"/>
      <c r="G8" s="297" t="s">
        <v>3683</v>
      </c>
      <c r="H8" s="296">
        <v>42</v>
      </c>
      <c r="I8" s="713">
        <v>200</v>
      </c>
      <c r="J8" s="713">
        <f t="shared" ref="J8:J18" si="0">I8*H8</f>
        <v>8400</v>
      </c>
      <c r="K8" s="294"/>
    </row>
    <row r="9" spans="1:11" ht="14.4" customHeight="1" x14ac:dyDescent="0.3">
      <c r="A9" s="365">
        <v>2</v>
      </c>
      <c r="B9" s="842"/>
      <c r="C9" s="307" t="s">
        <v>3723</v>
      </c>
      <c r="D9" s="296">
        <v>6</v>
      </c>
      <c r="E9" s="302">
        <v>7</v>
      </c>
      <c r="F9" s="302"/>
      <c r="G9" s="297" t="s">
        <v>3683</v>
      </c>
      <c r="H9" s="296">
        <v>42</v>
      </c>
      <c r="I9" s="713">
        <v>30</v>
      </c>
      <c r="J9" s="713">
        <f t="shared" si="0"/>
        <v>1260</v>
      </c>
      <c r="K9" s="294"/>
    </row>
    <row r="10" spans="1:11" ht="14.4" customHeight="1" x14ac:dyDescent="0.3">
      <c r="A10" s="365">
        <v>3</v>
      </c>
      <c r="B10" s="842"/>
      <c r="C10" s="307" t="s">
        <v>3747</v>
      </c>
      <c r="D10" s="296">
        <v>7</v>
      </c>
      <c r="E10" s="302">
        <v>7</v>
      </c>
      <c r="F10" s="302"/>
      <c r="G10" s="297" t="s">
        <v>3677</v>
      </c>
      <c r="H10" s="296">
        <v>1</v>
      </c>
      <c r="I10" s="713">
        <v>20000</v>
      </c>
      <c r="J10" s="713">
        <f t="shared" si="0"/>
        <v>20000</v>
      </c>
      <c r="K10" s="294"/>
    </row>
    <row r="11" spans="1:11" ht="14.4" customHeight="1" x14ac:dyDescent="0.3">
      <c r="A11" s="365">
        <v>4</v>
      </c>
      <c r="B11" s="842" t="s">
        <v>479</v>
      </c>
      <c r="C11" s="307" t="s">
        <v>3824</v>
      </c>
      <c r="D11" s="296">
        <v>5</v>
      </c>
      <c r="E11" s="302">
        <v>0.05</v>
      </c>
      <c r="F11" s="302"/>
      <c r="G11" s="297" t="s">
        <v>3677</v>
      </c>
      <c r="H11" s="296">
        <v>20</v>
      </c>
      <c r="I11" s="713">
        <v>50</v>
      </c>
      <c r="J11" s="713">
        <f t="shared" si="0"/>
        <v>1000</v>
      </c>
      <c r="K11" s="294"/>
    </row>
    <row r="12" spans="1:11" ht="14.4" customHeight="1" x14ac:dyDescent="0.3">
      <c r="A12" s="365">
        <v>5</v>
      </c>
      <c r="B12" s="842"/>
      <c r="C12" s="307" t="s">
        <v>3824</v>
      </c>
      <c r="D12" s="296">
        <v>2.7</v>
      </c>
      <c r="E12" s="302">
        <v>0.04</v>
      </c>
      <c r="F12" s="302"/>
      <c r="G12" s="297" t="s">
        <v>3677</v>
      </c>
      <c r="H12" s="296">
        <v>12</v>
      </c>
      <c r="I12" s="713">
        <v>60</v>
      </c>
      <c r="J12" s="713">
        <f t="shared" si="0"/>
        <v>720</v>
      </c>
      <c r="K12" s="294"/>
    </row>
    <row r="13" spans="1:11" ht="14.4" customHeight="1" x14ac:dyDescent="0.3">
      <c r="A13" s="365">
        <v>6</v>
      </c>
      <c r="B13" s="842"/>
      <c r="C13" s="307" t="s">
        <v>3824</v>
      </c>
      <c r="D13" s="296">
        <v>2</v>
      </c>
      <c r="E13" s="302">
        <v>0.04</v>
      </c>
      <c r="F13" s="302"/>
      <c r="G13" s="297" t="s">
        <v>3677</v>
      </c>
      <c r="H13" s="296">
        <v>5</v>
      </c>
      <c r="I13" s="713">
        <v>45</v>
      </c>
      <c r="J13" s="713">
        <f t="shared" si="0"/>
        <v>225</v>
      </c>
      <c r="K13" s="294"/>
    </row>
    <row r="14" spans="1:11" ht="14.4" customHeight="1" x14ac:dyDescent="0.3">
      <c r="A14" s="365">
        <v>7</v>
      </c>
      <c r="B14" s="842"/>
      <c r="C14" s="307" t="s">
        <v>3824</v>
      </c>
      <c r="D14" s="296">
        <v>50</v>
      </c>
      <c r="E14" s="302">
        <v>0.04</v>
      </c>
      <c r="F14" s="302"/>
      <c r="G14" s="297" t="s">
        <v>3677</v>
      </c>
      <c r="H14" s="296">
        <v>5</v>
      </c>
      <c r="I14" s="713">
        <v>40</v>
      </c>
      <c r="J14" s="713">
        <f t="shared" si="0"/>
        <v>200</v>
      </c>
      <c r="K14" s="294"/>
    </row>
    <row r="15" spans="1:11" ht="14.4" customHeight="1" x14ac:dyDescent="0.3">
      <c r="A15" s="365">
        <v>11</v>
      </c>
      <c r="B15" s="606" t="s">
        <v>475</v>
      </c>
      <c r="C15" s="307" t="s">
        <v>2002</v>
      </c>
      <c r="D15" s="296">
        <v>50</v>
      </c>
      <c r="E15" s="302">
        <v>0.01</v>
      </c>
      <c r="F15" s="302"/>
      <c r="G15" s="297" t="s">
        <v>3678</v>
      </c>
      <c r="H15" s="296">
        <v>50</v>
      </c>
      <c r="I15" s="713">
        <v>16</v>
      </c>
      <c r="J15" s="713">
        <f t="shared" si="0"/>
        <v>800</v>
      </c>
      <c r="K15" s="294"/>
    </row>
    <row r="16" spans="1:11" ht="14.4" customHeight="1" x14ac:dyDescent="0.3">
      <c r="A16" s="365">
        <v>8</v>
      </c>
      <c r="B16" s="606" t="s">
        <v>478</v>
      </c>
      <c r="C16" s="304" t="s">
        <v>3892</v>
      </c>
      <c r="D16" s="296">
        <v>17.5</v>
      </c>
      <c r="E16" s="302">
        <v>0.2</v>
      </c>
      <c r="F16" s="302">
        <v>0.3</v>
      </c>
      <c r="G16" s="297" t="s">
        <v>3679</v>
      </c>
      <c r="H16" s="296">
        <v>1.05</v>
      </c>
      <c r="I16" s="713">
        <v>300</v>
      </c>
      <c r="J16" s="713">
        <f t="shared" si="0"/>
        <v>315</v>
      </c>
      <c r="K16" s="294"/>
    </row>
    <row r="17" spans="1:12" ht="14.4" customHeight="1" x14ac:dyDescent="0.3">
      <c r="A17" s="365">
        <v>9</v>
      </c>
      <c r="B17" s="842" t="s">
        <v>3758</v>
      </c>
      <c r="C17" s="307" t="s">
        <v>3927</v>
      </c>
      <c r="D17" s="296">
        <v>5</v>
      </c>
      <c r="E17" s="302">
        <v>7.0000000000000007E-2</v>
      </c>
      <c r="F17" s="302"/>
      <c r="G17" s="297" t="s">
        <v>3678</v>
      </c>
      <c r="H17" s="296">
        <v>5</v>
      </c>
      <c r="I17" s="713">
        <v>200</v>
      </c>
      <c r="J17" s="713">
        <f t="shared" si="0"/>
        <v>1000</v>
      </c>
      <c r="K17" s="294"/>
    </row>
    <row r="18" spans="1:12" ht="14.4" customHeight="1" x14ac:dyDescent="0.3">
      <c r="A18" s="365">
        <v>10</v>
      </c>
      <c r="B18" s="842"/>
      <c r="C18" s="307" t="s">
        <v>3924</v>
      </c>
      <c r="D18" s="296">
        <v>0.4</v>
      </c>
      <c r="E18" s="302">
        <v>1.2E-2</v>
      </c>
      <c r="F18" s="302"/>
      <c r="G18" s="297" t="s">
        <v>3677</v>
      </c>
      <c r="H18" s="296">
        <v>12</v>
      </c>
      <c r="I18" s="713">
        <v>60</v>
      </c>
      <c r="J18" s="713">
        <f t="shared" si="0"/>
        <v>720</v>
      </c>
      <c r="K18" s="294"/>
    </row>
    <row r="19" spans="1:12" ht="14.4" customHeight="1" x14ac:dyDescent="0.3">
      <c r="A19" s="758" t="s">
        <v>3712</v>
      </c>
      <c r="B19" s="759"/>
      <c r="C19" s="759"/>
      <c r="D19" s="759"/>
      <c r="E19" s="759"/>
      <c r="F19" s="759"/>
      <c r="G19" s="759"/>
      <c r="H19" s="759"/>
      <c r="I19" s="760"/>
      <c r="J19" s="609">
        <f>SUM(J8:J18)</f>
        <v>34640</v>
      </c>
      <c r="K19" s="446"/>
    </row>
    <row r="20" spans="1:12" ht="14.4" customHeight="1" x14ac:dyDescent="0.3">
      <c r="A20" s="365">
        <v>12</v>
      </c>
      <c r="B20" s="779" t="s">
        <v>3744</v>
      </c>
      <c r="C20" s="304" t="s">
        <v>3675</v>
      </c>
      <c r="D20" s="296"/>
      <c r="E20" s="302"/>
      <c r="F20" s="302"/>
      <c r="G20" s="297" t="s">
        <v>3660</v>
      </c>
      <c r="H20" s="296">
        <v>18</v>
      </c>
      <c r="I20" s="713">
        <v>300</v>
      </c>
      <c r="J20" s="713">
        <f>I20*H20</f>
        <v>5400</v>
      </c>
      <c r="K20" s="294"/>
    </row>
    <row r="21" spans="1:12" ht="14.4" customHeight="1" x14ac:dyDescent="0.3">
      <c r="A21" s="365">
        <v>13</v>
      </c>
      <c r="B21" s="779"/>
      <c r="C21" s="304" t="s">
        <v>3652</v>
      </c>
      <c r="D21" s="296"/>
      <c r="E21" s="302"/>
      <c r="F21" s="302"/>
      <c r="G21" s="297" t="s">
        <v>3660</v>
      </c>
      <c r="H21" s="296">
        <v>6</v>
      </c>
      <c r="I21" s="713">
        <v>1000</v>
      </c>
      <c r="J21" s="713">
        <f>I21*H21</f>
        <v>6000</v>
      </c>
      <c r="K21" s="294"/>
      <c r="L21" s="298"/>
    </row>
    <row r="22" spans="1:12" ht="14.4" customHeight="1" x14ac:dyDescent="0.3">
      <c r="A22" s="758" t="s">
        <v>3704</v>
      </c>
      <c r="B22" s="759"/>
      <c r="C22" s="759"/>
      <c r="D22" s="759"/>
      <c r="E22" s="759"/>
      <c r="F22" s="759"/>
      <c r="G22" s="759"/>
      <c r="H22" s="759"/>
      <c r="I22" s="760"/>
      <c r="J22" s="361">
        <f>J20+J21</f>
        <v>11400</v>
      </c>
      <c r="K22" s="294"/>
    </row>
    <row r="23" spans="1:12" ht="14.4" customHeight="1" x14ac:dyDescent="0.3">
      <c r="A23" s="304">
        <v>14</v>
      </c>
      <c r="B23" s="779" t="s">
        <v>3674</v>
      </c>
      <c r="C23" s="802" t="s">
        <v>3718</v>
      </c>
      <c r="D23" s="803"/>
      <c r="E23" s="803"/>
      <c r="F23" s="804"/>
      <c r="G23" s="297" t="s">
        <v>3673</v>
      </c>
      <c r="H23" s="304"/>
      <c r="I23" s="304"/>
      <c r="J23" s="304"/>
      <c r="K23" s="294"/>
    </row>
    <row r="24" spans="1:12" ht="14.4" customHeight="1" x14ac:dyDescent="0.3">
      <c r="A24" s="304">
        <v>15</v>
      </c>
      <c r="B24" s="779"/>
      <c r="C24" s="805" t="s">
        <v>3674</v>
      </c>
      <c r="D24" s="806"/>
      <c r="E24" s="806"/>
      <c r="F24" s="807"/>
      <c r="G24" s="297" t="s">
        <v>3795</v>
      </c>
      <c r="H24" s="306">
        <v>1</v>
      </c>
      <c r="I24" s="712">
        <v>2500</v>
      </c>
      <c r="J24" s="712">
        <f>I24</f>
        <v>2500</v>
      </c>
      <c r="K24" s="294"/>
    </row>
    <row r="25" spans="1:12" ht="14.4" customHeight="1" x14ac:dyDescent="0.3">
      <c r="A25" s="758" t="s">
        <v>3711</v>
      </c>
      <c r="B25" s="759"/>
      <c r="C25" s="759"/>
      <c r="D25" s="759"/>
      <c r="E25" s="759"/>
      <c r="F25" s="759"/>
      <c r="G25" s="759"/>
      <c r="H25" s="759"/>
      <c r="I25" s="760"/>
      <c r="J25" s="361">
        <f>J19+J22+J24</f>
        <v>48540</v>
      </c>
      <c r="K25" s="294"/>
    </row>
  </sheetData>
  <mergeCells count="16">
    <mergeCell ref="A25:I25"/>
    <mergeCell ref="A1:J1"/>
    <mergeCell ref="A2:B2"/>
    <mergeCell ref="A3:B3"/>
    <mergeCell ref="A4:B4"/>
    <mergeCell ref="A5:B5"/>
    <mergeCell ref="A6:B6"/>
    <mergeCell ref="A19:I19"/>
    <mergeCell ref="B20:B21"/>
    <mergeCell ref="A22:I22"/>
    <mergeCell ref="B23:B24"/>
    <mergeCell ref="B8:B10"/>
    <mergeCell ref="B11:B14"/>
    <mergeCell ref="B17:B18"/>
    <mergeCell ref="C23:F23"/>
    <mergeCell ref="C24:F24"/>
  </mergeCells>
  <pageMargins left="0.7" right="0.7" top="0.75" bottom="0.75" header="0.3" footer="0.3"/>
  <pageSetup orientation="portrait" horizontalDpi="300" verticalDpi="3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zoomScaleNormal="100" workbookViewId="0">
      <selection activeCell="I24" sqref="I24:J24"/>
    </sheetView>
  </sheetViews>
  <sheetFormatPr defaultRowHeight="14.4" x14ac:dyDescent="0.3"/>
  <cols>
    <col min="1" max="1" width="7.6640625" customWidth="1"/>
    <col min="2" max="2" width="17" customWidth="1"/>
    <col min="3" max="3" width="38" style="267" customWidth="1"/>
    <col min="4" max="4" width="6.77734375" customWidth="1"/>
    <col min="5" max="5" width="7.88671875" customWidth="1"/>
    <col min="6" max="6" width="6.77734375" customWidth="1"/>
    <col min="7" max="7" width="11.21875" customWidth="1"/>
    <col min="8" max="8" width="7.77734375" customWidth="1"/>
    <col min="9" max="9" width="12.77734375" customWidth="1"/>
    <col min="10" max="10" width="14" style="383" customWidth="1"/>
  </cols>
  <sheetData>
    <row r="1" spans="1:11" ht="41.4" customHeight="1" x14ac:dyDescent="0.3">
      <c r="A1" s="778" t="s">
        <v>3695</v>
      </c>
      <c r="B1" s="778"/>
      <c r="C1" s="778"/>
      <c r="D1" s="778"/>
      <c r="E1" s="778"/>
      <c r="F1" s="778"/>
      <c r="G1" s="778"/>
      <c r="H1" s="778"/>
      <c r="I1" s="778"/>
      <c r="J1" s="778"/>
    </row>
    <row r="2" spans="1:11" x14ac:dyDescent="0.3">
      <c r="A2" s="791" t="s">
        <v>456</v>
      </c>
      <c r="B2" s="791"/>
      <c r="C2" s="1" t="s">
        <v>1895</v>
      </c>
      <c r="D2" s="1"/>
      <c r="E2" s="394"/>
      <c r="F2" s="394"/>
      <c r="G2" s="394"/>
      <c r="H2" s="394"/>
      <c r="I2" s="394"/>
      <c r="J2" s="394"/>
    </row>
    <row r="3" spans="1:11" x14ac:dyDescent="0.3">
      <c r="A3" s="791" t="s">
        <v>3694</v>
      </c>
      <c r="B3" s="791"/>
      <c r="C3" s="1" t="s">
        <v>3845</v>
      </c>
      <c r="D3" s="1"/>
      <c r="E3" s="394"/>
      <c r="F3" s="394"/>
      <c r="G3" s="394"/>
      <c r="H3" s="394"/>
      <c r="I3" s="394"/>
      <c r="J3" s="394"/>
    </row>
    <row r="4" spans="1:11" ht="14.4" customHeight="1" x14ac:dyDescent="0.3">
      <c r="A4" s="791" t="s">
        <v>3779</v>
      </c>
      <c r="B4" s="791"/>
      <c r="C4" s="1" t="s">
        <v>826</v>
      </c>
      <c r="D4" s="1"/>
      <c r="E4" s="394"/>
      <c r="F4" s="394"/>
      <c r="G4" s="394"/>
      <c r="H4" s="394"/>
      <c r="I4" s="394"/>
      <c r="J4" s="394"/>
    </row>
    <row r="5" spans="1:11" ht="14.4" customHeight="1" x14ac:dyDescent="0.3">
      <c r="A5" s="791" t="s">
        <v>454</v>
      </c>
      <c r="B5" s="791"/>
      <c r="C5" s="1" t="s">
        <v>3709</v>
      </c>
      <c r="D5" s="1"/>
      <c r="E5" s="394"/>
      <c r="F5" s="394"/>
      <c r="G5" s="394"/>
      <c r="H5" s="394"/>
      <c r="I5" s="394"/>
      <c r="J5" s="394"/>
    </row>
    <row r="6" spans="1:11" ht="14.4" customHeight="1" x14ac:dyDescent="0.3">
      <c r="A6" s="855" t="s">
        <v>457</v>
      </c>
      <c r="B6" s="856"/>
      <c r="C6" s="503" t="s">
        <v>3844</v>
      </c>
      <c r="D6" s="503"/>
      <c r="E6" s="394"/>
      <c r="F6" s="394"/>
      <c r="G6" s="394"/>
      <c r="H6" s="394"/>
      <c r="I6" s="394"/>
      <c r="J6" s="394"/>
    </row>
    <row r="7" spans="1:11" ht="36.6" customHeight="1" x14ac:dyDescent="0.3">
      <c r="A7" s="701" t="s">
        <v>413</v>
      </c>
      <c r="B7" s="406" t="s">
        <v>3712</v>
      </c>
      <c r="C7" s="353" t="s">
        <v>3692</v>
      </c>
      <c r="D7" s="351" t="s">
        <v>3691</v>
      </c>
      <c r="E7" s="309" t="s">
        <v>3690</v>
      </c>
      <c r="F7" s="309" t="s">
        <v>3689</v>
      </c>
      <c r="G7" s="352" t="s">
        <v>3688</v>
      </c>
      <c r="H7" s="351" t="s">
        <v>3687</v>
      </c>
      <c r="I7" s="351" t="s">
        <v>3883</v>
      </c>
      <c r="J7" s="351" t="s">
        <v>3884</v>
      </c>
      <c r="K7" s="269"/>
    </row>
    <row r="8" spans="1:11" ht="14.4" customHeight="1" x14ac:dyDescent="0.3">
      <c r="A8" s="99">
        <v>1</v>
      </c>
      <c r="B8" s="559" t="s">
        <v>3776</v>
      </c>
      <c r="C8" s="101" t="s">
        <v>3723</v>
      </c>
      <c r="D8" s="340">
        <v>15.7</v>
      </c>
      <c r="E8" s="400">
        <v>4</v>
      </c>
      <c r="F8" s="400"/>
      <c r="G8" s="275" t="s">
        <v>3683</v>
      </c>
      <c r="H8" s="279">
        <v>16</v>
      </c>
      <c r="I8" s="279">
        <v>60</v>
      </c>
      <c r="J8" s="279">
        <f t="shared" ref="J8:J18" si="0">I8*H8</f>
        <v>960</v>
      </c>
      <c r="K8" s="269"/>
    </row>
    <row r="9" spans="1:11" ht="14.4" customHeight="1" x14ac:dyDescent="0.3">
      <c r="A9" s="99">
        <v>2</v>
      </c>
      <c r="B9" s="813" t="s">
        <v>479</v>
      </c>
      <c r="C9" s="307" t="s">
        <v>3773</v>
      </c>
      <c r="D9" s="340">
        <v>4</v>
      </c>
      <c r="E9" s="400">
        <v>0.2</v>
      </c>
      <c r="F9" s="400">
        <v>2.5000000000000001E-2</v>
      </c>
      <c r="G9" s="275" t="s">
        <v>3683</v>
      </c>
      <c r="H9" s="279">
        <v>57.6</v>
      </c>
      <c r="I9" s="279">
        <v>400</v>
      </c>
      <c r="J9" s="279">
        <f t="shared" si="0"/>
        <v>23040</v>
      </c>
      <c r="K9" s="269"/>
    </row>
    <row r="10" spans="1:11" ht="14.4" customHeight="1" x14ac:dyDescent="0.3">
      <c r="A10" s="99">
        <v>3</v>
      </c>
      <c r="B10" s="813"/>
      <c r="C10" s="307" t="s">
        <v>3901</v>
      </c>
      <c r="D10" s="340">
        <v>4</v>
      </c>
      <c r="E10" s="400">
        <v>0.3</v>
      </c>
      <c r="F10" s="400"/>
      <c r="G10" s="275" t="s">
        <v>3677</v>
      </c>
      <c r="H10" s="279">
        <v>23</v>
      </c>
      <c r="I10" s="279">
        <v>1200</v>
      </c>
      <c r="J10" s="279">
        <f t="shared" si="0"/>
        <v>27600</v>
      </c>
      <c r="K10" s="269"/>
    </row>
    <row r="11" spans="1:11" ht="14.4" customHeight="1" x14ac:dyDescent="0.3">
      <c r="A11" s="99">
        <v>4</v>
      </c>
      <c r="B11" s="907"/>
      <c r="C11" s="307" t="s">
        <v>3901</v>
      </c>
      <c r="D11" s="340">
        <v>2.9</v>
      </c>
      <c r="E11" s="400">
        <v>0.2</v>
      </c>
      <c r="F11" s="400"/>
      <c r="G11" s="275" t="s">
        <v>3677</v>
      </c>
      <c r="H11" s="279">
        <v>6</v>
      </c>
      <c r="I11" s="279">
        <v>400</v>
      </c>
      <c r="J11" s="279">
        <f t="shared" si="0"/>
        <v>2400</v>
      </c>
      <c r="K11" s="269"/>
    </row>
    <row r="12" spans="1:11" ht="14.4" customHeight="1" x14ac:dyDescent="0.3">
      <c r="A12" s="99">
        <v>5</v>
      </c>
      <c r="B12" s="908"/>
      <c r="C12" s="307" t="s">
        <v>3901</v>
      </c>
      <c r="D12" s="340">
        <v>1.5</v>
      </c>
      <c r="E12" s="400">
        <v>0.2</v>
      </c>
      <c r="F12" s="400"/>
      <c r="G12" s="275" t="s">
        <v>3677</v>
      </c>
      <c r="H12" s="279">
        <v>10</v>
      </c>
      <c r="I12" s="279">
        <v>400</v>
      </c>
      <c r="J12" s="279">
        <f t="shared" si="0"/>
        <v>4000</v>
      </c>
      <c r="K12" s="269"/>
    </row>
    <row r="13" spans="1:11" ht="14.4" customHeight="1" x14ac:dyDescent="0.3">
      <c r="A13" s="99">
        <v>6</v>
      </c>
      <c r="B13" s="787" t="s">
        <v>478</v>
      </c>
      <c r="C13" s="307" t="s">
        <v>3891</v>
      </c>
      <c r="D13" s="340"/>
      <c r="E13" s="400"/>
      <c r="F13" s="400"/>
      <c r="G13" s="275" t="s">
        <v>3677</v>
      </c>
      <c r="H13" s="279">
        <v>6335</v>
      </c>
      <c r="I13" s="279">
        <v>2</v>
      </c>
      <c r="J13" s="279">
        <f t="shared" si="0"/>
        <v>12670</v>
      </c>
      <c r="K13" s="269"/>
    </row>
    <row r="14" spans="1:11" ht="14.4" customHeight="1" x14ac:dyDescent="0.3">
      <c r="A14" s="99">
        <v>7</v>
      </c>
      <c r="B14" s="787"/>
      <c r="C14" s="307" t="s">
        <v>2017</v>
      </c>
      <c r="D14" s="340">
        <v>6.24</v>
      </c>
      <c r="E14" s="400"/>
      <c r="F14" s="400"/>
      <c r="G14" s="275" t="s">
        <v>3679</v>
      </c>
      <c r="H14" s="279">
        <v>6.24</v>
      </c>
      <c r="I14" s="279">
        <v>224.35</v>
      </c>
      <c r="J14" s="279">
        <f t="shared" si="0"/>
        <v>1399.944</v>
      </c>
      <c r="K14" s="269"/>
    </row>
    <row r="15" spans="1:11" ht="14.4" customHeight="1" x14ac:dyDescent="0.3">
      <c r="A15" s="99">
        <v>8</v>
      </c>
      <c r="B15" s="812" t="s">
        <v>3843</v>
      </c>
      <c r="C15" s="307" t="s">
        <v>3895</v>
      </c>
      <c r="D15" s="340">
        <v>1.5</v>
      </c>
      <c r="E15" s="400"/>
      <c r="F15" s="400">
        <v>1.9</v>
      </c>
      <c r="G15" s="275" t="s">
        <v>3677</v>
      </c>
      <c r="H15" s="279">
        <v>2</v>
      </c>
      <c r="I15" s="279">
        <v>5000</v>
      </c>
      <c r="J15" s="279">
        <f t="shared" si="0"/>
        <v>10000</v>
      </c>
      <c r="K15" s="269"/>
    </row>
    <row r="16" spans="1:11" ht="14.4" customHeight="1" x14ac:dyDescent="0.3">
      <c r="A16" s="99">
        <v>9</v>
      </c>
      <c r="B16" s="813"/>
      <c r="C16" s="307" t="s">
        <v>3821</v>
      </c>
      <c r="D16" s="340">
        <v>1.2</v>
      </c>
      <c r="E16" s="400"/>
      <c r="F16" s="400">
        <v>2</v>
      </c>
      <c r="G16" s="275" t="s">
        <v>3677</v>
      </c>
      <c r="H16" s="279">
        <v>1</v>
      </c>
      <c r="I16" s="279">
        <v>7000</v>
      </c>
      <c r="J16" s="279">
        <f t="shared" si="0"/>
        <v>7000</v>
      </c>
      <c r="K16" s="269"/>
    </row>
    <row r="17" spans="1:12" ht="14.4" customHeight="1" x14ac:dyDescent="0.3">
      <c r="A17" s="99">
        <v>10</v>
      </c>
      <c r="B17" s="813"/>
      <c r="C17" s="307" t="s">
        <v>3821</v>
      </c>
      <c r="D17" s="340"/>
      <c r="E17" s="400"/>
      <c r="F17" s="400"/>
      <c r="G17" s="275" t="s">
        <v>3677</v>
      </c>
      <c r="H17" s="279">
        <v>4</v>
      </c>
      <c r="I17" s="279">
        <v>5000</v>
      </c>
      <c r="J17" s="279">
        <f t="shared" si="0"/>
        <v>20000</v>
      </c>
      <c r="K17" s="269"/>
    </row>
    <row r="18" spans="1:12" ht="14.4" customHeight="1" x14ac:dyDescent="0.3">
      <c r="A18" s="99">
        <v>11</v>
      </c>
      <c r="B18" s="814"/>
      <c r="C18" s="307" t="s">
        <v>3837</v>
      </c>
      <c r="D18" s="342"/>
      <c r="E18" s="341"/>
      <c r="F18" s="341"/>
      <c r="G18" s="275" t="s">
        <v>3962</v>
      </c>
      <c r="H18" s="279">
        <v>30</v>
      </c>
      <c r="I18" s="279">
        <v>500</v>
      </c>
      <c r="J18" s="279">
        <f t="shared" si="0"/>
        <v>15000</v>
      </c>
      <c r="K18" s="269"/>
    </row>
    <row r="19" spans="1:12" ht="14.4" customHeight="1" x14ac:dyDescent="0.3">
      <c r="A19" s="758" t="s">
        <v>3712</v>
      </c>
      <c r="B19" s="759"/>
      <c r="C19" s="759"/>
      <c r="D19" s="759"/>
      <c r="E19" s="759"/>
      <c r="F19" s="759"/>
      <c r="G19" s="759"/>
      <c r="H19" s="759"/>
      <c r="I19" s="760"/>
      <c r="J19" s="628">
        <f>SUM(J8:J18)</f>
        <v>124069.944</v>
      </c>
      <c r="K19" s="269"/>
    </row>
    <row r="20" spans="1:12" ht="14.4" customHeight="1" x14ac:dyDescent="0.3">
      <c r="A20" s="99">
        <v>13</v>
      </c>
      <c r="B20" s="827" t="s">
        <v>3744</v>
      </c>
      <c r="C20" s="398" t="s">
        <v>3675</v>
      </c>
      <c r="D20" s="340"/>
      <c r="E20" s="286"/>
      <c r="F20" s="286"/>
      <c r="G20" s="275" t="s">
        <v>3660</v>
      </c>
      <c r="H20" s="398">
        <v>190</v>
      </c>
      <c r="I20" s="398">
        <v>300</v>
      </c>
      <c r="J20" s="498">
        <f>I20*H20</f>
        <v>57000</v>
      </c>
      <c r="K20" s="269"/>
    </row>
    <row r="21" spans="1:12" ht="14.4" customHeight="1" x14ac:dyDescent="0.3">
      <c r="A21" s="99">
        <v>14</v>
      </c>
      <c r="B21" s="828"/>
      <c r="C21" s="398" t="s">
        <v>3652</v>
      </c>
      <c r="D21" s="605"/>
      <c r="E21" s="604"/>
      <c r="F21" s="604"/>
      <c r="G21" s="275" t="s">
        <v>3660</v>
      </c>
      <c r="H21" s="584">
        <v>90</v>
      </c>
      <c r="I21" s="584">
        <v>700</v>
      </c>
      <c r="J21" s="498">
        <f>I21*H21</f>
        <v>63000</v>
      </c>
      <c r="K21" s="269"/>
      <c r="L21" s="274"/>
    </row>
    <row r="22" spans="1:12" ht="14.4" customHeight="1" x14ac:dyDescent="0.3">
      <c r="A22" s="758" t="s">
        <v>3704</v>
      </c>
      <c r="B22" s="759"/>
      <c r="C22" s="759"/>
      <c r="D22" s="759"/>
      <c r="E22" s="759"/>
      <c r="F22" s="759"/>
      <c r="G22" s="759"/>
      <c r="H22" s="759"/>
      <c r="I22" s="760"/>
      <c r="J22" s="628">
        <f>J20+J21</f>
        <v>120000</v>
      </c>
      <c r="K22" s="269"/>
    </row>
    <row r="23" spans="1:12" ht="14.4" customHeight="1" x14ac:dyDescent="0.3">
      <c r="A23" s="594">
        <v>15</v>
      </c>
      <c r="B23" s="887" t="s">
        <v>3674</v>
      </c>
      <c r="C23" s="909" t="s">
        <v>3718</v>
      </c>
      <c r="D23" s="910"/>
      <c r="E23" s="910"/>
      <c r="F23" s="911"/>
      <c r="G23" s="272" t="s">
        <v>3717</v>
      </c>
      <c r="H23" s="915"/>
      <c r="I23" s="916"/>
      <c r="J23" s="398"/>
      <c r="K23" s="269"/>
    </row>
    <row r="24" spans="1:12" ht="14.4" customHeight="1" thickBot="1" x14ac:dyDescent="0.35">
      <c r="A24" s="593">
        <v>16</v>
      </c>
      <c r="B24" s="887"/>
      <c r="C24" s="912" t="s">
        <v>3674</v>
      </c>
      <c r="D24" s="913"/>
      <c r="E24" s="913"/>
      <c r="F24" s="914"/>
      <c r="G24" s="441" t="s">
        <v>3795</v>
      </c>
      <c r="H24" s="312">
        <v>1</v>
      </c>
      <c r="I24" s="721">
        <v>6500</v>
      </c>
      <c r="J24" s="656">
        <f>I24</f>
        <v>6500</v>
      </c>
      <c r="K24" s="269"/>
    </row>
    <row r="25" spans="1:12" ht="14.4" customHeight="1" thickBot="1" x14ac:dyDescent="0.35">
      <c r="A25" s="758" t="s">
        <v>3711</v>
      </c>
      <c r="B25" s="759"/>
      <c r="C25" s="759"/>
      <c r="D25" s="759"/>
      <c r="E25" s="759"/>
      <c r="F25" s="759"/>
      <c r="G25" s="759"/>
      <c r="H25" s="759"/>
      <c r="I25" s="760"/>
      <c r="J25" s="681">
        <f>J19+J22+J24</f>
        <v>250569.94400000002</v>
      </c>
      <c r="K25" s="269"/>
    </row>
  </sheetData>
  <mergeCells count="17">
    <mergeCell ref="A22:I22"/>
    <mergeCell ref="A25:I25"/>
    <mergeCell ref="C23:F23"/>
    <mergeCell ref="C24:F24"/>
    <mergeCell ref="H23:I23"/>
    <mergeCell ref="B23:B24"/>
    <mergeCell ref="A1:J1"/>
    <mergeCell ref="B9:B12"/>
    <mergeCell ref="B13:B14"/>
    <mergeCell ref="A2:B2"/>
    <mergeCell ref="A3:B3"/>
    <mergeCell ref="A4:B4"/>
    <mergeCell ref="A5:B5"/>
    <mergeCell ref="A6:B6"/>
    <mergeCell ref="A19:I19"/>
    <mergeCell ref="B20:B21"/>
    <mergeCell ref="B15:B18"/>
  </mergeCells>
  <pageMargins left="0.7" right="0.7" top="0.75" bottom="0.75" header="0.3" footer="0.3"/>
  <pageSetup orientation="portrait" horizontalDpi="300" verticalDpi="30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
  <sheetViews>
    <sheetView zoomScaleNormal="100" workbookViewId="0">
      <selection activeCell="C7" sqref="C7"/>
    </sheetView>
  </sheetViews>
  <sheetFormatPr defaultRowHeight="14.4" x14ac:dyDescent="0.3"/>
  <cols>
    <col min="1" max="1" width="6" customWidth="1"/>
    <col min="2" max="2" width="16.77734375" customWidth="1"/>
    <col min="3" max="3" width="31.109375" style="267" customWidth="1"/>
    <col min="4" max="4" width="8.6640625" customWidth="1"/>
    <col min="5" max="5" width="11.44140625" customWidth="1"/>
    <col min="6" max="6" width="12" customWidth="1"/>
    <col min="7" max="7" width="9.33203125" customWidth="1"/>
    <col min="8" max="8" width="7.77734375" customWidth="1"/>
    <col min="9" max="9" width="10.88671875" customWidth="1"/>
    <col min="10" max="10" width="9.21875" style="383" customWidth="1"/>
  </cols>
  <sheetData>
    <row r="1" spans="1:14" ht="37.200000000000003" customHeight="1" x14ac:dyDescent="0.3">
      <c r="A1" s="791" t="s">
        <v>3695</v>
      </c>
      <c r="B1" s="791"/>
      <c r="C1" s="791"/>
      <c r="D1" s="791"/>
      <c r="E1" s="791"/>
      <c r="F1" s="791"/>
      <c r="G1" s="791"/>
      <c r="H1" s="791"/>
      <c r="I1" s="791"/>
      <c r="J1" s="791"/>
    </row>
    <row r="2" spans="1:14" x14ac:dyDescent="0.3">
      <c r="A2" s="791" t="s">
        <v>456</v>
      </c>
      <c r="B2" s="791"/>
      <c r="C2" s="314" t="s">
        <v>3835</v>
      </c>
      <c r="D2" s="298"/>
      <c r="E2" s="268"/>
      <c r="F2" s="268"/>
      <c r="G2" s="268"/>
      <c r="H2" s="268"/>
      <c r="I2" s="268"/>
      <c r="J2" s="268"/>
    </row>
    <row r="3" spans="1:14" x14ac:dyDescent="0.3">
      <c r="A3" s="791" t="s">
        <v>3694</v>
      </c>
      <c r="B3" s="791"/>
      <c r="C3" s="314" t="s">
        <v>3834</v>
      </c>
      <c r="D3" s="298"/>
      <c r="E3" s="268"/>
      <c r="F3" s="268"/>
      <c r="G3" s="268"/>
      <c r="H3" s="268"/>
      <c r="I3" s="268"/>
      <c r="J3" s="268"/>
    </row>
    <row r="4" spans="1:14" x14ac:dyDescent="0.3">
      <c r="A4" s="791" t="s">
        <v>3779</v>
      </c>
      <c r="B4" s="791"/>
      <c r="C4" s="314" t="s">
        <v>826</v>
      </c>
      <c r="D4" s="298"/>
      <c r="E4" s="268"/>
      <c r="F4" s="268"/>
      <c r="G4" s="268"/>
      <c r="H4" s="268"/>
      <c r="I4" s="268"/>
      <c r="J4" s="268"/>
    </row>
    <row r="5" spans="1:14" ht="14.4" customHeight="1" x14ac:dyDescent="0.3">
      <c r="A5" s="791" t="s">
        <v>454</v>
      </c>
      <c r="B5" s="791"/>
      <c r="C5" s="314" t="s">
        <v>3709</v>
      </c>
      <c r="D5" s="298"/>
      <c r="E5" s="268"/>
      <c r="F5" s="268"/>
      <c r="G5" s="268"/>
      <c r="H5" s="268"/>
      <c r="I5" s="268"/>
      <c r="J5" s="268"/>
    </row>
    <row r="6" spans="1:14" ht="14.4" customHeight="1" x14ac:dyDescent="0.3">
      <c r="A6" s="855" t="s">
        <v>457</v>
      </c>
      <c r="B6" s="856"/>
      <c r="C6" s="503" t="s">
        <v>3969</v>
      </c>
      <c r="D6" s="294"/>
      <c r="E6" s="268"/>
      <c r="F6" s="268"/>
      <c r="G6" s="268"/>
      <c r="H6" s="268"/>
      <c r="I6" s="268"/>
      <c r="J6" s="268"/>
    </row>
    <row r="7" spans="1:14" ht="43.8" customHeight="1" x14ac:dyDescent="0.3">
      <c r="A7" s="701" t="s">
        <v>413</v>
      </c>
      <c r="B7" s="406" t="s">
        <v>3712</v>
      </c>
      <c r="C7" s="353" t="s">
        <v>3692</v>
      </c>
      <c r="D7" s="351" t="s">
        <v>3691</v>
      </c>
      <c r="E7" s="309" t="s">
        <v>3690</v>
      </c>
      <c r="F7" s="309" t="s">
        <v>3689</v>
      </c>
      <c r="G7" s="352" t="s">
        <v>3688</v>
      </c>
      <c r="H7" s="351" t="s">
        <v>3687</v>
      </c>
      <c r="I7" s="351" t="s">
        <v>3883</v>
      </c>
      <c r="J7" s="351" t="s">
        <v>3884</v>
      </c>
      <c r="K7" s="294"/>
    </row>
    <row r="8" spans="1:14" ht="14.4" customHeight="1" x14ac:dyDescent="0.3">
      <c r="A8" s="617">
        <v>1</v>
      </c>
      <c r="B8" s="620" t="s">
        <v>3714</v>
      </c>
      <c r="C8" s="618" t="s">
        <v>3723</v>
      </c>
      <c r="D8" s="614"/>
      <c r="E8" s="616"/>
      <c r="F8" s="616"/>
      <c r="G8" s="615" t="s">
        <v>3733</v>
      </c>
      <c r="H8" s="614">
        <v>65</v>
      </c>
      <c r="I8" s="718">
        <v>25</v>
      </c>
      <c r="J8" s="718">
        <f t="shared" ref="J8:J17" si="0">I8*H8</f>
        <v>1625</v>
      </c>
      <c r="K8" s="294"/>
    </row>
    <row r="9" spans="1:14" ht="14.4" customHeight="1" x14ac:dyDescent="0.3">
      <c r="A9" s="365">
        <v>2</v>
      </c>
      <c r="B9" s="842" t="s">
        <v>479</v>
      </c>
      <c r="C9" s="307" t="s">
        <v>3773</v>
      </c>
      <c r="D9" s="296">
        <v>6</v>
      </c>
      <c r="E9" s="302">
        <v>0.2</v>
      </c>
      <c r="F9" s="302">
        <v>0.02</v>
      </c>
      <c r="G9" s="297" t="s">
        <v>3677</v>
      </c>
      <c r="H9" s="296">
        <v>32.5</v>
      </c>
      <c r="I9" s="713">
        <v>550</v>
      </c>
      <c r="J9" s="713">
        <f t="shared" si="0"/>
        <v>17875</v>
      </c>
      <c r="K9" s="294"/>
      <c r="L9" s="917"/>
      <c r="M9" s="917"/>
      <c r="N9" s="917"/>
    </row>
    <row r="10" spans="1:14" ht="14.4" customHeight="1" x14ac:dyDescent="0.3">
      <c r="A10" s="365">
        <v>3</v>
      </c>
      <c r="B10" s="842"/>
      <c r="C10" s="307" t="s">
        <v>3824</v>
      </c>
      <c r="D10" s="296">
        <v>4</v>
      </c>
      <c r="E10" s="302">
        <v>0.2</v>
      </c>
      <c r="F10" s="302"/>
      <c r="G10" s="297" t="s">
        <v>3677</v>
      </c>
      <c r="H10" s="296">
        <v>18</v>
      </c>
      <c r="I10" s="713">
        <v>1500</v>
      </c>
      <c r="J10" s="713">
        <f t="shared" si="0"/>
        <v>27000</v>
      </c>
      <c r="K10" s="294"/>
    </row>
    <row r="11" spans="1:14" ht="14.4" customHeight="1" x14ac:dyDescent="0.3">
      <c r="A11" s="365">
        <v>4</v>
      </c>
      <c r="B11" s="842"/>
      <c r="C11" s="307" t="s">
        <v>3824</v>
      </c>
      <c r="D11" s="296">
        <v>2.9</v>
      </c>
      <c r="E11" s="302">
        <v>0.2</v>
      </c>
      <c r="F11" s="302"/>
      <c r="G11" s="297" t="s">
        <v>3677</v>
      </c>
      <c r="H11" s="296">
        <v>4</v>
      </c>
      <c r="I11" s="713">
        <v>700</v>
      </c>
      <c r="J11" s="713">
        <f t="shared" si="0"/>
        <v>2800</v>
      </c>
      <c r="K11" s="294"/>
    </row>
    <row r="12" spans="1:14" ht="14.4" customHeight="1" x14ac:dyDescent="0.3">
      <c r="A12" s="365">
        <v>5</v>
      </c>
      <c r="B12" s="842"/>
      <c r="C12" s="307" t="s">
        <v>3824</v>
      </c>
      <c r="D12" s="296">
        <v>2</v>
      </c>
      <c r="E12" s="302">
        <v>0.2</v>
      </c>
      <c r="F12" s="302"/>
      <c r="G12" s="297" t="s">
        <v>3677</v>
      </c>
      <c r="H12" s="296">
        <v>6</v>
      </c>
      <c r="I12" s="713">
        <v>500</v>
      </c>
      <c r="J12" s="713">
        <f t="shared" si="0"/>
        <v>3000</v>
      </c>
      <c r="K12" s="294"/>
    </row>
    <row r="13" spans="1:14" ht="14.4" customHeight="1" x14ac:dyDescent="0.3">
      <c r="A13" s="365">
        <v>6</v>
      </c>
      <c r="B13" s="842" t="s">
        <v>3842</v>
      </c>
      <c r="C13" s="281" t="s">
        <v>2007</v>
      </c>
      <c r="D13" s="296"/>
      <c r="E13" s="302"/>
      <c r="F13" s="302"/>
      <c r="G13" s="297" t="s">
        <v>3679</v>
      </c>
      <c r="H13" s="296">
        <v>2</v>
      </c>
      <c r="I13" s="713">
        <v>250</v>
      </c>
      <c r="J13" s="713">
        <f t="shared" si="0"/>
        <v>500</v>
      </c>
      <c r="K13" s="294"/>
    </row>
    <row r="14" spans="1:14" ht="14.4" customHeight="1" x14ac:dyDescent="0.3">
      <c r="A14" s="365">
        <v>7</v>
      </c>
      <c r="B14" s="842"/>
      <c r="C14" s="307" t="s">
        <v>3713</v>
      </c>
      <c r="D14" s="296"/>
      <c r="E14" s="302"/>
      <c r="F14" s="302">
        <v>0.7</v>
      </c>
      <c r="G14" s="297" t="s">
        <v>3679</v>
      </c>
      <c r="H14" s="296">
        <v>26.18</v>
      </c>
      <c r="I14" s="713">
        <v>250</v>
      </c>
      <c r="J14" s="713">
        <f t="shared" si="0"/>
        <v>6545</v>
      </c>
      <c r="K14" s="294"/>
    </row>
    <row r="15" spans="1:14" ht="14.4" customHeight="1" x14ac:dyDescent="0.3">
      <c r="A15" s="365">
        <v>8</v>
      </c>
      <c r="B15" s="842"/>
      <c r="C15" s="304" t="s">
        <v>3892</v>
      </c>
      <c r="D15" s="296"/>
      <c r="E15" s="302"/>
      <c r="F15" s="302"/>
      <c r="G15" s="297" t="s">
        <v>3679</v>
      </c>
      <c r="H15" s="296">
        <v>113.52</v>
      </c>
      <c r="I15" s="713">
        <v>250</v>
      </c>
      <c r="J15" s="713">
        <f t="shared" si="0"/>
        <v>28380</v>
      </c>
      <c r="K15" s="294"/>
    </row>
    <row r="16" spans="1:14" ht="14.4" customHeight="1" x14ac:dyDescent="0.3">
      <c r="A16" s="365">
        <v>9</v>
      </c>
      <c r="B16" s="842" t="s">
        <v>3758</v>
      </c>
      <c r="C16" s="307" t="s">
        <v>3822</v>
      </c>
      <c r="D16" s="296"/>
      <c r="E16" s="302">
        <v>1.9</v>
      </c>
      <c r="F16" s="302">
        <v>1.5</v>
      </c>
      <c r="G16" s="297" t="s">
        <v>3677</v>
      </c>
      <c r="H16" s="296">
        <v>2</v>
      </c>
      <c r="I16" s="713">
        <v>6000</v>
      </c>
      <c r="J16" s="713">
        <f t="shared" si="0"/>
        <v>12000</v>
      </c>
      <c r="K16" s="294"/>
    </row>
    <row r="17" spans="1:12" ht="14.4" customHeight="1" x14ac:dyDescent="0.3">
      <c r="A17" s="365">
        <v>10</v>
      </c>
      <c r="B17" s="842"/>
      <c r="C17" s="307" t="s">
        <v>3821</v>
      </c>
      <c r="D17" s="296"/>
      <c r="E17" s="302">
        <v>1</v>
      </c>
      <c r="F17" s="302">
        <v>2.2999999999999998</v>
      </c>
      <c r="G17" s="297" t="s">
        <v>3677</v>
      </c>
      <c r="H17" s="296">
        <v>3</v>
      </c>
      <c r="I17" s="713">
        <v>3500</v>
      </c>
      <c r="J17" s="713">
        <f t="shared" si="0"/>
        <v>10500</v>
      </c>
      <c r="K17" s="294"/>
    </row>
    <row r="18" spans="1:12" ht="14.4" customHeight="1" x14ac:dyDescent="0.3">
      <c r="A18" s="758" t="s">
        <v>3712</v>
      </c>
      <c r="B18" s="759"/>
      <c r="C18" s="759"/>
      <c r="D18" s="759"/>
      <c r="E18" s="759"/>
      <c r="F18" s="759"/>
      <c r="G18" s="759"/>
      <c r="H18" s="759"/>
      <c r="I18" s="760"/>
      <c r="J18" s="361">
        <f>SUM(J8:J17)</f>
        <v>110225</v>
      </c>
      <c r="K18" s="294"/>
    </row>
    <row r="19" spans="1:12" ht="14.4" customHeight="1" x14ac:dyDescent="0.3">
      <c r="A19" s="365">
        <v>12</v>
      </c>
      <c r="B19" s="779" t="s">
        <v>3744</v>
      </c>
      <c r="C19" s="304" t="s">
        <v>3675</v>
      </c>
      <c r="D19" s="296"/>
      <c r="E19" s="302"/>
      <c r="F19" s="302"/>
      <c r="G19" s="297" t="s">
        <v>3660</v>
      </c>
      <c r="H19" s="296">
        <v>120</v>
      </c>
      <c r="I19" s="296">
        <v>300</v>
      </c>
      <c r="J19" s="295">
        <v>36000</v>
      </c>
      <c r="K19" s="294"/>
    </row>
    <row r="20" spans="1:12" ht="14.4" customHeight="1" x14ac:dyDescent="0.3">
      <c r="A20" s="365">
        <v>13</v>
      </c>
      <c r="B20" s="779"/>
      <c r="C20" s="304" t="s">
        <v>3652</v>
      </c>
      <c r="D20" s="296"/>
      <c r="E20" s="302"/>
      <c r="F20" s="302"/>
      <c r="G20" s="297" t="s">
        <v>3660</v>
      </c>
      <c r="H20" s="296">
        <v>55</v>
      </c>
      <c r="I20" s="295">
        <v>1000</v>
      </c>
      <c r="J20" s="295">
        <v>55000</v>
      </c>
      <c r="K20" s="294"/>
      <c r="L20" s="298"/>
    </row>
    <row r="21" spans="1:12" ht="14.4" customHeight="1" x14ac:dyDescent="0.3">
      <c r="A21" s="758" t="s">
        <v>3704</v>
      </c>
      <c r="B21" s="759"/>
      <c r="C21" s="759"/>
      <c r="D21" s="759"/>
      <c r="E21" s="759"/>
      <c r="F21" s="759"/>
      <c r="G21" s="759"/>
      <c r="H21" s="759"/>
      <c r="I21" s="760"/>
      <c r="J21" s="361">
        <f>J19+J20</f>
        <v>91000</v>
      </c>
      <c r="K21" s="294"/>
    </row>
    <row r="22" spans="1:12" ht="14.4" customHeight="1" x14ac:dyDescent="0.3">
      <c r="A22" s="304">
        <v>14</v>
      </c>
      <c r="B22" s="787" t="s">
        <v>3674</v>
      </c>
      <c r="C22" s="909" t="s">
        <v>3718</v>
      </c>
      <c r="D22" s="910"/>
      <c r="E22" s="910"/>
      <c r="F22" s="911"/>
      <c r="G22" s="297" t="s">
        <v>3673</v>
      </c>
      <c r="H22" s="918"/>
      <c r="I22" s="919"/>
      <c r="J22" s="304"/>
      <c r="K22" s="294"/>
    </row>
    <row r="23" spans="1:12" ht="14.4" customHeight="1" x14ac:dyDescent="0.3">
      <c r="A23" s="304">
        <v>15</v>
      </c>
      <c r="B23" s="787"/>
      <c r="C23" s="912" t="s">
        <v>3674</v>
      </c>
      <c r="D23" s="913"/>
      <c r="E23" s="913"/>
      <c r="F23" s="914"/>
      <c r="G23" s="297" t="s">
        <v>3795</v>
      </c>
      <c r="H23" s="719">
        <v>1</v>
      </c>
      <c r="I23" s="720">
        <v>8500</v>
      </c>
      <c r="J23" s="712">
        <f>I23</f>
        <v>8500</v>
      </c>
      <c r="K23" s="294"/>
    </row>
    <row r="24" spans="1:12" ht="14.4" customHeight="1" x14ac:dyDescent="0.3">
      <c r="A24" s="758" t="s">
        <v>3711</v>
      </c>
      <c r="B24" s="759"/>
      <c r="C24" s="759"/>
      <c r="D24" s="759"/>
      <c r="E24" s="759"/>
      <c r="F24" s="759"/>
      <c r="G24" s="759"/>
      <c r="H24" s="759"/>
      <c r="I24" s="760"/>
      <c r="J24" s="361">
        <f>J23+J18+J21</f>
        <v>209725</v>
      </c>
      <c r="K24" s="294"/>
    </row>
  </sheetData>
  <mergeCells count="18">
    <mergeCell ref="A24:I24"/>
    <mergeCell ref="A21:I21"/>
    <mergeCell ref="A18:I18"/>
    <mergeCell ref="B22:B23"/>
    <mergeCell ref="C22:F22"/>
    <mergeCell ref="C23:F23"/>
    <mergeCell ref="H22:I22"/>
    <mergeCell ref="A6:B6"/>
    <mergeCell ref="B19:B20"/>
    <mergeCell ref="L9:N9"/>
    <mergeCell ref="B16:B17"/>
    <mergeCell ref="B9:B12"/>
    <mergeCell ref="B13:B15"/>
    <mergeCell ref="A1:J1"/>
    <mergeCell ref="A2:B2"/>
    <mergeCell ref="A3:B3"/>
    <mergeCell ref="A4:B4"/>
    <mergeCell ref="A5:B5"/>
  </mergeCells>
  <pageMargins left="0.7" right="0" top="0.75" bottom="0.75" header="0.3" footer="0.3"/>
  <pageSetup scale="72" orientation="portrait" horizontalDpi="300" verticalDpi="30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2"/>
  <sheetViews>
    <sheetView zoomScaleNormal="100" zoomScaleSheetLayoutView="100" workbookViewId="0">
      <selection activeCell="C5" sqref="C5"/>
    </sheetView>
  </sheetViews>
  <sheetFormatPr defaultRowHeight="14.4" x14ac:dyDescent="0.3"/>
  <cols>
    <col min="1" max="1" width="4.33203125" style="383" customWidth="1"/>
    <col min="2" max="2" width="16.88671875" customWidth="1"/>
    <col min="3" max="3" width="30" style="267" customWidth="1"/>
    <col min="4" max="4" width="9.6640625" customWidth="1"/>
    <col min="5" max="5" width="14.77734375" customWidth="1"/>
    <col min="6" max="6" width="12.5546875" customWidth="1"/>
    <col min="7" max="7" width="9.109375" customWidth="1"/>
    <col min="8" max="8" width="6.44140625" bestFit="1" customWidth="1"/>
    <col min="9" max="9" width="10.5546875" bestFit="1" customWidth="1"/>
    <col min="10" max="10" width="9" style="383" bestFit="1" customWidth="1"/>
  </cols>
  <sheetData>
    <row r="1" spans="1:11" ht="46.8" customHeight="1" x14ac:dyDescent="0.3">
      <c r="A1" s="791" t="s">
        <v>3695</v>
      </c>
      <c r="B1" s="791"/>
      <c r="C1" s="791"/>
      <c r="D1" s="791"/>
      <c r="E1" s="791"/>
      <c r="F1" s="791"/>
      <c r="G1" s="791"/>
      <c r="H1" s="791"/>
      <c r="I1" s="791"/>
      <c r="J1" s="791"/>
    </row>
    <row r="2" spans="1:11" x14ac:dyDescent="0.3">
      <c r="A2" s="791" t="s">
        <v>456</v>
      </c>
      <c r="B2" s="791"/>
      <c r="C2" s="385" t="s">
        <v>3835</v>
      </c>
      <c r="D2" s="385"/>
      <c r="E2" s="612"/>
      <c r="F2" s="612"/>
      <c r="G2" s="612"/>
      <c r="H2" s="612"/>
      <c r="I2" s="612"/>
      <c r="J2" s="612"/>
    </row>
    <row r="3" spans="1:11" x14ac:dyDescent="0.3">
      <c r="A3" s="791" t="s">
        <v>3694</v>
      </c>
      <c r="B3" s="791"/>
      <c r="C3" s="385" t="s">
        <v>3839</v>
      </c>
      <c r="D3" s="385"/>
      <c r="E3" s="612"/>
      <c r="F3" s="612"/>
      <c r="G3" s="612"/>
      <c r="H3" s="612"/>
      <c r="I3" s="612"/>
      <c r="J3" s="612"/>
    </row>
    <row r="4" spans="1:11" x14ac:dyDescent="0.3">
      <c r="A4" s="791" t="s">
        <v>3779</v>
      </c>
      <c r="B4" s="791"/>
      <c r="C4" s="385" t="s">
        <v>1165</v>
      </c>
      <c r="D4" s="385"/>
      <c r="E4" s="612"/>
      <c r="F4" s="612"/>
      <c r="G4" s="612"/>
      <c r="H4" s="612"/>
      <c r="I4" s="612"/>
      <c r="J4" s="612"/>
    </row>
    <row r="5" spans="1:11" x14ac:dyDescent="0.3">
      <c r="A5" s="791" t="s">
        <v>454</v>
      </c>
      <c r="B5" s="791"/>
      <c r="C5" s="385" t="s">
        <v>3709</v>
      </c>
      <c r="D5" s="385"/>
      <c r="E5" s="612"/>
      <c r="F5" s="612"/>
      <c r="G5" s="612"/>
      <c r="H5" s="612"/>
      <c r="I5" s="612"/>
      <c r="J5" s="612"/>
    </row>
    <row r="6" spans="1:11" x14ac:dyDescent="0.3">
      <c r="A6" s="855" t="s">
        <v>457</v>
      </c>
      <c r="B6" s="856"/>
      <c r="C6" s="385" t="s">
        <v>3763</v>
      </c>
      <c r="D6" s="385"/>
      <c r="E6" s="12"/>
      <c r="F6" s="12"/>
      <c r="G6" s="12"/>
      <c r="H6" s="12"/>
      <c r="I6" s="12"/>
      <c r="J6" s="12"/>
    </row>
    <row r="7" spans="1:11" ht="18" customHeight="1" x14ac:dyDescent="0.3">
      <c r="A7" s="701" t="s">
        <v>413</v>
      </c>
      <c r="B7" s="406" t="s">
        <v>3712</v>
      </c>
      <c r="C7" s="353" t="s">
        <v>3692</v>
      </c>
      <c r="D7" s="351" t="s">
        <v>3691</v>
      </c>
      <c r="E7" s="309" t="s">
        <v>3690</v>
      </c>
      <c r="F7" s="309" t="s">
        <v>3689</v>
      </c>
      <c r="G7" s="352" t="s">
        <v>3688</v>
      </c>
      <c r="H7" s="351" t="s">
        <v>3687</v>
      </c>
      <c r="I7" s="351" t="s">
        <v>3883</v>
      </c>
      <c r="J7" s="351" t="s">
        <v>3884</v>
      </c>
      <c r="K7" s="294"/>
    </row>
    <row r="8" spans="1:11" ht="13.2" customHeight="1" x14ac:dyDescent="0.3">
      <c r="A8" s="272">
        <v>1</v>
      </c>
      <c r="B8" s="611" t="s">
        <v>3714</v>
      </c>
      <c r="C8" s="306" t="s">
        <v>3932</v>
      </c>
      <c r="D8" s="296">
        <v>12</v>
      </c>
      <c r="E8" s="302">
        <v>8</v>
      </c>
      <c r="F8" s="302"/>
      <c r="G8" s="297" t="s">
        <v>3683</v>
      </c>
      <c r="H8" s="296">
        <v>98</v>
      </c>
      <c r="I8" s="713">
        <v>25</v>
      </c>
      <c r="J8" s="713">
        <f t="shared" ref="J8:J24" si="0">I8*H8</f>
        <v>2450</v>
      </c>
      <c r="K8" s="294"/>
    </row>
    <row r="9" spans="1:11" ht="13.2" customHeight="1" x14ac:dyDescent="0.3">
      <c r="A9" s="305">
        <v>2</v>
      </c>
      <c r="B9" s="787" t="s">
        <v>479</v>
      </c>
      <c r="C9" s="306" t="s">
        <v>3931</v>
      </c>
      <c r="D9" s="296">
        <v>4.5</v>
      </c>
      <c r="E9" s="302">
        <v>0.15</v>
      </c>
      <c r="F9" s="302">
        <v>0.25</v>
      </c>
      <c r="G9" s="297" t="s">
        <v>3677</v>
      </c>
      <c r="H9" s="296">
        <v>8</v>
      </c>
      <c r="I9" s="713">
        <v>2500</v>
      </c>
      <c r="J9" s="713">
        <f t="shared" si="0"/>
        <v>20000</v>
      </c>
      <c r="K9" s="294"/>
    </row>
    <row r="10" spans="1:11" ht="13.2" customHeight="1" x14ac:dyDescent="0.3">
      <c r="A10" s="305">
        <v>3</v>
      </c>
      <c r="B10" s="787"/>
      <c r="C10" s="306" t="s">
        <v>3930</v>
      </c>
      <c r="D10" s="296">
        <v>3.5</v>
      </c>
      <c r="E10" s="302">
        <v>0.08</v>
      </c>
      <c r="F10" s="302">
        <v>0.1</v>
      </c>
      <c r="G10" s="297" t="s">
        <v>3677</v>
      </c>
      <c r="H10" s="296">
        <v>51</v>
      </c>
      <c r="I10" s="296">
        <v>600</v>
      </c>
      <c r="J10" s="295">
        <f t="shared" si="0"/>
        <v>30600</v>
      </c>
      <c r="K10" s="294"/>
    </row>
    <row r="11" spans="1:11" ht="13.2" customHeight="1" x14ac:dyDescent="0.3">
      <c r="A11" s="305">
        <v>4</v>
      </c>
      <c r="B11" s="787"/>
      <c r="C11" s="306" t="s">
        <v>3929</v>
      </c>
      <c r="D11" s="296">
        <v>3.5</v>
      </c>
      <c r="E11" s="302">
        <v>0.15</v>
      </c>
      <c r="F11" s="302">
        <v>0.15</v>
      </c>
      <c r="G11" s="297" t="s">
        <v>3677</v>
      </c>
      <c r="H11" s="296">
        <v>2</v>
      </c>
      <c r="I11" s="296">
        <v>400</v>
      </c>
      <c r="J11" s="295">
        <f t="shared" si="0"/>
        <v>800</v>
      </c>
      <c r="K11" s="294"/>
    </row>
    <row r="12" spans="1:11" ht="13.2" customHeight="1" x14ac:dyDescent="0.3">
      <c r="A12" s="305">
        <v>5</v>
      </c>
      <c r="B12" s="787"/>
      <c r="C12" s="306" t="s">
        <v>3773</v>
      </c>
      <c r="D12" s="296">
        <v>6</v>
      </c>
      <c r="E12" s="302">
        <v>0.2</v>
      </c>
      <c r="F12" s="302">
        <v>0.02</v>
      </c>
      <c r="G12" s="297" t="s">
        <v>3677</v>
      </c>
      <c r="H12" s="296">
        <v>22</v>
      </c>
      <c r="I12" s="296">
        <v>600</v>
      </c>
      <c r="J12" s="295">
        <f t="shared" si="0"/>
        <v>13200</v>
      </c>
      <c r="K12" s="294"/>
    </row>
    <row r="13" spans="1:11" ht="10.8" customHeight="1" x14ac:dyDescent="0.3">
      <c r="A13" s="305">
        <v>6</v>
      </c>
      <c r="B13" s="787"/>
      <c r="C13" s="306" t="s">
        <v>3929</v>
      </c>
      <c r="D13" s="296">
        <v>2.4</v>
      </c>
      <c r="E13" s="302">
        <v>0.15</v>
      </c>
      <c r="F13" s="302">
        <v>0.15</v>
      </c>
      <c r="G13" s="297" t="s">
        <v>3677</v>
      </c>
      <c r="H13" s="296">
        <v>4</v>
      </c>
      <c r="I13" s="296">
        <v>300</v>
      </c>
      <c r="J13" s="295">
        <f t="shared" si="0"/>
        <v>1200</v>
      </c>
      <c r="K13" s="294"/>
    </row>
    <row r="14" spans="1:11" ht="10.8" customHeight="1" x14ac:dyDescent="0.3">
      <c r="A14" s="305">
        <v>7</v>
      </c>
      <c r="B14" s="787"/>
      <c r="C14" s="306" t="s">
        <v>3928</v>
      </c>
      <c r="D14" s="296">
        <v>1.5</v>
      </c>
      <c r="E14" s="302">
        <v>0.15</v>
      </c>
      <c r="F14" s="302">
        <v>0.15</v>
      </c>
      <c r="G14" s="297" t="s">
        <v>3677</v>
      </c>
      <c r="H14" s="296">
        <v>4</v>
      </c>
      <c r="I14" s="296">
        <v>250</v>
      </c>
      <c r="J14" s="295">
        <f t="shared" si="0"/>
        <v>1000</v>
      </c>
      <c r="K14" s="294"/>
    </row>
    <row r="15" spans="1:11" ht="10.8" customHeight="1" x14ac:dyDescent="0.3">
      <c r="A15" s="305">
        <v>8</v>
      </c>
      <c r="B15" s="787"/>
      <c r="C15" s="306" t="s">
        <v>3928</v>
      </c>
      <c r="D15" s="296">
        <v>1.5</v>
      </c>
      <c r="E15" s="302">
        <v>0.15</v>
      </c>
      <c r="F15" s="302">
        <v>0.15</v>
      </c>
      <c r="G15" s="297" t="s">
        <v>3677</v>
      </c>
      <c r="H15" s="296">
        <v>4</v>
      </c>
      <c r="I15" s="296">
        <v>250</v>
      </c>
      <c r="J15" s="295">
        <f t="shared" si="0"/>
        <v>1000</v>
      </c>
      <c r="K15" s="294"/>
    </row>
    <row r="16" spans="1:11" ht="13.2" customHeight="1" x14ac:dyDescent="0.3">
      <c r="A16" s="305">
        <v>14</v>
      </c>
      <c r="B16" s="282" t="s">
        <v>476</v>
      </c>
      <c r="C16" s="306" t="s">
        <v>2004</v>
      </c>
      <c r="D16" s="296"/>
      <c r="E16" s="302"/>
      <c r="F16" s="302"/>
      <c r="G16" s="297" t="s">
        <v>3701</v>
      </c>
      <c r="H16" s="296">
        <v>200</v>
      </c>
      <c r="I16" s="296">
        <v>8</v>
      </c>
      <c r="J16" s="295">
        <f t="shared" si="0"/>
        <v>1600</v>
      </c>
      <c r="K16" s="294"/>
    </row>
    <row r="17" spans="1:21" ht="13.2" customHeight="1" x14ac:dyDescent="0.3">
      <c r="A17" s="305">
        <v>15</v>
      </c>
      <c r="B17" s="923" t="s">
        <v>478</v>
      </c>
      <c r="C17" s="306" t="s">
        <v>3713</v>
      </c>
      <c r="D17" s="296"/>
      <c r="E17" s="302"/>
      <c r="F17" s="302"/>
      <c r="G17" s="297" t="s">
        <v>3679</v>
      </c>
      <c r="H17" s="296">
        <v>9</v>
      </c>
      <c r="I17" s="296">
        <v>350</v>
      </c>
      <c r="J17" s="295">
        <f t="shared" si="0"/>
        <v>3150</v>
      </c>
      <c r="K17" s="294"/>
    </row>
    <row r="18" spans="1:21" ht="13.2" customHeight="1" x14ac:dyDescent="0.3">
      <c r="A18" s="305">
        <v>16</v>
      </c>
      <c r="B18" s="924"/>
      <c r="C18" s="306" t="s">
        <v>2601</v>
      </c>
      <c r="D18" s="296"/>
      <c r="E18" s="302"/>
      <c r="F18" s="302"/>
      <c r="G18" s="466" t="s">
        <v>3679</v>
      </c>
      <c r="H18" s="296">
        <v>64.349999999999994</v>
      </c>
      <c r="I18" s="296">
        <v>450</v>
      </c>
      <c r="J18" s="295">
        <f t="shared" si="0"/>
        <v>28957.499999999996</v>
      </c>
      <c r="K18" s="294"/>
    </row>
    <row r="19" spans="1:21" ht="13.2" customHeight="1" x14ac:dyDescent="0.3">
      <c r="A19" s="305">
        <v>17</v>
      </c>
      <c r="B19" s="610" t="s">
        <v>3758</v>
      </c>
      <c r="C19" s="306" t="s">
        <v>3757</v>
      </c>
      <c r="D19" s="296"/>
      <c r="E19" s="302"/>
      <c r="F19" s="302"/>
      <c r="G19" s="297" t="s">
        <v>3677</v>
      </c>
      <c r="H19" s="296">
        <v>2</v>
      </c>
      <c r="I19" s="296">
        <v>80</v>
      </c>
      <c r="J19" s="295">
        <f t="shared" si="0"/>
        <v>160</v>
      </c>
      <c r="K19" s="294"/>
    </row>
    <row r="20" spans="1:21" ht="13.2" customHeight="1" x14ac:dyDescent="0.3">
      <c r="A20" s="305">
        <v>9</v>
      </c>
      <c r="B20" s="920" t="s">
        <v>3758</v>
      </c>
      <c r="C20" s="306" t="s">
        <v>3821</v>
      </c>
      <c r="D20" s="296"/>
      <c r="E20" s="302">
        <v>1</v>
      </c>
      <c r="F20" s="302">
        <v>2</v>
      </c>
      <c r="G20" s="297" t="s">
        <v>3677</v>
      </c>
      <c r="H20" s="296">
        <v>2</v>
      </c>
      <c r="I20" s="713">
        <v>2600</v>
      </c>
      <c r="J20" s="295">
        <f t="shared" si="0"/>
        <v>5200</v>
      </c>
      <c r="K20" s="294"/>
    </row>
    <row r="21" spans="1:21" ht="13.2" customHeight="1" x14ac:dyDescent="0.3">
      <c r="A21" s="305">
        <v>10</v>
      </c>
      <c r="B21" s="921"/>
      <c r="C21" s="306" t="s">
        <v>3821</v>
      </c>
      <c r="D21" s="296"/>
      <c r="E21" s="302">
        <v>1</v>
      </c>
      <c r="F21" s="302">
        <v>2.4</v>
      </c>
      <c r="G21" s="297" t="s">
        <v>3677</v>
      </c>
      <c r="H21" s="296">
        <v>2</v>
      </c>
      <c r="I21" s="713">
        <v>2900</v>
      </c>
      <c r="J21" s="295">
        <f t="shared" si="0"/>
        <v>5800</v>
      </c>
      <c r="K21" s="294"/>
    </row>
    <row r="22" spans="1:21" ht="13.2" customHeight="1" x14ac:dyDescent="0.3">
      <c r="A22" s="305">
        <v>11</v>
      </c>
      <c r="B22" s="921"/>
      <c r="C22" s="306" t="s">
        <v>3822</v>
      </c>
      <c r="D22" s="296"/>
      <c r="E22" s="302">
        <v>1.8</v>
      </c>
      <c r="F22" s="302">
        <v>2</v>
      </c>
      <c r="G22" s="297" t="s">
        <v>3677</v>
      </c>
      <c r="H22" s="296">
        <v>1</v>
      </c>
      <c r="I22" s="713">
        <v>4500</v>
      </c>
      <c r="J22" s="295">
        <f t="shared" si="0"/>
        <v>4500</v>
      </c>
      <c r="K22" s="294"/>
    </row>
    <row r="23" spans="1:21" ht="13.2" customHeight="1" x14ac:dyDescent="0.3">
      <c r="A23" s="305">
        <v>12</v>
      </c>
      <c r="B23" s="921"/>
      <c r="C23" s="306" t="s">
        <v>3822</v>
      </c>
      <c r="D23" s="296"/>
      <c r="E23" s="302">
        <v>1.5</v>
      </c>
      <c r="F23" s="302">
        <v>1.5</v>
      </c>
      <c r="G23" s="297" t="s">
        <v>3677</v>
      </c>
      <c r="H23" s="296">
        <v>2</v>
      </c>
      <c r="I23" s="713">
        <v>4300</v>
      </c>
      <c r="J23" s="295">
        <f t="shared" si="0"/>
        <v>8600</v>
      </c>
      <c r="K23" s="294"/>
    </row>
    <row r="24" spans="1:21" ht="13.2" customHeight="1" x14ac:dyDescent="0.3">
      <c r="A24" s="305">
        <v>13</v>
      </c>
      <c r="B24" s="922"/>
      <c r="C24" s="306" t="s">
        <v>3721</v>
      </c>
      <c r="D24" s="296"/>
      <c r="E24" s="302">
        <v>3.5</v>
      </c>
      <c r="F24" s="302">
        <v>2</v>
      </c>
      <c r="G24" s="297" t="s">
        <v>3683</v>
      </c>
      <c r="H24" s="296">
        <v>7</v>
      </c>
      <c r="I24" s="713">
        <v>400</v>
      </c>
      <c r="J24" s="295">
        <f t="shared" si="0"/>
        <v>2800</v>
      </c>
      <c r="K24" s="294"/>
    </row>
    <row r="25" spans="1:21" ht="13.2" customHeight="1" x14ac:dyDescent="0.3">
      <c r="A25" s="758" t="s">
        <v>3712</v>
      </c>
      <c r="B25" s="759"/>
      <c r="C25" s="759"/>
      <c r="D25" s="759"/>
      <c r="E25" s="759"/>
      <c r="F25" s="759"/>
      <c r="G25" s="759"/>
      <c r="H25" s="759"/>
      <c r="I25" s="760"/>
      <c r="J25" s="609">
        <f>SUM(J8:J24)</f>
        <v>131017.5</v>
      </c>
      <c r="K25" s="294"/>
    </row>
    <row r="26" spans="1:21" ht="13.2" customHeight="1" x14ac:dyDescent="0.3">
      <c r="A26" s="305">
        <v>18</v>
      </c>
      <c r="B26" s="779" t="s">
        <v>3744</v>
      </c>
      <c r="C26" s="858" t="s">
        <v>3675</v>
      </c>
      <c r="D26" s="858"/>
      <c r="E26" s="858"/>
      <c r="F26" s="304" t="s">
        <v>3756</v>
      </c>
      <c r="G26" s="297" t="s">
        <v>3660</v>
      </c>
      <c r="H26" s="296">
        <v>140</v>
      </c>
      <c r="I26" s="304">
        <v>300</v>
      </c>
      <c r="J26" s="295">
        <f>I26*H26</f>
        <v>42000</v>
      </c>
      <c r="K26" s="294"/>
    </row>
    <row r="27" spans="1:21" ht="13.2" customHeight="1" x14ac:dyDescent="0.3">
      <c r="A27" s="305">
        <v>19</v>
      </c>
      <c r="B27" s="779"/>
      <c r="C27" s="859" t="s">
        <v>3719</v>
      </c>
      <c r="D27" s="859"/>
      <c r="E27" s="859"/>
      <c r="F27" s="304" t="s">
        <v>3755</v>
      </c>
      <c r="G27" s="297" t="s">
        <v>3660</v>
      </c>
      <c r="H27" s="296">
        <v>90</v>
      </c>
      <c r="I27" s="304">
        <v>600</v>
      </c>
      <c r="J27" s="295">
        <f>H27*I27</f>
        <v>54000</v>
      </c>
      <c r="K27" s="294"/>
    </row>
    <row r="28" spans="1:21" ht="13.2" customHeight="1" x14ac:dyDescent="0.3">
      <c r="A28" s="305">
        <v>20</v>
      </c>
      <c r="B28" s="779"/>
      <c r="C28" s="858" t="s">
        <v>3719</v>
      </c>
      <c r="D28" s="858"/>
      <c r="E28" s="858"/>
      <c r="F28" s="304" t="s">
        <v>3754</v>
      </c>
      <c r="G28" s="297" t="s">
        <v>3660</v>
      </c>
      <c r="H28" s="304">
        <v>12</v>
      </c>
      <c r="I28" s="304">
        <v>700</v>
      </c>
      <c r="J28" s="295">
        <f>I28*H28</f>
        <v>8400</v>
      </c>
      <c r="K28" s="294"/>
    </row>
    <row r="29" spans="1:21" ht="13.2" customHeight="1" x14ac:dyDescent="0.3">
      <c r="A29" s="758" t="s">
        <v>3704</v>
      </c>
      <c r="B29" s="759"/>
      <c r="C29" s="759"/>
      <c r="D29" s="759"/>
      <c r="E29" s="759"/>
      <c r="F29" s="759"/>
      <c r="G29" s="759"/>
      <c r="H29" s="759"/>
      <c r="I29" s="760"/>
      <c r="J29" s="361">
        <f>J26+J27+J28</f>
        <v>104400</v>
      </c>
    </row>
    <row r="30" spans="1:21" ht="13.2" customHeight="1" x14ac:dyDescent="0.3">
      <c r="A30" s="297">
        <v>21</v>
      </c>
      <c r="B30" s="779" t="s">
        <v>3674</v>
      </c>
      <c r="C30" s="802" t="s">
        <v>3718</v>
      </c>
      <c r="D30" s="803"/>
      <c r="E30" s="803"/>
      <c r="F30" s="804"/>
      <c r="G30" s="463" t="s">
        <v>3717</v>
      </c>
      <c r="H30" s="926"/>
      <c r="I30" s="926"/>
      <c r="J30" s="304"/>
    </row>
    <row r="31" spans="1:21" ht="13.2" customHeight="1" x14ac:dyDescent="0.3">
      <c r="A31" s="297">
        <v>22</v>
      </c>
      <c r="B31" s="779"/>
      <c r="C31" s="805" t="s">
        <v>3674</v>
      </c>
      <c r="D31" s="806"/>
      <c r="E31" s="806"/>
      <c r="F31" s="807"/>
      <c r="G31" s="297" t="s">
        <v>3795</v>
      </c>
      <c r="H31" s="304">
        <v>1</v>
      </c>
      <c r="I31" s="712">
        <v>2500</v>
      </c>
      <c r="J31" s="712">
        <v>2500</v>
      </c>
    </row>
    <row r="32" spans="1:21" ht="13.2" customHeight="1" x14ac:dyDescent="0.3">
      <c r="A32" s="758" t="s">
        <v>3711</v>
      </c>
      <c r="B32" s="759"/>
      <c r="C32" s="759"/>
      <c r="D32" s="759"/>
      <c r="E32" s="759"/>
      <c r="F32" s="759"/>
      <c r="G32" s="759"/>
      <c r="H32" s="759"/>
      <c r="I32" s="760"/>
      <c r="J32" s="608">
        <f>J31+J29+J25</f>
        <v>237917.5</v>
      </c>
      <c r="N32" s="294"/>
      <c r="P32" s="925"/>
      <c r="Q32" s="925"/>
      <c r="S32" s="298"/>
      <c r="U32" s="298"/>
    </row>
  </sheetData>
  <mergeCells count="21">
    <mergeCell ref="A1:J1"/>
    <mergeCell ref="A32:I32"/>
    <mergeCell ref="P32:Q32"/>
    <mergeCell ref="B9:B15"/>
    <mergeCell ref="H30:I30"/>
    <mergeCell ref="C30:F30"/>
    <mergeCell ref="B26:B28"/>
    <mergeCell ref="C28:E28"/>
    <mergeCell ref="A29:I29"/>
    <mergeCell ref="B30:B31"/>
    <mergeCell ref="C31:F31"/>
    <mergeCell ref="B20:B24"/>
    <mergeCell ref="C26:E26"/>
    <mergeCell ref="C27:E27"/>
    <mergeCell ref="A2:B2"/>
    <mergeCell ref="A3:B3"/>
    <mergeCell ref="A4:B4"/>
    <mergeCell ref="A5:B5"/>
    <mergeCell ref="A6:B6"/>
    <mergeCell ref="A25:I25"/>
    <mergeCell ref="B17:B18"/>
  </mergeCells>
  <pageMargins left="0.7" right="0" top="0.75" bottom="0.75" header="0.3" footer="0.3"/>
  <pageSetup scale="79" orientation="portrait" horizontalDpi="300" verticalDpi="30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zoomScaleNormal="100" workbookViewId="0">
      <selection activeCell="I24" sqref="I24"/>
    </sheetView>
  </sheetViews>
  <sheetFormatPr defaultRowHeight="14.4" x14ac:dyDescent="0.3"/>
  <cols>
    <col min="1" max="1" width="7.6640625" customWidth="1"/>
    <col min="2" max="2" width="12.21875" customWidth="1"/>
    <col min="3" max="3" width="38" style="267" customWidth="1"/>
    <col min="4" max="4" width="8.77734375" customWidth="1"/>
    <col min="5" max="5" width="7.88671875" customWidth="1"/>
    <col min="6" max="6" width="6.77734375" customWidth="1"/>
    <col min="7" max="7" width="10" customWidth="1"/>
    <col min="8" max="8" width="7.77734375" customWidth="1"/>
    <col min="9" max="9" width="12.77734375" customWidth="1"/>
    <col min="10" max="10" width="15.21875" style="383" customWidth="1"/>
  </cols>
  <sheetData>
    <row r="1" spans="1:11" ht="54.6" customHeight="1" x14ac:dyDescent="0.3">
      <c r="A1" s="778" t="s">
        <v>3695</v>
      </c>
      <c r="B1" s="778"/>
      <c r="C1" s="778"/>
      <c r="D1" s="778"/>
      <c r="E1" s="778"/>
      <c r="F1" s="778"/>
      <c r="G1" s="778"/>
      <c r="H1" s="778"/>
      <c r="I1" s="778"/>
      <c r="J1" s="778"/>
    </row>
    <row r="2" spans="1:11" x14ac:dyDescent="0.3">
      <c r="A2" s="791" t="s">
        <v>456</v>
      </c>
      <c r="B2" s="791"/>
      <c r="C2" s="1" t="s">
        <v>1895</v>
      </c>
      <c r="D2" s="1"/>
      <c r="E2" s="394"/>
      <c r="F2" s="394"/>
      <c r="G2" s="394"/>
      <c r="H2" s="394"/>
      <c r="I2" s="394"/>
      <c r="J2" s="394"/>
    </row>
    <row r="3" spans="1:11" x14ac:dyDescent="0.3">
      <c r="A3" s="791" t="s">
        <v>3694</v>
      </c>
      <c r="B3" s="791"/>
      <c r="C3" s="1" t="s">
        <v>3834</v>
      </c>
      <c r="D3" s="1"/>
      <c r="E3" s="394"/>
      <c r="F3" s="394"/>
      <c r="G3" s="394"/>
      <c r="H3" s="394"/>
      <c r="I3" s="394"/>
      <c r="J3" s="394"/>
    </row>
    <row r="4" spans="1:11" ht="14.4" customHeight="1" x14ac:dyDescent="0.3">
      <c r="A4" s="791" t="s">
        <v>3779</v>
      </c>
      <c r="B4" s="791"/>
      <c r="C4" s="1" t="s">
        <v>826</v>
      </c>
      <c r="D4" s="1"/>
      <c r="E4" s="394"/>
      <c r="F4" s="394"/>
      <c r="G4" s="394"/>
      <c r="H4" s="394"/>
      <c r="I4" s="394"/>
      <c r="J4" s="394"/>
    </row>
    <row r="5" spans="1:11" ht="14.4" customHeight="1" x14ac:dyDescent="0.3">
      <c r="A5" s="791" t="s">
        <v>454</v>
      </c>
      <c r="B5" s="791"/>
      <c r="C5" s="1" t="s">
        <v>3709</v>
      </c>
      <c r="D5" s="1"/>
      <c r="E5" s="394"/>
      <c r="F5" s="394"/>
      <c r="G5" s="394"/>
      <c r="H5" s="394"/>
      <c r="I5" s="394"/>
      <c r="J5" s="394"/>
    </row>
    <row r="6" spans="1:11" ht="15" customHeight="1" x14ac:dyDescent="0.3">
      <c r="A6" s="855" t="s">
        <v>457</v>
      </c>
      <c r="B6" s="856"/>
      <c r="C6" s="503" t="s">
        <v>2048</v>
      </c>
      <c r="D6" s="503"/>
      <c r="E6" s="394"/>
      <c r="F6" s="394"/>
      <c r="G6" s="394"/>
      <c r="H6" s="394"/>
      <c r="I6" s="394"/>
      <c r="J6" s="394"/>
    </row>
    <row r="7" spans="1:11" ht="36.6" customHeight="1" x14ac:dyDescent="0.3">
      <c r="A7" s="701" t="s">
        <v>413</v>
      </c>
      <c r="B7" s="406" t="s">
        <v>3712</v>
      </c>
      <c r="C7" s="353" t="s">
        <v>3692</v>
      </c>
      <c r="D7" s="351" t="s">
        <v>3691</v>
      </c>
      <c r="E7" s="309" t="s">
        <v>3690</v>
      </c>
      <c r="F7" s="309" t="s">
        <v>3689</v>
      </c>
      <c r="G7" s="352" t="s">
        <v>3688</v>
      </c>
      <c r="H7" s="351" t="s">
        <v>3687</v>
      </c>
      <c r="I7" s="351" t="s">
        <v>3883</v>
      </c>
      <c r="J7" s="351" t="s">
        <v>3884</v>
      </c>
      <c r="K7" s="269"/>
    </row>
    <row r="8" spans="1:11" ht="14.4" customHeight="1" x14ac:dyDescent="0.3">
      <c r="A8" s="99">
        <v>1</v>
      </c>
      <c r="B8" s="308" t="s">
        <v>3714</v>
      </c>
      <c r="C8" s="101" t="s">
        <v>3880</v>
      </c>
      <c r="D8" s="271">
        <v>15.4</v>
      </c>
      <c r="E8" s="341">
        <v>4</v>
      </c>
      <c r="F8" s="341"/>
      <c r="G8" s="275" t="s">
        <v>3683</v>
      </c>
      <c r="H8" s="279">
        <v>16</v>
      </c>
      <c r="I8" s="279">
        <v>60</v>
      </c>
      <c r="J8" s="279">
        <f>I8*H8</f>
        <v>960</v>
      </c>
      <c r="K8" s="269"/>
    </row>
    <row r="9" spans="1:11" ht="14.4" customHeight="1" x14ac:dyDescent="0.3">
      <c r="A9" s="99">
        <v>2</v>
      </c>
      <c r="B9" s="779" t="s">
        <v>479</v>
      </c>
      <c r="C9" s="307" t="s">
        <v>3773</v>
      </c>
      <c r="D9" s="342">
        <v>4</v>
      </c>
      <c r="E9" s="341">
        <v>0.2</v>
      </c>
      <c r="F9" s="341">
        <v>2.5000000000000001E-2</v>
      </c>
      <c r="G9" s="275" t="s">
        <v>3683</v>
      </c>
      <c r="H9" s="279">
        <v>57.6</v>
      </c>
      <c r="I9" s="279">
        <v>400</v>
      </c>
      <c r="J9" s="279">
        <v>23040</v>
      </c>
      <c r="K9" s="269"/>
    </row>
    <row r="10" spans="1:11" ht="14.4" customHeight="1" x14ac:dyDescent="0.3">
      <c r="A10" s="99">
        <v>3</v>
      </c>
      <c r="B10" s="779"/>
      <c r="C10" s="307" t="s">
        <v>3901</v>
      </c>
      <c r="D10" s="342">
        <v>4</v>
      </c>
      <c r="E10" s="341">
        <v>0.3</v>
      </c>
      <c r="F10" s="341">
        <v>2.5000000000000001E-2</v>
      </c>
      <c r="G10" s="275" t="s">
        <v>3677</v>
      </c>
      <c r="H10" s="279">
        <v>23</v>
      </c>
      <c r="I10" s="279">
        <v>1200</v>
      </c>
      <c r="J10" s="279">
        <f>I10*H10</f>
        <v>27600</v>
      </c>
      <c r="K10" s="269"/>
    </row>
    <row r="11" spans="1:11" ht="14.4" customHeight="1" x14ac:dyDescent="0.3">
      <c r="A11" s="99">
        <v>4</v>
      </c>
      <c r="B11" s="779"/>
      <c r="C11" s="307" t="s">
        <v>3901</v>
      </c>
      <c r="D11" s="342">
        <v>2.9</v>
      </c>
      <c r="E11" s="341">
        <v>0.2</v>
      </c>
      <c r="F11" s="341"/>
      <c r="G11" s="275" t="s">
        <v>3677</v>
      </c>
      <c r="H11" s="279">
        <v>6</v>
      </c>
      <c r="I11" s="279">
        <v>400</v>
      </c>
      <c r="J11" s="279">
        <f>I11*H11</f>
        <v>2400</v>
      </c>
      <c r="K11" s="269"/>
    </row>
    <row r="12" spans="1:11" ht="14.4" customHeight="1" x14ac:dyDescent="0.3">
      <c r="A12" s="99">
        <v>5</v>
      </c>
      <c r="B12" s="779"/>
      <c r="C12" s="307" t="s">
        <v>3901</v>
      </c>
      <c r="D12" s="342">
        <v>1.5</v>
      </c>
      <c r="E12" s="341">
        <v>0.2</v>
      </c>
      <c r="F12" s="341"/>
      <c r="G12" s="275" t="s">
        <v>3677</v>
      </c>
      <c r="H12" s="279">
        <v>10</v>
      </c>
      <c r="I12" s="279">
        <v>400</v>
      </c>
      <c r="J12" s="279">
        <f>I12*H12</f>
        <v>4000</v>
      </c>
      <c r="K12" s="269"/>
    </row>
    <row r="13" spans="1:11" ht="14.4" customHeight="1" x14ac:dyDescent="0.3">
      <c r="A13" s="99">
        <v>6</v>
      </c>
      <c r="B13" s="927" t="s">
        <v>478</v>
      </c>
      <c r="C13" s="307" t="s">
        <v>2019</v>
      </c>
      <c r="D13" s="342"/>
      <c r="E13" s="341"/>
      <c r="F13" s="341"/>
      <c r="G13" s="275" t="s">
        <v>3677</v>
      </c>
      <c r="H13" s="279">
        <v>6335</v>
      </c>
      <c r="I13" s="279">
        <v>2</v>
      </c>
      <c r="J13" s="279">
        <f>I13*H13</f>
        <v>12670</v>
      </c>
      <c r="K13" s="269"/>
    </row>
    <row r="14" spans="1:11" ht="14.4" customHeight="1" x14ac:dyDescent="0.3">
      <c r="A14" s="99">
        <v>7</v>
      </c>
      <c r="B14" s="833"/>
      <c r="C14" s="307" t="s">
        <v>2017</v>
      </c>
      <c r="D14" s="342"/>
      <c r="E14" s="341"/>
      <c r="F14" s="341"/>
      <c r="G14" s="275" t="s">
        <v>3679</v>
      </c>
      <c r="H14" s="279">
        <v>6.24</v>
      </c>
      <c r="I14" s="279">
        <f>J14/H14</f>
        <v>224.35897435897436</v>
      </c>
      <c r="J14" s="279">
        <v>1400</v>
      </c>
      <c r="K14" s="269"/>
    </row>
    <row r="15" spans="1:11" ht="14.4" customHeight="1" x14ac:dyDescent="0.3">
      <c r="A15" s="99">
        <v>8</v>
      </c>
      <c r="B15" s="811" t="s">
        <v>3758</v>
      </c>
      <c r="C15" s="307" t="s">
        <v>3822</v>
      </c>
      <c r="D15" s="271">
        <v>1.5</v>
      </c>
      <c r="E15" s="341"/>
      <c r="F15" s="341">
        <v>1.9</v>
      </c>
      <c r="G15" s="275" t="s">
        <v>3677</v>
      </c>
      <c r="H15" s="279">
        <v>2</v>
      </c>
      <c r="I15" s="279">
        <v>5000</v>
      </c>
      <c r="J15" s="279">
        <f>I15*H15</f>
        <v>10000</v>
      </c>
      <c r="K15" s="269"/>
    </row>
    <row r="16" spans="1:11" ht="14.4" customHeight="1" x14ac:dyDescent="0.3">
      <c r="A16" s="99">
        <v>9</v>
      </c>
      <c r="B16" s="811"/>
      <c r="C16" s="307" t="s">
        <v>3821</v>
      </c>
      <c r="D16" s="271">
        <v>1.2</v>
      </c>
      <c r="E16" s="341"/>
      <c r="F16" s="341">
        <v>2</v>
      </c>
      <c r="G16" s="275" t="s">
        <v>3677</v>
      </c>
      <c r="H16" s="279">
        <v>1</v>
      </c>
      <c r="I16" s="279">
        <v>7000</v>
      </c>
      <c r="J16" s="279">
        <f>I16*H16</f>
        <v>7000</v>
      </c>
      <c r="K16" s="269"/>
    </row>
    <row r="17" spans="1:12" ht="14.4" customHeight="1" x14ac:dyDescent="0.3">
      <c r="A17" s="99">
        <v>10</v>
      </c>
      <c r="B17" s="811"/>
      <c r="C17" s="307" t="s">
        <v>3821</v>
      </c>
      <c r="D17" s="271"/>
      <c r="E17" s="341"/>
      <c r="F17" s="341"/>
      <c r="G17" s="275" t="s">
        <v>3677</v>
      </c>
      <c r="H17" s="279">
        <v>4</v>
      </c>
      <c r="I17" s="279">
        <v>5000</v>
      </c>
      <c r="J17" s="279">
        <f>I17*H17</f>
        <v>20000</v>
      </c>
      <c r="K17" s="269"/>
    </row>
    <row r="18" spans="1:12" ht="14.4" customHeight="1" x14ac:dyDescent="0.3">
      <c r="A18" s="99">
        <v>11</v>
      </c>
      <c r="B18" s="811"/>
      <c r="C18" s="307" t="s">
        <v>3837</v>
      </c>
      <c r="D18" s="928"/>
      <c r="E18" s="928"/>
      <c r="F18" s="928"/>
      <c r="G18" s="275" t="s">
        <v>3962</v>
      </c>
      <c r="H18" s="279">
        <v>30</v>
      </c>
      <c r="I18" s="279">
        <v>400</v>
      </c>
      <c r="J18" s="279">
        <f>I18*H18</f>
        <v>12000</v>
      </c>
      <c r="K18" s="269"/>
    </row>
    <row r="19" spans="1:12" ht="14.4" customHeight="1" x14ac:dyDescent="0.3">
      <c r="A19" s="758" t="s">
        <v>3712</v>
      </c>
      <c r="B19" s="759"/>
      <c r="C19" s="759"/>
      <c r="D19" s="759"/>
      <c r="E19" s="759"/>
      <c r="F19" s="759"/>
      <c r="G19" s="759"/>
      <c r="H19" s="759"/>
      <c r="I19" s="760"/>
      <c r="J19" s="334">
        <f>SUM(J8:J18)</f>
        <v>121070</v>
      </c>
      <c r="K19" s="269"/>
    </row>
    <row r="20" spans="1:12" ht="14.4" customHeight="1" x14ac:dyDescent="0.3">
      <c r="A20" s="99">
        <v>13</v>
      </c>
      <c r="B20" s="779" t="s">
        <v>3744</v>
      </c>
      <c r="C20" s="398" t="s">
        <v>3675</v>
      </c>
      <c r="D20" s="398"/>
      <c r="E20" s="286"/>
      <c r="F20" s="286"/>
      <c r="G20" s="275" t="s">
        <v>3660</v>
      </c>
      <c r="H20" s="275">
        <v>180</v>
      </c>
      <c r="I20" s="271">
        <v>300</v>
      </c>
      <c r="J20" s="279">
        <f>I20*H20</f>
        <v>54000</v>
      </c>
      <c r="K20" s="269"/>
    </row>
    <row r="21" spans="1:12" ht="14.4" customHeight="1" x14ac:dyDescent="0.3">
      <c r="A21" s="99">
        <v>14</v>
      </c>
      <c r="B21" s="779"/>
      <c r="C21" s="398" t="s">
        <v>3652</v>
      </c>
      <c r="D21" s="398"/>
      <c r="E21" s="286"/>
      <c r="F21" s="286"/>
      <c r="G21" s="275" t="s">
        <v>3660</v>
      </c>
      <c r="H21" s="275">
        <f>J21/I21</f>
        <v>60</v>
      </c>
      <c r="I21" s="271">
        <v>700</v>
      </c>
      <c r="J21" s="279">
        <v>42000</v>
      </c>
      <c r="K21" s="269"/>
      <c r="L21" s="274"/>
    </row>
    <row r="22" spans="1:12" ht="14.4" customHeight="1" x14ac:dyDescent="0.3">
      <c r="A22" s="758" t="s">
        <v>3704</v>
      </c>
      <c r="B22" s="759"/>
      <c r="C22" s="759"/>
      <c r="D22" s="759"/>
      <c r="E22" s="759"/>
      <c r="F22" s="759"/>
      <c r="G22" s="759"/>
      <c r="H22" s="759"/>
      <c r="I22" s="760"/>
      <c r="J22" s="334">
        <f>SUM(J20:J21)</f>
        <v>96000</v>
      </c>
      <c r="K22" s="269"/>
    </row>
    <row r="23" spans="1:12" ht="14.4" customHeight="1" x14ac:dyDescent="0.3">
      <c r="A23" s="448">
        <v>15</v>
      </c>
      <c r="B23" s="887" t="s">
        <v>3674</v>
      </c>
      <c r="C23" s="802" t="s">
        <v>3718</v>
      </c>
      <c r="D23" s="803"/>
      <c r="E23" s="803"/>
      <c r="F23" s="804"/>
      <c r="G23" s="272" t="s">
        <v>3673</v>
      </c>
      <c r="H23" s="448"/>
      <c r="I23" s="398"/>
      <c r="J23" s="398"/>
      <c r="K23" s="269"/>
    </row>
    <row r="24" spans="1:12" ht="14.4" customHeight="1" x14ac:dyDescent="0.3">
      <c r="A24" s="99">
        <v>16</v>
      </c>
      <c r="B24" s="887"/>
      <c r="C24" s="805" t="s">
        <v>3674</v>
      </c>
      <c r="D24" s="806"/>
      <c r="E24" s="806"/>
      <c r="F24" s="807"/>
      <c r="G24" s="275" t="s">
        <v>3795</v>
      </c>
      <c r="H24" s="400">
        <v>1</v>
      </c>
      <c r="I24" s="657">
        <v>15000</v>
      </c>
      <c r="J24" s="270">
        <f>I24*H24</f>
        <v>15000</v>
      </c>
      <c r="K24" s="269"/>
    </row>
    <row r="25" spans="1:12" ht="14.4" customHeight="1" x14ac:dyDescent="0.3">
      <c r="A25" s="758" t="s">
        <v>3711</v>
      </c>
      <c r="B25" s="759"/>
      <c r="C25" s="759"/>
      <c r="D25" s="759"/>
      <c r="E25" s="759"/>
      <c r="F25" s="759"/>
      <c r="G25" s="759"/>
      <c r="H25" s="759"/>
      <c r="I25" s="760"/>
      <c r="J25" s="628">
        <f>J24+J19+J22</f>
        <v>232070</v>
      </c>
      <c r="K25" s="269"/>
    </row>
  </sheetData>
  <mergeCells count="17">
    <mergeCell ref="A1:J1"/>
    <mergeCell ref="B9:B12"/>
    <mergeCell ref="B13:B14"/>
    <mergeCell ref="D18:F18"/>
    <mergeCell ref="B23:B24"/>
    <mergeCell ref="A2:B2"/>
    <mergeCell ref="A3:B3"/>
    <mergeCell ref="A4:B4"/>
    <mergeCell ref="A5:B5"/>
    <mergeCell ref="A6:B6"/>
    <mergeCell ref="A19:I19"/>
    <mergeCell ref="A25:I25"/>
    <mergeCell ref="B20:B21"/>
    <mergeCell ref="A22:I22"/>
    <mergeCell ref="C23:F23"/>
    <mergeCell ref="C24:F24"/>
    <mergeCell ref="B15:B18"/>
  </mergeCells>
  <pageMargins left="0.7" right="0.7" top="0.75" bottom="0.75" header="0.3" footer="0.3"/>
  <pageSetup orientation="portrait" horizontalDpi="300" verticalDpi="30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zoomScaleNormal="100" workbookViewId="0">
      <selection activeCell="C7" sqref="C7"/>
    </sheetView>
  </sheetViews>
  <sheetFormatPr defaultRowHeight="14.4" x14ac:dyDescent="0.3"/>
  <cols>
    <col min="1" max="1" width="3.44140625" bestFit="1" customWidth="1"/>
    <col min="2" max="2" width="15.88671875" customWidth="1"/>
    <col min="3" max="3" width="38" style="267" customWidth="1"/>
    <col min="4" max="4" width="8.44140625" customWidth="1"/>
    <col min="5" max="5" width="9.6640625" customWidth="1"/>
    <col min="6" max="6" width="8.21875" customWidth="1"/>
    <col min="7" max="7" width="9.88671875" customWidth="1"/>
    <col min="8" max="8" width="7.77734375" customWidth="1"/>
    <col min="9" max="9" width="12.77734375" customWidth="1"/>
    <col min="10" max="10" width="11.44140625" style="383" customWidth="1"/>
  </cols>
  <sheetData>
    <row r="1" spans="1:11" ht="44.4" customHeight="1" x14ac:dyDescent="0.3">
      <c r="A1" s="778" t="s">
        <v>3695</v>
      </c>
      <c r="B1" s="778"/>
      <c r="C1" s="778"/>
      <c r="D1" s="778"/>
      <c r="E1" s="778"/>
      <c r="F1" s="778"/>
      <c r="G1" s="778"/>
      <c r="H1" s="778"/>
      <c r="I1" s="778"/>
      <c r="J1" s="778"/>
    </row>
    <row r="2" spans="1:11" x14ac:dyDescent="0.3">
      <c r="A2" s="791" t="s">
        <v>456</v>
      </c>
      <c r="B2" s="791"/>
      <c r="C2" s="1" t="s">
        <v>3835</v>
      </c>
      <c r="D2" s="1"/>
      <c r="E2" s="394"/>
      <c r="F2" s="394"/>
      <c r="G2" s="394"/>
      <c r="H2" s="394"/>
      <c r="I2" s="394"/>
      <c r="J2" s="394"/>
    </row>
    <row r="3" spans="1:11" x14ac:dyDescent="0.3">
      <c r="A3" s="791" t="s">
        <v>3694</v>
      </c>
      <c r="B3" s="791"/>
      <c r="C3" s="1" t="s">
        <v>3834</v>
      </c>
      <c r="D3" s="1"/>
      <c r="E3" s="394"/>
      <c r="F3" s="394"/>
      <c r="G3" s="394"/>
      <c r="H3" s="394"/>
      <c r="I3" s="394"/>
      <c r="J3" s="394"/>
    </row>
    <row r="4" spans="1:11" ht="14.4" customHeight="1" x14ac:dyDescent="0.3">
      <c r="A4" s="791" t="s">
        <v>3779</v>
      </c>
      <c r="B4" s="791"/>
      <c r="C4" s="1" t="s">
        <v>826</v>
      </c>
      <c r="D4" s="1"/>
      <c r="E4" s="394"/>
      <c r="F4" s="394"/>
      <c r="G4" s="394"/>
      <c r="H4" s="394"/>
      <c r="I4" s="394"/>
      <c r="J4" s="394"/>
    </row>
    <row r="5" spans="1:11" ht="14.4" customHeight="1" x14ac:dyDescent="0.3">
      <c r="A5" s="791" t="s">
        <v>454</v>
      </c>
      <c r="B5" s="791"/>
      <c r="C5" s="1" t="s">
        <v>3709</v>
      </c>
      <c r="D5" s="1"/>
      <c r="E5" s="394"/>
      <c r="F5" s="394"/>
      <c r="G5" s="394"/>
      <c r="H5" s="394"/>
      <c r="I5" s="394"/>
      <c r="J5" s="394"/>
    </row>
    <row r="6" spans="1:11" ht="14.4" customHeight="1" x14ac:dyDescent="0.3">
      <c r="A6" s="855" t="s">
        <v>457</v>
      </c>
      <c r="B6" s="856"/>
      <c r="C6" s="5" t="s">
        <v>3968</v>
      </c>
      <c r="D6" s="503"/>
      <c r="E6" s="394"/>
      <c r="F6" s="394"/>
      <c r="G6" s="394"/>
      <c r="H6" s="394"/>
      <c r="I6" s="394"/>
      <c r="J6" s="394"/>
    </row>
    <row r="7" spans="1:11" ht="36.6" customHeight="1" x14ac:dyDescent="0.3">
      <c r="A7" s="701" t="s">
        <v>413</v>
      </c>
      <c r="B7" s="406" t="s">
        <v>3712</v>
      </c>
      <c r="C7" s="353" t="s">
        <v>3692</v>
      </c>
      <c r="D7" s="351" t="s">
        <v>3691</v>
      </c>
      <c r="E7" s="309" t="s">
        <v>3690</v>
      </c>
      <c r="F7" s="309" t="s">
        <v>3689</v>
      </c>
      <c r="G7" s="352" t="s">
        <v>3688</v>
      </c>
      <c r="H7" s="351" t="s">
        <v>3687</v>
      </c>
      <c r="I7" s="351" t="s">
        <v>3883</v>
      </c>
      <c r="J7" s="351" t="s">
        <v>3884</v>
      </c>
      <c r="K7" s="269"/>
    </row>
    <row r="8" spans="1:11" ht="15" customHeight="1" x14ac:dyDescent="0.3">
      <c r="A8" s="99">
        <v>2</v>
      </c>
      <c r="B8" s="559" t="s">
        <v>3714</v>
      </c>
      <c r="C8" s="101" t="s">
        <v>3933</v>
      </c>
      <c r="D8" s="271"/>
      <c r="E8" s="341"/>
      <c r="F8" s="341"/>
      <c r="G8" s="275" t="s">
        <v>3683</v>
      </c>
      <c r="H8" s="271">
        <v>81.599999999999994</v>
      </c>
      <c r="I8" s="657">
        <v>50</v>
      </c>
      <c r="J8" s="657">
        <f>H8*I8</f>
        <v>4079.9999999999995</v>
      </c>
      <c r="K8" s="269"/>
    </row>
    <row r="9" spans="1:11" ht="15" customHeight="1" x14ac:dyDescent="0.3">
      <c r="A9" s="99">
        <v>3</v>
      </c>
      <c r="B9" s="907" t="s">
        <v>479</v>
      </c>
      <c r="C9" s="307" t="s">
        <v>3824</v>
      </c>
      <c r="D9" s="342">
        <v>5.45</v>
      </c>
      <c r="E9" s="341">
        <v>0.2</v>
      </c>
      <c r="F9" s="341"/>
      <c r="G9" s="275" t="s">
        <v>3677</v>
      </c>
      <c r="H9" s="271">
        <v>9</v>
      </c>
      <c r="I9" s="657">
        <v>200</v>
      </c>
      <c r="J9" s="657">
        <f>H9*I9</f>
        <v>1800</v>
      </c>
      <c r="K9" s="269"/>
    </row>
    <row r="10" spans="1:11" ht="15" customHeight="1" x14ac:dyDescent="0.3">
      <c r="A10" s="99">
        <v>4</v>
      </c>
      <c r="B10" s="907"/>
      <c r="C10" s="307" t="s">
        <v>3824</v>
      </c>
      <c r="D10" s="342">
        <v>4.9000000000000004</v>
      </c>
      <c r="E10" s="341">
        <v>0.2</v>
      </c>
      <c r="F10" s="341"/>
      <c r="G10" s="275" t="s">
        <v>3677</v>
      </c>
      <c r="H10" s="271">
        <v>10</v>
      </c>
      <c r="I10" s="657">
        <v>180</v>
      </c>
      <c r="J10" s="657">
        <f>H10*I10</f>
        <v>1800</v>
      </c>
      <c r="K10" s="269"/>
    </row>
    <row r="11" spans="1:11" ht="15" customHeight="1" x14ac:dyDescent="0.3">
      <c r="A11" s="99">
        <v>5</v>
      </c>
      <c r="B11" s="907"/>
      <c r="C11" s="307" t="s">
        <v>3824</v>
      </c>
      <c r="D11" s="342">
        <v>5.75</v>
      </c>
      <c r="E11" s="341">
        <v>0.2</v>
      </c>
      <c r="F11" s="341"/>
      <c r="G11" s="275" t="s">
        <v>3677</v>
      </c>
      <c r="H11" s="271">
        <v>9</v>
      </c>
      <c r="I11" s="657">
        <v>230</v>
      </c>
      <c r="J11" s="657">
        <f t="shared" ref="J11:J17" si="0">I11*H11</f>
        <v>2070</v>
      </c>
      <c r="K11" s="269"/>
    </row>
    <row r="12" spans="1:11" ht="15" customHeight="1" x14ac:dyDescent="0.3">
      <c r="A12" s="99">
        <v>6</v>
      </c>
      <c r="B12" s="907"/>
      <c r="C12" s="307" t="s">
        <v>3824</v>
      </c>
      <c r="D12" s="342">
        <v>0.95</v>
      </c>
      <c r="E12" s="341">
        <v>0.2</v>
      </c>
      <c r="F12" s="341"/>
      <c r="G12" s="275" t="s">
        <v>3677</v>
      </c>
      <c r="H12" s="271">
        <v>31</v>
      </c>
      <c r="I12" s="657">
        <v>70</v>
      </c>
      <c r="J12" s="657">
        <f t="shared" si="0"/>
        <v>2170</v>
      </c>
      <c r="K12" s="269"/>
    </row>
    <row r="13" spans="1:11" ht="15" customHeight="1" x14ac:dyDescent="0.3">
      <c r="A13" s="99">
        <v>7</v>
      </c>
      <c r="B13" s="907"/>
      <c r="C13" s="307" t="s">
        <v>3773</v>
      </c>
      <c r="D13" s="342">
        <v>3.75</v>
      </c>
      <c r="E13" s="341">
        <v>0.2</v>
      </c>
      <c r="F13" s="341">
        <v>2.5000000000000001E-2</v>
      </c>
      <c r="G13" s="275" t="s">
        <v>3677</v>
      </c>
      <c r="H13" s="271">
        <v>400</v>
      </c>
      <c r="I13" s="657">
        <v>22.5</v>
      </c>
      <c r="J13" s="657">
        <f t="shared" si="0"/>
        <v>9000</v>
      </c>
      <c r="K13" s="269"/>
    </row>
    <row r="14" spans="1:11" ht="15" customHeight="1" x14ac:dyDescent="0.3">
      <c r="A14" s="99">
        <v>8</v>
      </c>
      <c r="B14" s="907"/>
      <c r="C14" s="307" t="s">
        <v>3773</v>
      </c>
      <c r="D14" s="342">
        <v>3.4</v>
      </c>
      <c r="E14" s="341">
        <v>0.2</v>
      </c>
      <c r="F14" s="341">
        <v>2.5000000000000001E-2</v>
      </c>
      <c r="G14" s="275" t="s">
        <v>3677</v>
      </c>
      <c r="H14" s="271">
        <v>360</v>
      </c>
      <c r="I14" s="657">
        <v>18.75</v>
      </c>
      <c r="J14" s="657">
        <f t="shared" si="0"/>
        <v>6750</v>
      </c>
      <c r="K14" s="269"/>
    </row>
    <row r="15" spans="1:11" ht="15" customHeight="1" x14ac:dyDescent="0.3">
      <c r="A15" s="99">
        <v>9</v>
      </c>
      <c r="B15" s="907"/>
      <c r="C15" s="307" t="s">
        <v>3773</v>
      </c>
      <c r="D15" s="342">
        <v>4.0999999999999996</v>
      </c>
      <c r="E15" s="341">
        <v>0.2</v>
      </c>
      <c r="F15" s="341">
        <v>2.5000000000000001E-2</v>
      </c>
      <c r="G15" s="275" t="s">
        <v>3677</v>
      </c>
      <c r="H15" s="271">
        <v>440</v>
      </c>
      <c r="I15" s="657">
        <v>15</v>
      </c>
      <c r="J15" s="657">
        <f t="shared" si="0"/>
        <v>6600</v>
      </c>
      <c r="K15" s="269"/>
    </row>
    <row r="16" spans="1:11" ht="15" customHeight="1" x14ac:dyDescent="0.3">
      <c r="A16" s="99">
        <v>10</v>
      </c>
      <c r="B16" s="907"/>
      <c r="C16" s="307" t="s">
        <v>3934</v>
      </c>
      <c r="D16" s="342">
        <v>6</v>
      </c>
      <c r="E16" s="341">
        <v>0.2</v>
      </c>
      <c r="F16" s="341">
        <v>2.5000000000000001E-2</v>
      </c>
      <c r="G16" s="275" t="s">
        <v>3677</v>
      </c>
      <c r="H16" s="271">
        <v>16.5</v>
      </c>
      <c r="I16" s="657">
        <v>550</v>
      </c>
      <c r="J16" s="657">
        <f t="shared" si="0"/>
        <v>9075</v>
      </c>
      <c r="K16" s="269"/>
    </row>
    <row r="17" spans="1:12" ht="15" customHeight="1" x14ac:dyDescent="0.3">
      <c r="A17" s="99">
        <v>1</v>
      </c>
      <c r="B17" s="812" t="s">
        <v>478</v>
      </c>
      <c r="C17" s="367" t="s">
        <v>3911</v>
      </c>
      <c r="D17" s="342"/>
      <c r="E17" s="341"/>
      <c r="F17" s="341"/>
      <c r="G17" s="275" t="s">
        <v>3683</v>
      </c>
      <c r="H17" s="271">
        <v>81.599999999999994</v>
      </c>
      <c r="I17" s="657">
        <v>100</v>
      </c>
      <c r="J17" s="657">
        <f t="shared" si="0"/>
        <v>8159.9999999999991</v>
      </c>
      <c r="K17" s="269"/>
    </row>
    <row r="18" spans="1:12" ht="15" customHeight="1" x14ac:dyDescent="0.3">
      <c r="A18" s="99">
        <v>11</v>
      </c>
      <c r="B18" s="813"/>
      <c r="C18" s="307" t="s">
        <v>2019</v>
      </c>
      <c r="D18" s="342">
        <v>0.22</v>
      </c>
      <c r="E18" s="341">
        <v>0.22</v>
      </c>
      <c r="F18" s="341">
        <v>7.0000000000000007E-2</v>
      </c>
      <c r="G18" s="275" t="s">
        <v>3677</v>
      </c>
      <c r="H18" s="271">
        <v>23655</v>
      </c>
      <c r="I18" s="657">
        <v>2</v>
      </c>
      <c r="J18" s="657">
        <f>H18*I18</f>
        <v>47310</v>
      </c>
      <c r="K18" s="269"/>
    </row>
    <row r="19" spans="1:12" ht="15" customHeight="1" x14ac:dyDescent="0.3">
      <c r="A19" s="99">
        <v>12</v>
      </c>
      <c r="B19" s="813"/>
      <c r="C19" s="307" t="s">
        <v>2017</v>
      </c>
      <c r="D19" s="342"/>
      <c r="E19" s="341"/>
      <c r="F19" s="341"/>
      <c r="G19" s="275" t="s">
        <v>3679</v>
      </c>
      <c r="H19" s="271">
        <v>9.2200000000000006</v>
      </c>
      <c r="I19" s="657">
        <v>300</v>
      </c>
      <c r="J19" s="657">
        <f>H19*I19</f>
        <v>2766</v>
      </c>
      <c r="K19" s="269"/>
    </row>
    <row r="20" spans="1:12" ht="15" customHeight="1" x14ac:dyDescent="0.3">
      <c r="A20" s="99">
        <v>13</v>
      </c>
      <c r="B20" s="813"/>
      <c r="C20" s="307" t="s">
        <v>2601</v>
      </c>
      <c r="D20" s="342"/>
      <c r="E20" s="341"/>
      <c r="F20" s="341"/>
      <c r="G20" s="275" t="s">
        <v>3679</v>
      </c>
      <c r="H20" s="271">
        <v>21.5</v>
      </c>
      <c r="I20" s="657">
        <v>250</v>
      </c>
      <c r="J20" s="657">
        <f>H20*I20</f>
        <v>5375</v>
      </c>
      <c r="K20" s="269"/>
    </row>
    <row r="21" spans="1:12" ht="15" customHeight="1" x14ac:dyDescent="0.3">
      <c r="A21" s="99">
        <v>14</v>
      </c>
      <c r="B21" s="813"/>
      <c r="C21" s="281" t="s">
        <v>2007</v>
      </c>
      <c r="D21" s="342"/>
      <c r="E21" s="341"/>
      <c r="F21" s="341"/>
      <c r="G21" s="275" t="s">
        <v>3683</v>
      </c>
      <c r="H21" s="271">
        <v>105.08</v>
      </c>
      <c r="I21" s="657">
        <v>40</v>
      </c>
      <c r="J21" s="657">
        <f>H21*I21</f>
        <v>4203.2</v>
      </c>
      <c r="K21" s="269"/>
    </row>
    <row r="22" spans="1:12" ht="15" customHeight="1" x14ac:dyDescent="0.3">
      <c r="A22" s="99">
        <v>15</v>
      </c>
      <c r="B22" s="814"/>
      <c r="C22" s="307" t="s">
        <v>2006</v>
      </c>
      <c r="D22" s="342"/>
      <c r="E22" s="341"/>
      <c r="F22" s="341"/>
      <c r="G22" s="275" t="s">
        <v>3679</v>
      </c>
      <c r="H22" s="271">
        <v>20</v>
      </c>
      <c r="I22" s="657">
        <v>300</v>
      </c>
      <c r="J22" s="657">
        <f>H22*I22</f>
        <v>6000</v>
      </c>
      <c r="K22" s="269"/>
    </row>
    <row r="23" spans="1:12" ht="15" customHeight="1" x14ac:dyDescent="0.3">
      <c r="A23" s="99">
        <v>16</v>
      </c>
      <c r="B23" s="812" t="s">
        <v>3758</v>
      </c>
      <c r="C23" s="307" t="s">
        <v>3822</v>
      </c>
      <c r="D23" s="342">
        <v>1</v>
      </c>
      <c r="E23" s="341"/>
      <c r="F23" s="341">
        <v>1</v>
      </c>
      <c r="G23" s="275" t="s">
        <v>3677</v>
      </c>
      <c r="H23" s="271">
        <v>1</v>
      </c>
      <c r="I23" s="657">
        <v>3500</v>
      </c>
      <c r="J23" s="657">
        <v>3500</v>
      </c>
      <c r="K23" s="269"/>
    </row>
    <row r="24" spans="1:12" ht="15" customHeight="1" x14ac:dyDescent="0.3">
      <c r="A24" s="99">
        <v>17</v>
      </c>
      <c r="B24" s="813"/>
      <c r="C24" s="307" t="s">
        <v>3822</v>
      </c>
      <c r="D24" s="342">
        <v>2</v>
      </c>
      <c r="E24" s="341"/>
      <c r="F24" s="341">
        <v>1.5</v>
      </c>
      <c r="G24" s="275" t="s">
        <v>3677</v>
      </c>
      <c r="H24" s="271">
        <v>4</v>
      </c>
      <c r="I24" s="657">
        <v>7000</v>
      </c>
      <c r="J24" s="657">
        <f>H24*I24</f>
        <v>28000</v>
      </c>
      <c r="K24" s="269"/>
    </row>
    <row r="25" spans="1:12" ht="15" customHeight="1" x14ac:dyDescent="0.3">
      <c r="A25" s="99">
        <v>18</v>
      </c>
      <c r="B25" s="813"/>
      <c r="C25" s="307" t="s">
        <v>3821</v>
      </c>
      <c r="D25" s="342"/>
      <c r="E25" s="341">
        <v>1</v>
      </c>
      <c r="F25" s="341">
        <v>2</v>
      </c>
      <c r="G25" s="275" t="s">
        <v>3677</v>
      </c>
      <c r="H25" s="271">
        <v>3</v>
      </c>
      <c r="I25" s="657">
        <v>5000</v>
      </c>
      <c r="J25" s="657">
        <f>H25*I25</f>
        <v>15000</v>
      </c>
      <c r="K25" s="269"/>
    </row>
    <row r="26" spans="1:12" ht="15" customHeight="1" x14ac:dyDescent="0.3">
      <c r="A26" s="99">
        <v>19</v>
      </c>
      <c r="B26" s="813"/>
      <c r="C26" s="307" t="s">
        <v>3698</v>
      </c>
      <c r="D26" s="342"/>
      <c r="E26" s="341"/>
      <c r="F26" s="341"/>
      <c r="G26" s="275" t="s">
        <v>3683</v>
      </c>
      <c r="H26" s="271">
        <v>15</v>
      </c>
      <c r="I26" s="657">
        <v>400</v>
      </c>
      <c r="J26" s="657">
        <f>H26*I26</f>
        <v>6000</v>
      </c>
      <c r="K26" s="269"/>
    </row>
    <row r="27" spans="1:12" ht="15" customHeight="1" x14ac:dyDescent="0.3">
      <c r="A27" s="99">
        <v>20</v>
      </c>
      <c r="B27" s="814"/>
      <c r="C27" s="307" t="s">
        <v>3837</v>
      </c>
      <c r="D27" s="342"/>
      <c r="E27" s="341"/>
      <c r="F27" s="341"/>
      <c r="G27" s="275" t="s">
        <v>3962</v>
      </c>
      <c r="H27" s="271">
        <v>40</v>
      </c>
      <c r="I27" s="657">
        <v>700</v>
      </c>
      <c r="J27" s="657">
        <f>H27*I27</f>
        <v>28000</v>
      </c>
      <c r="K27" s="269"/>
    </row>
    <row r="28" spans="1:12" ht="15" customHeight="1" x14ac:dyDescent="0.3">
      <c r="A28" s="758" t="s">
        <v>3712</v>
      </c>
      <c r="B28" s="759"/>
      <c r="C28" s="759"/>
      <c r="D28" s="759"/>
      <c r="E28" s="759"/>
      <c r="F28" s="759"/>
      <c r="G28" s="759"/>
      <c r="H28" s="759"/>
      <c r="I28" s="760"/>
      <c r="J28" s="680">
        <f>SUM(J8:J27)</f>
        <v>197659.2</v>
      </c>
      <c r="K28" s="269"/>
    </row>
    <row r="29" spans="1:12" ht="15" customHeight="1" x14ac:dyDescent="0.3">
      <c r="A29" s="99">
        <v>21</v>
      </c>
      <c r="B29" s="781" t="s">
        <v>3676</v>
      </c>
      <c r="C29" s="586" t="s">
        <v>3675</v>
      </c>
      <c r="D29" s="839">
        <v>210</v>
      </c>
      <c r="E29" s="840"/>
      <c r="F29" s="841"/>
      <c r="G29" s="275" t="s">
        <v>3660</v>
      </c>
      <c r="H29" s="271">
        <f>D29</f>
        <v>210</v>
      </c>
      <c r="I29" s="271">
        <v>300</v>
      </c>
      <c r="J29" s="578">
        <f>H29*I29</f>
        <v>63000</v>
      </c>
      <c r="K29" s="269"/>
    </row>
    <row r="30" spans="1:12" ht="15" customHeight="1" x14ac:dyDescent="0.3">
      <c r="A30" s="99">
        <v>22</v>
      </c>
      <c r="B30" s="782"/>
      <c r="C30" s="586" t="s">
        <v>3652</v>
      </c>
      <c r="D30" s="839">
        <v>70</v>
      </c>
      <c r="E30" s="840"/>
      <c r="F30" s="841"/>
      <c r="G30" s="275" t="s">
        <v>3660</v>
      </c>
      <c r="H30" s="271">
        <f>D30</f>
        <v>70</v>
      </c>
      <c r="I30" s="339">
        <v>700</v>
      </c>
      <c r="J30" s="578">
        <f>H30*I30</f>
        <v>49000</v>
      </c>
      <c r="K30" s="269"/>
      <c r="L30" s="274"/>
    </row>
    <row r="31" spans="1:12" ht="15" customHeight="1" x14ac:dyDescent="0.3">
      <c r="A31" s="758" t="s">
        <v>3704</v>
      </c>
      <c r="B31" s="759"/>
      <c r="C31" s="759"/>
      <c r="D31" s="759"/>
      <c r="E31" s="759"/>
      <c r="F31" s="759"/>
      <c r="G31" s="759"/>
      <c r="H31" s="759"/>
      <c r="I31" s="760"/>
      <c r="J31" s="613">
        <f>J29+J30</f>
        <v>112000</v>
      </c>
      <c r="K31" s="269"/>
    </row>
    <row r="32" spans="1:12" ht="15" customHeight="1" x14ac:dyDescent="0.3">
      <c r="A32" s="99">
        <v>23</v>
      </c>
      <c r="B32" s="783" t="s">
        <v>3674</v>
      </c>
      <c r="C32" s="802" t="s">
        <v>3718</v>
      </c>
      <c r="D32" s="803"/>
      <c r="E32" s="803"/>
      <c r="F32" s="804"/>
      <c r="G32" s="272" t="s">
        <v>3673</v>
      </c>
      <c r="H32" s="448"/>
      <c r="I32" s="398"/>
      <c r="J32" s="398"/>
      <c r="K32" s="269"/>
    </row>
    <row r="33" spans="1:11" ht="15" customHeight="1" x14ac:dyDescent="0.3">
      <c r="A33" s="585">
        <v>24</v>
      </c>
      <c r="B33" s="784"/>
      <c r="C33" s="805" t="s">
        <v>3674</v>
      </c>
      <c r="D33" s="806"/>
      <c r="E33" s="806"/>
      <c r="F33" s="807"/>
      <c r="G33" s="374" t="s">
        <v>3795</v>
      </c>
      <c r="H33" s="505">
        <v>1</v>
      </c>
      <c r="I33" s="656">
        <v>5700</v>
      </c>
      <c r="J33" s="656">
        <f>I33</f>
        <v>5700</v>
      </c>
      <c r="K33" s="269"/>
    </row>
    <row r="34" spans="1:11" ht="15" customHeight="1" x14ac:dyDescent="0.3">
      <c r="A34" s="758" t="s">
        <v>3711</v>
      </c>
      <c r="B34" s="759"/>
      <c r="C34" s="759"/>
      <c r="D34" s="759"/>
      <c r="E34" s="759"/>
      <c r="F34" s="759"/>
      <c r="G34" s="759"/>
      <c r="H34" s="759"/>
      <c r="I34" s="760"/>
      <c r="J34" s="613">
        <f>J28+J31+J33</f>
        <v>315359.2</v>
      </c>
      <c r="K34" s="269"/>
    </row>
  </sheetData>
  <mergeCells count="18">
    <mergeCell ref="A31:I31"/>
    <mergeCell ref="B32:B33"/>
    <mergeCell ref="A34:I34"/>
    <mergeCell ref="C32:F32"/>
    <mergeCell ref="C33:F33"/>
    <mergeCell ref="A1:J1"/>
    <mergeCell ref="B9:B16"/>
    <mergeCell ref="A2:B2"/>
    <mergeCell ref="A3:B3"/>
    <mergeCell ref="A4:B4"/>
    <mergeCell ref="A5:B5"/>
    <mergeCell ref="A6:B6"/>
    <mergeCell ref="B17:B22"/>
    <mergeCell ref="B23:B27"/>
    <mergeCell ref="A28:I28"/>
    <mergeCell ref="D29:F29"/>
    <mergeCell ref="B29:B30"/>
    <mergeCell ref="D30:F30"/>
  </mergeCells>
  <pageMargins left="0.7" right="0.7" top="0.75" bottom="0.75" header="0.3" footer="0.3"/>
  <pageSetup orientation="portrait" horizontalDpi="300" verticalDpi="30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0"/>
  <sheetViews>
    <sheetView zoomScaleNormal="100" zoomScaleSheetLayoutView="110" workbookViewId="0">
      <selection activeCell="C7" sqref="C7"/>
    </sheetView>
  </sheetViews>
  <sheetFormatPr defaultRowHeight="14.4" x14ac:dyDescent="0.3"/>
  <cols>
    <col min="1" max="1" width="3.44140625" bestFit="1" customWidth="1"/>
    <col min="2" max="2" width="15.88671875" customWidth="1"/>
    <col min="3" max="3" width="35.5546875" style="267" customWidth="1"/>
    <col min="4" max="4" width="9.44140625" customWidth="1"/>
    <col min="5" max="5" width="13.77734375" customWidth="1"/>
    <col min="6" max="6" width="12.5546875" customWidth="1"/>
    <col min="7" max="7" width="8.109375" customWidth="1"/>
    <col min="8" max="8" width="9.21875" customWidth="1"/>
    <col min="9" max="9" width="12.77734375" customWidth="1"/>
    <col min="10" max="10" width="9.5546875" style="383" bestFit="1" customWidth="1"/>
  </cols>
  <sheetData>
    <row r="1" spans="1:11" ht="36" customHeight="1" x14ac:dyDescent="0.3">
      <c r="A1" s="778" t="s">
        <v>3695</v>
      </c>
      <c r="B1" s="778"/>
      <c r="C1" s="778"/>
      <c r="D1" s="778"/>
      <c r="E1" s="778"/>
      <c r="F1" s="778"/>
      <c r="G1" s="778"/>
      <c r="H1" s="778"/>
      <c r="I1" s="778"/>
      <c r="J1" s="778"/>
    </row>
    <row r="2" spans="1:11" x14ac:dyDescent="0.3">
      <c r="A2" s="791" t="s">
        <v>456</v>
      </c>
      <c r="B2" s="791"/>
      <c r="C2" s="1" t="s">
        <v>3835</v>
      </c>
      <c r="D2" s="1"/>
      <c r="E2" s="394"/>
      <c r="F2" s="394"/>
      <c r="G2" s="394"/>
      <c r="H2" s="394"/>
      <c r="I2" s="394"/>
      <c r="J2" s="394"/>
    </row>
    <row r="3" spans="1:11" x14ac:dyDescent="0.3">
      <c r="A3" s="791" t="s">
        <v>3694</v>
      </c>
      <c r="B3" s="791"/>
      <c r="C3" s="1" t="s">
        <v>3834</v>
      </c>
      <c r="D3" s="1"/>
      <c r="E3" s="394"/>
      <c r="F3" s="394"/>
      <c r="G3" s="394"/>
      <c r="H3" s="394"/>
      <c r="I3" s="394"/>
      <c r="J3" s="394"/>
    </row>
    <row r="4" spans="1:11" x14ac:dyDescent="0.3">
      <c r="A4" s="791" t="s">
        <v>3779</v>
      </c>
      <c r="B4" s="791"/>
      <c r="C4" s="1" t="s">
        <v>826</v>
      </c>
      <c r="D4" s="1"/>
      <c r="E4" s="394"/>
      <c r="F4" s="394"/>
      <c r="G4" s="394"/>
      <c r="H4" s="394"/>
      <c r="I4" s="394"/>
      <c r="J4" s="394"/>
    </row>
    <row r="5" spans="1:11" ht="14.4" customHeight="1" x14ac:dyDescent="0.3">
      <c r="A5" s="791" t="s">
        <v>454</v>
      </c>
      <c r="B5" s="791"/>
      <c r="C5" s="1" t="s">
        <v>3709</v>
      </c>
      <c r="D5" s="1"/>
      <c r="E5" s="394"/>
      <c r="F5" s="394"/>
      <c r="G5" s="394"/>
      <c r="H5" s="394"/>
      <c r="I5" s="394"/>
      <c r="J5" s="394"/>
    </row>
    <row r="6" spans="1:11" ht="14.4" customHeight="1" x14ac:dyDescent="0.3">
      <c r="A6" s="855" t="s">
        <v>457</v>
      </c>
      <c r="B6" s="856"/>
      <c r="C6" s="503" t="s">
        <v>3987</v>
      </c>
      <c r="D6" s="838"/>
      <c r="E6" s="838"/>
      <c r="F6" s="838"/>
      <c r="G6" s="838"/>
      <c r="H6" s="838"/>
      <c r="I6" s="838"/>
      <c r="J6" s="394"/>
    </row>
    <row r="7" spans="1:11" ht="36.6" customHeight="1" x14ac:dyDescent="0.3">
      <c r="A7" s="701" t="s">
        <v>413</v>
      </c>
      <c r="B7" s="406" t="s">
        <v>3712</v>
      </c>
      <c r="C7" s="353" t="s">
        <v>3692</v>
      </c>
      <c r="D7" s="351" t="s">
        <v>3691</v>
      </c>
      <c r="E7" s="309" t="s">
        <v>3690</v>
      </c>
      <c r="F7" s="309" t="s">
        <v>3689</v>
      </c>
      <c r="G7" s="352" t="s">
        <v>3688</v>
      </c>
      <c r="H7" s="351" t="s">
        <v>3687</v>
      </c>
      <c r="I7" s="351" t="s">
        <v>3883</v>
      </c>
      <c r="J7" s="351" t="s">
        <v>3884</v>
      </c>
      <c r="K7" s="269"/>
    </row>
    <row r="8" spans="1:11" ht="15" customHeight="1" x14ac:dyDescent="0.3">
      <c r="A8" s="99">
        <v>2</v>
      </c>
      <c r="B8" s="308" t="s">
        <v>3714</v>
      </c>
      <c r="C8" s="101" t="s">
        <v>3723</v>
      </c>
      <c r="D8" s="271">
        <v>16</v>
      </c>
      <c r="E8" s="341">
        <v>5</v>
      </c>
      <c r="F8" s="341"/>
      <c r="G8" s="275" t="s">
        <v>3683</v>
      </c>
      <c r="H8" s="398">
        <v>64.8</v>
      </c>
      <c r="I8" s="717">
        <v>20</v>
      </c>
      <c r="J8" s="717">
        <f>H8*I8</f>
        <v>1296</v>
      </c>
      <c r="K8" s="269"/>
    </row>
    <row r="9" spans="1:11" ht="15" customHeight="1" x14ac:dyDescent="0.3">
      <c r="A9" s="99">
        <v>3</v>
      </c>
      <c r="B9" s="779" t="s">
        <v>3682</v>
      </c>
      <c r="C9" s="307" t="s">
        <v>3773</v>
      </c>
      <c r="D9" s="271">
        <v>6</v>
      </c>
      <c r="E9" s="341">
        <v>0.2</v>
      </c>
      <c r="F9" s="341">
        <v>0.02</v>
      </c>
      <c r="G9" s="275" t="s">
        <v>3677</v>
      </c>
      <c r="H9" s="398">
        <v>9</v>
      </c>
      <c r="I9" s="717">
        <v>600</v>
      </c>
      <c r="J9" s="717">
        <f>H9*I9</f>
        <v>5400</v>
      </c>
      <c r="K9" s="269"/>
    </row>
    <row r="10" spans="1:11" ht="15" customHeight="1" x14ac:dyDescent="0.3">
      <c r="A10" s="99">
        <v>4</v>
      </c>
      <c r="B10" s="779"/>
      <c r="C10" s="307" t="s">
        <v>3938</v>
      </c>
      <c r="D10" s="271">
        <v>4</v>
      </c>
      <c r="E10" s="341">
        <v>0.2</v>
      </c>
      <c r="F10" s="341">
        <v>0.02</v>
      </c>
      <c r="G10" s="275" t="s">
        <v>3677</v>
      </c>
      <c r="H10" s="398">
        <v>27</v>
      </c>
      <c r="I10" s="717">
        <v>200</v>
      </c>
      <c r="J10" s="717">
        <f>H10*I10</f>
        <v>5400</v>
      </c>
      <c r="K10" s="269"/>
    </row>
    <row r="11" spans="1:11" ht="15" customHeight="1" x14ac:dyDescent="0.3">
      <c r="A11" s="99">
        <v>5</v>
      </c>
      <c r="B11" s="779"/>
      <c r="C11" s="307" t="s">
        <v>3938</v>
      </c>
      <c r="D11" s="271">
        <v>0.85</v>
      </c>
      <c r="E11" s="341">
        <v>0.2</v>
      </c>
      <c r="F11" s="341">
        <v>0.02</v>
      </c>
      <c r="G11" s="275" t="s">
        <v>3677</v>
      </c>
      <c r="H11" s="398">
        <v>7</v>
      </c>
      <c r="I11" s="717">
        <v>80</v>
      </c>
      <c r="J11" s="717">
        <f>I11*H11</f>
        <v>560</v>
      </c>
      <c r="K11" s="269"/>
    </row>
    <row r="12" spans="1:11" ht="15" customHeight="1" x14ac:dyDescent="0.3">
      <c r="A12" s="99">
        <v>6</v>
      </c>
      <c r="B12" s="779"/>
      <c r="C12" s="307" t="s">
        <v>3939</v>
      </c>
      <c r="D12" s="271">
        <v>1.3</v>
      </c>
      <c r="E12" s="341">
        <v>0.2</v>
      </c>
      <c r="F12" s="341">
        <v>0.02</v>
      </c>
      <c r="G12" s="275" t="s">
        <v>3677</v>
      </c>
      <c r="H12" s="398">
        <v>6</v>
      </c>
      <c r="I12" s="717">
        <v>400</v>
      </c>
      <c r="J12" s="717">
        <f>H12*I12</f>
        <v>2400</v>
      </c>
      <c r="K12" s="269"/>
    </row>
    <row r="13" spans="1:11" ht="15" customHeight="1" x14ac:dyDescent="0.3">
      <c r="A13" s="99">
        <v>7</v>
      </c>
      <c r="B13" s="779"/>
      <c r="C13" s="307" t="s">
        <v>3940</v>
      </c>
      <c r="D13" s="271">
        <v>2</v>
      </c>
      <c r="E13" s="341">
        <v>0.2</v>
      </c>
      <c r="F13" s="341">
        <v>0.02</v>
      </c>
      <c r="G13" s="275" t="s">
        <v>3677</v>
      </c>
      <c r="H13" s="398">
        <v>4</v>
      </c>
      <c r="I13" s="717">
        <v>300</v>
      </c>
      <c r="J13" s="717">
        <f>H13*I13</f>
        <v>1200</v>
      </c>
      <c r="K13" s="269"/>
    </row>
    <row r="14" spans="1:11" ht="15" customHeight="1" x14ac:dyDescent="0.3">
      <c r="A14" s="99">
        <v>18</v>
      </c>
      <c r="B14" s="308" t="s">
        <v>476</v>
      </c>
      <c r="C14" s="307" t="s">
        <v>3937</v>
      </c>
      <c r="D14" s="271">
        <v>15</v>
      </c>
      <c r="E14" s="341">
        <v>3</v>
      </c>
      <c r="F14" s="341"/>
      <c r="G14" s="275" t="s">
        <v>3678</v>
      </c>
      <c r="H14" s="398">
        <v>46.5</v>
      </c>
      <c r="I14" s="717">
        <v>100</v>
      </c>
      <c r="J14" s="717">
        <f>H14*I14</f>
        <v>4650</v>
      </c>
      <c r="K14" s="269"/>
    </row>
    <row r="15" spans="1:11" ht="15" customHeight="1" x14ac:dyDescent="0.3">
      <c r="A15" s="99">
        <v>1</v>
      </c>
      <c r="B15" s="783" t="s">
        <v>478</v>
      </c>
      <c r="C15" s="367" t="s">
        <v>3911</v>
      </c>
      <c r="D15" s="271">
        <v>20</v>
      </c>
      <c r="E15" s="341">
        <v>10</v>
      </c>
      <c r="F15" s="341"/>
      <c r="G15" s="275" t="s">
        <v>3683</v>
      </c>
      <c r="H15" s="398">
        <v>120</v>
      </c>
      <c r="I15" s="717">
        <v>100</v>
      </c>
      <c r="J15" s="717">
        <f>I15*H15</f>
        <v>12000</v>
      </c>
      <c r="K15" s="269"/>
    </row>
    <row r="16" spans="1:11" ht="15" customHeight="1" x14ac:dyDescent="0.3">
      <c r="A16" s="99">
        <v>8</v>
      </c>
      <c r="B16" s="784"/>
      <c r="C16" s="307" t="s">
        <v>3936</v>
      </c>
      <c r="D16" s="271"/>
      <c r="E16" s="341"/>
      <c r="F16" s="341"/>
      <c r="G16" s="275" t="s">
        <v>3679</v>
      </c>
      <c r="H16" s="398">
        <v>4.2</v>
      </c>
      <c r="I16" s="717">
        <v>300</v>
      </c>
      <c r="J16" s="717">
        <f t="shared" ref="J16:J29" si="0">H16*I16</f>
        <v>1260</v>
      </c>
      <c r="K16" s="269"/>
    </row>
    <row r="17" spans="1:12" ht="15" customHeight="1" x14ac:dyDescent="0.3">
      <c r="A17" s="99">
        <v>9</v>
      </c>
      <c r="B17" s="784"/>
      <c r="C17" s="307" t="s">
        <v>3935</v>
      </c>
      <c r="D17" s="271"/>
      <c r="E17" s="341"/>
      <c r="F17" s="341"/>
      <c r="G17" s="275" t="s">
        <v>3679</v>
      </c>
      <c r="H17" s="398">
        <v>5</v>
      </c>
      <c r="I17" s="717">
        <v>300</v>
      </c>
      <c r="J17" s="717">
        <f t="shared" si="0"/>
        <v>1500</v>
      </c>
      <c r="K17" s="269"/>
    </row>
    <row r="18" spans="1:12" ht="15" customHeight="1" x14ac:dyDescent="0.3">
      <c r="A18" s="99">
        <v>10</v>
      </c>
      <c r="B18" s="784"/>
      <c r="C18" s="281" t="s">
        <v>2007</v>
      </c>
      <c r="D18" s="271"/>
      <c r="E18" s="341"/>
      <c r="F18" s="341"/>
      <c r="G18" s="275" t="s">
        <v>3683</v>
      </c>
      <c r="H18" s="398">
        <v>190</v>
      </c>
      <c r="I18" s="717">
        <v>40</v>
      </c>
      <c r="J18" s="717">
        <f t="shared" si="0"/>
        <v>7600</v>
      </c>
      <c r="K18" s="269"/>
    </row>
    <row r="19" spans="1:12" ht="15" customHeight="1" x14ac:dyDescent="0.3">
      <c r="A19" s="99">
        <v>11</v>
      </c>
      <c r="B19" s="784"/>
      <c r="C19" s="307" t="s">
        <v>2006</v>
      </c>
      <c r="D19" s="271"/>
      <c r="E19" s="341"/>
      <c r="F19" s="341"/>
      <c r="G19" s="275" t="s">
        <v>3679</v>
      </c>
      <c r="H19" s="398">
        <v>18</v>
      </c>
      <c r="I19" s="717">
        <v>300</v>
      </c>
      <c r="J19" s="717">
        <f t="shared" si="0"/>
        <v>5400</v>
      </c>
      <c r="K19" s="269"/>
    </row>
    <row r="20" spans="1:12" ht="15" customHeight="1" x14ac:dyDescent="0.3">
      <c r="A20" s="99">
        <v>12</v>
      </c>
      <c r="B20" s="784"/>
      <c r="C20" s="281" t="s">
        <v>2007</v>
      </c>
      <c r="D20" s="271"/>
      <c r="E20" s="341"/>
      <c r="F20" s="341"/>
      <c r="G20" s="275" t="str">
        <f>G18</f>
        <v>M2</v>
      </c>
      <c r="H20" s="398">
        <v>220</v>
      </c>
      <c r="I20" s="717">
        <v>40</v>
      </c>
      <c r="J20" s="717">
        <f t="shared" si="0"/>
        <v>8800</v>
      </c>
      <c r="K20" s="269"/>
    </row>
    <row r="21" spans="1:12" ht="15" customHeight="1" x14ac:dyDescent="0.3">
      <c r="A21" s="99">
        <v>13</v>
      </c>
      <c r="B21" s="784"/>
      <c r="C21" s="307" t="s">
        <v>2005</v>
      </c>
      <c r="D21" s="271">
        <v>0.35</v>
      </c>
      <c r="E21" s="341">
        <v>0.2</v>
      </c>
      <c r="F21" s="341">
        <v>0.2</v>
      </c>
      <c r="G21" s="275" t="s">
        <v>3677</v>
      </c>
      <c r="H21" s="398">
        <v>1311</v>
      </c>
      <c r="I21" s="717">
        <v>25</v>
      </c>
      <c r="J21" s="717">
        <f t="shared" si="0"/>
        <v>32775</v>
      </c>
      <c r="K21" s="269"/>
    </row>
    <row r="22" spans="1:12" ht="15" customHeight="1" x14ac:dyDescent="0.3">
      <c r="A22" s="99">
        <v>14</v>
      </c>
      <c r="B22" s="784"/>
      <c r="C22" s="307" t="s">
        <v>2601</v>
      </c>
      <c r="D22" s="271"/>
      <c r="E22" s="341"/>
      <c r="F22" s="341"/>
      <c r="G22" s="275" t="s">
        <v>3679</v>
      </c>
      <c r="H22" s="398">
        <v>3</v>
      </c>
      <c r="I22" s="717">
        <v>500</v>
      </c>
      <c r="J22" s="717">
        <f t="shared" si="0"/>
        <v>1500</v>
      </c>
      <c r="K22" s="269"/>
    </row>
    <row r="23" spans="1:12" ht="15" customHeight="1" x14ac:dyDescent="0.3">
      <c r="A23" s="99">
        <v>15</v>
      </c>
      <c r="B23" s="785"/>
      <c r="C23" s="307" t="s">
        <v>2008</v>
      </c>
      <c r="D23" s="271"/>
      <c r="E23" s="341"/>
      <c r="F23" s="341"/>
      <c r="G23" s="275" t="s">
        <v>3679</v>
      </c>
      <c r="H23" s="398">
        <v>1.9</v>
      </c>
      <c r="I23" s="717">
        <v>500</v>
      </c>
      <c r="J23" s="717">
        <f t="shared" si="0"/>
        <v>950</v>
      </c>
      <c r="K23" s="269"/>
    </row>
    <row r="24" spans="1:12" ht="15" customHeight="1" x14ac:dyDescent="0.3">
      <c r="A24" s="99">
        <v>16</v>
      </c>
      <c r="B24" s="783" t="s">
        <v>3758</v>
      </c>
      <c r="C24" s="307" t="s">
        <v>2004</v>
      </c>
      <c r="D24" s="271"/>
      <c r="E24" s="341"/>
      <c r="F24" s="341"/>
      <c r="G24" s="275" t="s">
        <v>3701</v>
      </c>
      <c r="H24" s="398">
        <v>64</v>
      </c>
      <c r="I24" s="717">
        <v>14</v>
      </c>
      <c r="J24" s="717">
        <f t="shared" si="0"/>
        <v>896</v>
      </c>
      <c r="K24" s="269"/>
    </row>
    <row r="25" spans="1:12" ht="15" customHeight="1" x14ac:dyDescent="0.3">
      <c r="A25" s="99"/>
      <c r="B25" s="784"/>
      <c r="C25" s="307" t="s">
        <v>3941</v>
      </c>
      <c r="D25" s="271">
        <v>1</v>
      </c>
      <c r="E25" s="341">
        <v>0.1</v>
      </c>
      <c r="F25" s="341"/>
      <c r="G25" s="275" t="s">
        <v>3678</v>
      </c>
      <c r="H25" s="398">
        <v>4</v>
      </c>
      <c r="I25" s="717">
        <v>100</v>
      </c>
      <c r="J25" s="717">
        <f t="shared" si="0"/>
        <v>400</v>
      </c>
      <c r="K25" s="269"/>
    </row>
    <row r="26" spans="1:12" ht="15" customHeight="1" x14ac:dyDescent="0.3">
      <c r="A26" s="99">
        <v>17</v>
      </c>
      <c r="B26" s="784"/>
      <c r="C26" s="307" t="s">
        <v>3837</v>
      </c>
      <c r="D26" s="271"/>
      <c r="E26" s="341"/>
      <c r="F26" s="341"/>
      <c r="G26" s="275" t="s">
        <v>3836</v>
      </c>
      <c r="H26" s="398">
        <v>30</v>
      </c>
      <c r="I26" s="717">
        <v>700</v>
      </c>
      <c r="J26" s="717">
        <f t="shared" si="0"/>
        <v>21000</v>
      </c>
      <c r="K26" s="269"/>
    </row>
    <row r="27" spans="1:12" ht="15" customHeight="1" x14ac:dyDescent="0.3">
      <c r="A27" s="99">
        <v>19</v>
      </c>
      <c r="B27" s="784"/>
      <c r="C27" s="307" t="s">
        <v>3822</v>
      </c>
      <c r="D27" s="271"/>
      <c r="E27" s="341">
        <v>1.5</v>
      </c>
      <c r="F27" s="341">
        <v>1.5</v>
      </c>
      <c r="G27" s="275" t="s">
        <v>3812</v>
      </c>
      <c r="H27" s="398">
        <v>2</v>
      </c>
      <c r="I27" s="717">
        <v>7000</v>
      </c>
      <c r="J27" s="717">
        <f t="shared" si="0"/>
        <v>14000</v>
      </c>
      <c r="K27" s="269"/>
    </row>
    <row r="28" spans="1:12" ht="15" customHeight="1" x14ac:dyDescent="0.3">
      <c r="A28" s="99">
        <v>20</v>
      </c>
      <c r="B28" s="784"/>
      <c r="C28" s="307" t="s">
        <v>3821</v>
      </c>
      <c r="D28" s="271"/>
      <c r="E28" s="341">
        <v>0.9</v>
      </c>
      <c r="F28" s="341">
        <v>2.2999999999999998</v>
      </c>
      <c r="G28" s="275" t="s">
        <v>3812</v>
      </c>
      <c r="H28" s="398">
        <v>3</v>
      </c>
      <c r="I28" s="717">
        <v>5000</v>
      </c>
      <c r="J28" s="717">
        <f t="shared" si="0"/>
        <v>15000</v>
      </c>
      <c r="K28" s="269"/>
    </row>
    <row r="29" spans="1:12" ht="15" customHeight="1" x14ac:dyDescent="0.3">
      <c r="A29" s="99">
        <v>21</v>
      </c>
      <c r="B29" s="785"/>
      <c r="C29" s="307" t="s">
        <v>3698</v>
      </c>
      <c r="D29" s="271"/>
      <c r="E29" s="341"/>
      <c r="F29" s="341"/>
      <c r="G29" s="275" t="s">
        <v>3683</v>
      </c>
      <c r="H29" s="398">
        <v>3.4</v>
      </c>
      <c r="I29" s="717">
        <v>400</v>
      </c>
      <c r="J29" s="717">
        <f t="shared" si="0"/>
        <v>1360</v>
      </c>
      <c r="K29" s="269"/>
    </row>
    <row r="30" spans="1:12" ht="15" customHeight="1" x14ac:dyDescent="0.3">
      <c r="A30" s="758" t="s">
        <v>3712</v>
      </c>
      <c r="B30" s="759"/>
      <c r="C30" s="759"/>
      <c r="D30" s="759"/>
      <c r="E30" s="759"/>
      <c r="F30" s="759"/>
      <c r="G30" s="759"/>
      <c r="H30" s="759"/>
      <c r="I30" s="760"/>
      <c r="J30" s="678">
        <f>SUM(J8:J29)</f>
        <v>145347</v>
      </c>
      <c r="K30" s="331"/>
    </row>
    <row r="31" spans="1:12" ht="15" customHeight="1" x14ac:dyDescent="0.3">
      <c r="A31" s="99">
        <v>22</v>
      </c>
      <c r="B31" s="887" t="s">
        <v>3744</v>
      </c>
      <c r="C31" s="398" t="s">
        <v>3675</v>
      </c>
      <c r="D31" s="928">
        <v>125</v>
      </c>
      <c r="E31" s="928"/>
      <c r="F31" s="928"/>
      <c r="G31" s="275" t="s">
        <v>3660</v>
      </c>
      <c r="H31" s="398">
        <v>125</v>
      </c>
      <c r="I31" s="398">
        <v>300</v>
      </c>
      <c r="J31" s="603">
        <f>H31*I31</f>
        <v>37500</v>
      </c>
      <c r="K31" s="269"/>
    </row>
    <row r="32" spans="1:12" ht="15" customHeight="1" x14ac:dyDescent="0.3">
      <c r="A32" s="99">
        <v>23</v>
      </c>
      <c r="B32" s="887"/>
      <c r="C32" s="398" t="s">
        <v>3652</v>
      </c>
      <c r="D32" s="928">
        <v>60</v>
      </c>
      <c r="E32" s="928"/>
      <c r="F32" s="928"/>
      <c r="G32" s="275" t="s">
        <v>3660</v>
      </c>
      <c r="H32" s="398">
        <v>60</v>
      </c>
      <c r="I32" s="398">
        <v>600</v>
      </c>
      <c r="J32" s="603">
        <f>H32*I32</f>
        <v>36000</v>
      </c>
      <c r="K32" s="269"/>
      <c r="L32" s="274"/>
    </row>
    <row r="33" spans="1:11" ht="15" customHeight="1" x14ac:dyDescent="0.3">
      <c r="A33" s="758" t="s">
        <v>3704</v>
      </c>
      <c r="B33" s="759"/>
      <c r="C33" s="759"/>
      <c r="D33" s="759"/>
      <c r="E33" s="759"/>
      <c r="F33" s="759"/>
      <c r="G33" s="759"/>
      <c r="H33" s="759"/>
      <c r="I33" s="760"/>
      <c r="J33" s="679">
        <f>J31+J32</f>
        <v>73500</v>
      </c>
      <c r="K33" s="269"/>
    </row>
    <row r="34" spans="1:11" ht="15" customHeight="1" x14ac:dyDescent="0.3">
      <c r="A34" s="602">
        <v>24</v>
      </c>
      <c r="B34" s="779" t="s">
        <v>3674</v>
      </c>
      <c r="C34" s="802" t="s">
        <v>3718</v>
      </c>
      <c r="D34" s="803"/>
      <c r="E34" s="803"/>
      <c r="F34" s="804"/>
      <c r="G34" s="272" t="s">
        <v>3673</v>
      </c>
      <c r="H34" s="448"/>
      <c r="I34" s="398"/>
      <c r="J34" s="398"/>
      <c r="K34" s="269"/>
    </row>
    <row r="35" spans="1:11" ht="15" customHeight="1" x14ac:dyDescent="0.3">
      <c r="A35" s="601">
        <v>25</v>
      </c>
      <c r="B35" s="783"/>
      <c r="C35" s="805" t="s">
        <v>3674</v>
      </c>
      <c r="D35" s="806"/>
      <c r="E35" s="806"/>
      <c r="F35" s="807"/>
      <c r="G35" s="600" t="s">
        <v>3795</v>
      </c>
      <c r="H35" s="505">
        <v>1</v>
      </c>
      <c r="I35" s="716">
        <v>4600</v>
      </c>
      <c r="J35" s="716">
        <f>I35</f>
        <v>4600</v>
      </c>
      <c r="K35" s="269"/>
    </row>
    <row r="36" spans="1:11" ht="15" customHeight="1" x14ac:dyDescent="0.3">
      <c r="A36" s="758" t="s">
        <v>3711</v>
      </c>
      <c r="B36" s="759"/>
      <c r="C36" s="759"/>
      <c r="D36" s="759"/>
      <c r="E36" s="759"/>
      <c r="F36" s="759"/>
      <c r="G36" s="759"/>
      <c r="H36" s="759"/>
      <c r="I36" s="760"/>
      <c r="J36" s="676">
        <f>J35+J33+J30</f>
        <v>223447</v>
      </c>
      <c r="K36" s="269"/>
    </row>
    <row r="37" spans="1:11" ht="18" customHeight="1" x14ac:dyDescent="0.3">
      <c r="A37" s="332"/>
      <c r="B37" s="332"/>
      <c r="C37" s="332"/>
      <c r="D37" s="332"/>
      <c r="E37" s="332"/>
      <c r="F37" s="332"/>
      <c r="G37" s="332"/>
      <c r="H37" s="332"/>
      <c r="I37" s="332"/>
      <c r="J37" s="599"/>
      <c r="K37" s="269"/>
    </row>
    <row r="38" spans="1:11" ht="18" customHeight="1" x14ac:dyDescent="0.3">
      <c r="A38" s="332"/>
      <c r="B38" s="332"/>
      <c r="C38" s="332"/>
      <c r="D38" s="332"/>
      <c r="E38" s="332"/>
      <c r="F38" s="332"/>
      <c r="G38" s="332"/>
      <c r="H38" s="332"/>
      <c r="I38" s="332"/>
      <c r="J38" s="599"/>
      <c r="K38" s="269"/>
    </row>
    <row r="39" spans="1:11" ht="18" customHeight="1" x14ac:dyDescent="0.3">
      <c r="A39" s="332"/>
      <c r="B39" s="332"/>
      <c r="C39" s="332"/>
      <c r="D39" s="332"/>
      <c r="E39" s="332"/>
      <c r="F39" s="332"/>
      <c r="G39" s="332"/>
      <c r="H39" s="332"/>
      <c r="I39" s="332"/>
      <c r="J39" s="599"/>
      <c r="K39" s="269"/>
    </row>
    <row r="40" spans="1:11" ht="18" customHeight="1" x14ac:dyDescent="0.3">
      <c r="A40" s="332"/>
      <c r="B40" s="332"/>
      <c r="C40" s="332"/>
      <c r="D40" s="332"/>
      <c r="E40" s="332"/>
      <c r="F40" s="332"/>
      <c r="G40" s="332"/>
      <c r="H40" s="332"/>
      <c r="I40" s="332"/>
      <c r="J40" s="599"/>
      <c r="K40" s="269"/>
    </row>
    <row r="41" spans="1:11" ht="18" customHeight="1" x14ac:dyDescent="0.3">
      <c r="A41" s="332"/>
      <c r="B41" s="332"/>
      <c r="C41" s="332"/>
      <c r="D41" s="332"/>
      <c r="E41" s="332"/>
      <c r="F41" s="332"/>
      <c r="G41" s="332"/>
      <c r="H41" s="332"/>
      <c r="I41" s="332"/>
      <c r="J41" s="599"/>
      <c r="K41" s="269"/>
    </row>
    <row r="42" spans="1:11" ht="18" customHeight="1" x14ac:dyDescent="0.3">
      <c r="A42" s="332"/>
      <c r="B42" s="332"/>
      <c r="C42" s="332"/>
      <c r="D42" s="332"/>
      <c r="E42" s="332"/>
      <c r="F42" s="332"/>
      <c r="G42" s="332"/>
      <c r="H42" s="332"/>
      <c r="I42" s="332"/>
      <c r="J42" s="599"/>
      <c r="K42" s="269"/>
    </row>
    <row r="43" spans="1:11" ht="18" customHeight="1" x14ac:dyDescent="0.3">
      <c r="A43" s="332"/>
      <c r="B43" s="332"/>
      <c r="C43" s="332"/>
      <c r="D43" s="332"/>
      <c r="E43" s="332"/>
      <c r="F43" s="332"/>
      <c r="G43" s="332"/>
      <c r="H43" s="332"/>
      <c r="I43" s="332"/>
      <c r="J43" s="599"/>
      <c r="K43" s="269"/>
    </row>
    <row r="44" spans="1:11" ht="18" customHeight="1" x14ac:dyDescent="0.3">
      <c r="A44" s="332"/>
      <c r="B44" s="332"/>
      <c r="C44" s="332"/>
      <c r="D44" s="332"/>
      <c r="E44" s="332"/>
      <c r="F44" s="332"/>
      <c r="G44" s="332"/>
      <c r="H44" s="332"/>
      <c r="I44" s="332"/>
      <c r="J44" s="599"/>
      <c r="K44" s="269"/>
    </row>
    <row r="45" spans="1:11" ht="18" customHeight="1" x14ac:dyDescent="0.3">
      <c r="A45" s="332"/>
      <c r="B45" s="332"/>
      <c r="C45" s="332"/>
      <c r="D45" s="332"/>
      <c r="E45" s="332"/>
      <c r="F45" s="332"/>
      <c r="G45" s="332"/>
      <c r="H45" s="332"/>
      <c r="I45" s="332"/>
      <c r="J45" s="599"/>
      <c r="K45" s="269"/>
    </row>
    <row r="46" spans="1:11" ht="18" customHeight="1" x14ac:dyDescent="0.3">
      <c r="A46" s="332"/>
      <c r="B46" s="332"/>
      <c r="C46" s="332"/>
      <c r="D46" s="332"/>
      <c r="E46" s="332"/>
      <c r="F46" s="332"/>
      <c r="G46" s="332"/>
      <c r="H46" s="332"/>
      <c r="I46" s="332"/>
      <c r="J46" s="599"/>
      <c r="K46" s="269"/>
    </row>
    <row r="47" spans="1:11" ht="18" customHeight="1" x14ac:dyDescent="0.3">
      <c r="A47" s="332"/>
      <c r="B47" s="332"/>
      <c r="C47" s="332"/>
      <c r="D47" s="332"/>
      <c r="E47" s="332"/>
      <c r="F47" s="332"/>
      <c r="G47" s="332"/>
      <c r="H47" s="332"/>
      <c r="I47" s="332"/>
      <c r="J47" s="599"/>
      <c r="K47" s="269"/>
    </row>
    <row r="48" spans="1:11" ht="18" customHeight="1" x14ac:dyDescent="0.3">
      <c r="A48" s="332"/>
      <c r="B48" s="332"/>
      <c r="C48" s="332"/>
      <c r="D48" s="332"/>
      <c r="E48" s="332"/>
      <c r="F48" s="332"/>
      <c r="G48" s="332"/>
      <c r="H48" s="332"/>
      <c r="I48" s="332"/>
      <c r="J48" s="599"/>
      <c r="K48" s="269"/>
    </row>
    <row r="49" spans="1:11" ht="18" customHeight="1" x14ac:dyDescent="0.3">
      <c r="A49" s="332"/>
      <c r="B49" s="332"/>
      <c r="C49" s="332"/>
      <c r="D49" s="332"/>
      <c r="E49" s="332"/>
      <c r="F49" s="332"/>
      <c r="G49" s="332"/>
      <c r="H49" s="332"/>
      <c r="I49" s="332"/>
      <c r="J49" s="599"/>
      <c r="K49" s="269"/>
    </row>
    <row r="50" spans="1:11" ht="18" customHeight="1" x14ac:dyDescent="0.3">
      <c r="A50" s="332"/>
      <c r="B50" s="332"/>
      <c r="C50" s="332"/>
      <c r="D50" s="332"/>
      <c r="E50" s="332"/>
      <c r="F50" s="332"/>
      <c r="G50" s="332"/>
      <c r="H50" s="332"/>
      <c r="I50" s="332"/>
      <c r="J50" s="599"/>
      <c r="K50" s="269"/>
    </row>
    <row r="51" spans="1:11" ht="18" customHeight="1" x14ac:dyDescent="0.3">
      <c r="A51" s="332"/>
      <c r="B51" s="332"/>
      <c r="C51" s="332"/>
      <c r="D51" s="332"/>
      <c r="E51" s="332"/>
      <c r="F51" s="332"/>
      <c r="G51" s="332"/>
      <c r="H51" s="332"/>
      <c r="I51" s="332"/>
      <c r="J51" s="599"/>
      <c r="K51" s="269"/>
    </row>
    <row r="52" spans="1:11" ht="18" customHeight="1" x14ac:dyDescent="0.3">
      <c r="A52" s="332"/>
      <c r="B52" s="332"/>
      <c r="C52" s="332"/>
      <c r="D52" s="332"/>
      <c r="E52" s="332"/>
      <c r="F52" s="332"/>
      <c r="G52" s="332"/>
      <c r="H52" s="332"/>
      <c r="I52" s="332"/>
      <c r="J52" s="599"/>
      <c r="K52" s="269"/>
    </row>
    <row r="53" spans="1:11" ht="18" customHeight="1" x14ac:dyDescent="0.3">
      <c r="A53" s="332"/>
      <c r="B53" s="332"/>
      <c r="C53" s="332"/>
      <c r="D53" s="332"/>
      <c r="E53" s="332"/>
      <c r="F53" s="332"/>
      <c r="G53" s="332"/>
      <c r="H53" s="332"/>
      <c r="I53" s="332"/>
      <c r="J53" s="599"/>
      <c r="K53" s="269"/>
    </row>
    <row r="54" spans="1:11" ht="18" customHeight="1" x14ac:dyDescent="0.3">
      <c r="A54" s="332"/>
      <c r="B54" s="332"/>
      <c r="C54" s="332"/>
      <c r="D54" s="332"/>
      <c r="E54" s="332"/>
      <c r="F54" s="332"/>
      <c r="G54" s="332"/>
      <c r="H54" s="332"/>
      <c r="I54" s="332"/>
      <c r="J54" s="599"/>
      <c r="K54" s="269"/>
    </row>
    <row r="55" spans="1:11" ht="18" customHeight="1" x14ac:dyDescent="0.3">
      <c r="A55" s="332"/>
      <c r="B55" s="332"/>
      <c r="C55" s="332"/>
      <c r="D55" s="332"/>
      <c r="E55" s="332"/>
      <c r="F55" s="332"/>
      <c r="G55" s="332"/>
      <c r="H55" s="332"/>
      <c r="I55" s="332"/>
      <c r="J55" s="599"/>
      <c r="K55" s="269"/>
    </row>
    <row r="56" spans="1:11" ht="18" customHeight="1" x14ac:dyDescent="0.3">
      <c r="A56" s="332"/>
      <c r="B56" s="332"/>
      <c r="C56" s="332"/>
      <c r="D56" s="332"/>
      <c r="E56" s="332"/>
      <c r="F56" s="332"/>
      <c r="G56" s="332"/>
      <c r="H56" s="332"/>
      <c r="I56" s="332"/>
      <c r="J56" s="599"/>
      <c r="K56" s="269"/>
    </row>
    <row r="57" spans="1:11" ht="18" customHeight="1" x14ac:dyDescent="0.3">
      <c r="A57" s="332"/>
      <c r="B57" s="332"/>
      <c r="C57" s="332"/>
      <c r="D57" s="332"/>
      <c r="E57" s="332"/>
      <c r="F57" s="332"/>
      <c r="G57" s="332"/>
      <c r="H57" s="332"/>
      <c r="I57" s="332"/>
      <c r="J57" s="599"/>
      <c r="K57" s="269"/>
    </row>
    <row r="58" spans="1:11" ht="18" customHeight="1" x14ac:dyDescent="0.3">
      <c r="A58" s="332"/>
      <c r="B58" s="332"/>
      <c r="C58" s="332"/>
      <c r="D58" s="332"/>
      <c r="E58" s="332"/>
      <c r="F58" s="332"/>
      <c r="G58" s="332"/>
      <c r="H58" s="332"/>
      <c r="I58" s="332"/>
      <c r="J58" s="599"/>
      <c r="K58" s="269"/>
    </row>
    <row r="59" spans="1:11" ht="18" customHeight="1" x14ac:dyDescent="0.3">
      <c r="A59" s="332"/>
      <c r="B59" s="332"/>
      <c r="C59" s="332"/>
      <c r="D59" s="332"/>
      <c r="E59" s="332"/>
      <c r="F59" s="332"/>
      <c r="G59" s="332"/>
      <c r="H59" s="332"/>
      <c r="I59" s="332"/>
      <c r="J59" s="599"/>
      <c r="K59" s="269"/>
    </row>
    <row r="60" spans="1:11" ht="18" customHeight="1" x14ac:dyDescent="0.3">
      <c r="A60" s="332"/>
      <c r="B60" s="332"/>
      <c r="C60" s="332"/>
      <c r="D60" s="332"/>
      <c r="E60" s="332"/>
      <c r="F60" s="332"/>
      <c r="G60" s="332"/>
      <c r="H60" s="332"/>
      <c r="I60" s="332"/>
      <c r="J60" s="599"/>
      <c r="K60" s="269"/>
    </row>
    <row r="61" spans="1:11" ht="18" customHeight="1" x14ac:dyDescent="0.3">
      <c r="A61" s="332"/>
      <c r="B61" s="332"/>
      <c r="C61" s="332"/>
      <c r="D61" s="332"/>
      <c r="E61" s="332"/>
      <c r="F61" s="332"/>
      <c r="G61" s="332"/>
      <c r="H61" s="332"/>
      <c r="I61" s="332"/>
      <c r="J61" s="599"/>
      <c r="K61" s="269"/>
    </row>
    <row r="62" spans="1:11" s="74" customFormat="1" ht="22.05" customHeight="1" x14ac:dyDescent="0.3">
      <c r="B62" s="573"/>
      <c r="C62" s="322"/>
      <c r="D62" s="322"/>
      <c r="E62" s="568"/>
      <c r="F62" s="568"/>
      <c r="G62" s="332"/>
      <c r="H62" s="332"/>
      <c r="I62" s="575"/>
      <c r="J62" s="598"/>
      <c r="K62" s="331"/>
    </row>
    <row r="63" spans="1:11" s="74" customFormat="1" ht="22.05" customHeight="1" x14ac:dyDescent="0.3">
      <c r="B63" s="573"/>
      <c r="C63" s="929"/>
      <c r="D63" s="929"/>
      <c r="E63" s="929"/>
      <c r="F63" s="929"/>
      <c r="G63" s="929"/>
      <c r="H63" s="929"/>
      <c r="I63" s="929"/>
      <c r="J63" s="597"/>
      <c r="K63" s="331"/>
    </row>
    <row r="64" spans="1:11" x14ac:dyDescent="0.3">
      <c r="B64" s="573"/>
      <c r="C64" s="892"/>
      <c r="D64" s="892"/>
      <c r="E64" s="892"/>
      <c r="F64" s="892"/>
      <c r="G64" s="892"/>
      <c r="H64" s="892"/>
      <c r="I64" s="892"/>
      <c r="J64" s="892"/>
      <c r="K64" s="269"/>
    </row>
    <row r="65" spans="2:21" x14ac:dyDescent="0.3">
      <c r="B65" s="311"/>
      <c r="C65" s="893"/>
      <c r="D65" s="893"/>
      <c r="E65" s="893"/>
      <c r="F65" s="893"/>
      <c r="G65" s="893"/>
      <c r="H65" s="893"/>
      <c r="I65" s="893"/>
      <c r="J65" s="893"/>
      <c r="K65" s="269"/>
    </row>
    <row r="66" spans="2:21" x14ac:dyDescent="0.3">
      <c r="B66" s="1"/>
      <c r="C66" s="330"/>
      <c r="D66" s="74"/>
      <c r="E66" s="74"/>
      <c r="F66" s="74"/>
      <c r="G66" s="74"/>
      <c r="H66" s="74"/>
      <c r="I66" s="74"/>
      <c r="J66" s="384"/>
    </row>
    <row r="67" spans="2:21" x14ac:dyDescent="0.3">
      <c r="B67" s="1"/>
      <c r="C67" s="330"/>
      <c r="D67" s="74"/>
      <c r="E67" s="74"/>
      <c r="F67" s="74"/>
      <c r="G67" s="74"/>
      <c r="H67" s="74"/>
      <c r="I67" s="74"/>
      <c r="J67" s="384"/>
    </row>
    <row r="68" spans="2:21" x14ac:dyDescent="0.3">
      <c r="B68" s="329"/>
      <c r="C68" s="323"/>
      <c r="D68" s="319"/>
      <c r="E68" s="319"/>
      <c r="F68" s="319"/>
      <c r="G68" s="319"/>
      <c r="H68" s="319"/>
      <c r="I68" s="319"/>
      <c r="J68" s="596"/>
      <c r="K68" s="316"/>
    </row>
    <row r="69" spans="2:21" x14ac:dyDescent="0.3">
      <c r="B69" s="566"/>
      <c r="C69" s="323"/>
      <c r="D69" s="319"/>
      <c r="E69" s="319"/>
      <c r="F69" s="319"/>
      <c r="G69" s="319"/>
      <c r="H69" s="319"/>
      <c r="I69" s="319"/>
      <c r="J69" s="596"/>
      <c r="K69" s="316"/>
    </row>
    <row r="70" spans="2:21" ht="28.05" customHeight="1" x14ac:dyDescent="0.3">
      <c r="B70" s="566"/>
      <c r="C70" s="328"/>
      <c r="D70" s="899"/>
      <c r="E70" s="899"/>
      <c r="F70" s="888"/>
      <c r="G70" s="888"/>
      <c r="H70" s="888"/>
      <c r="I70" s="566"/>
      <c r="J70" s="566"/>
      <c r="K70" s="316"/>
      <c r="N70" s="326"/>
      <c r="P70" s="815"/>
      <c r="Q70" s="815"/>
      <c r="S70" s="325"/>
      <c r="U70" s="325"/>
    </row>
    <row r="71" spans="2:21" ht="21.15" customHeight="1" x14ac:dyDescent="0.3">
      <c r="B71" s="897"/>
      <c r="C71" s="324"/>
      <c r="D71" s="891"/>
      <c r="E71" s="891"/>
      <c r="F71" s="891"/>
      <c r="G71" s="891"/>
      <c r="H71" s="891"/>
      <c r="I71" s="322"/>
      <c r="J71" s="575"/>
      <c r="K71" s="316"/>
    </row>
    <row r="72" spans="2:21" ht="21.45" customHeight="1" x14ac:dyDescent="0.3">
      <c r="B72" s="897"/>
      <c r="C72" s="324"/>
      <c r="D72" s="891"/>
      <c r="E72" s="891"/>
      <c r="F72" s="891"/>
      <c r="G72" s="891"/>
      <c r="H72" s="891"/>
      <c r="I72" s="322"/>
      <c r="J72" s="575"/>
      <c r="K72" s="316"/>
    </row>
    <row r="73" spans="2:21" ht="21.45" customHeight="1" x14ac:dyDescent="0.3">
      <c r="B73" s="897"/>
      <c r="C73" s="324"/>
      <c r="D73" s="891"/>
      <c r="E73" s="891"/>
      <c r="F73" s="891"/>
      <c r="G73" s="891"/>
      <c r="H73" s="891"/>
      <c r="I73" s="322"/>
      <c r="J73" s="575"/>
      <c r="K73" s="316"/>
    </row>
    <row r="74" spans="2:21" ht="21.45" customHeight="1" x14ac:dyDescent="0.3">
      <c r="B74" s="897"/>
      <c r="C74" s="891"/>
      <c r="D74" s="891"/>
      <c r="E74" s="891"/>
      <c r="F74" s="891"/>
      <c r="G74" s="891"/>
      <c r="H74" s="891"/>
      <c r="I74" s="891"/>
      <c r="J74" s="575"/>
      <c r="K74" s="316"/>
    </row>
    <row r="75" spans="2:21" ht="60" customHeight="1" x14ac:dyDescent="0.3">
      <c r="B75" s="566"/>
      <c r="C75" s="323"/>
      <c r="D75" s="319"/>
      <c r="E75" s="319"/>
      <c r="F75" s="319"/>
      <c r="G75" s="319"/>
      <c r="H75" s="319"/>
      <c r="I75" s="319"/>
      <c r="J75" s="596"/>
      <c r="K75" s="316"/>
    </row>
    <row r="76" spans="2:21" ht="28.05" customHeight="1" x14ac:dyDescent="0.3">
      <c r="B76" s="888"/>
      <c r="C76" s="888"/>
      <c r="D76" s="899"/>
      <c r="E76" s="899"/>
      <c r="F76" s="899"/>
      <c r="G76" s="899"/>
      <c r="H76" s="899"/>
      <c r="I76" s="888"/>
      <c r="J76" s="888"/>
      <c r="K76" s="316"/>
    </row>
    <row r="77" spans="2:21" ht="77.400000000000006" customHeight="1" x14ac:dyDescent="0.3">
      <c r="B77" s="891"/>
      <c r="C77" s="891"/>
      <c r="D77" s="895"/>
      <c r="E77" s="895"/>
      <c r="F77" s="895"/>
      <c r="G77" s="895"/>
      <c r="H77" s="895"/>
      <c r="I77" s="931"/>
      <c r="J77" s="931"/>
      <c r="K77" s="316"/>
    </row>
    <row r="78" spans="2:21" ht="31.8" customHeight="1" x14ac:dyDescent="0.3">
      <c r="B78" s="896"/>
      <c r="C78" s="896"/>
      <c r="D78" s="896"/>
      <c r="E78" s="896"/>
      <c r="F78" s="896"/>
      <c r="G78" s="896"/>
      <c r="H78" s="896"/>
      <c r="I78" s="930"/>
      <c r="J78" s="930"/>
      <c r="K78" s="316"/>
    </row>
    <row r="79" spans="2:21" x14ac:dyDescent="0.3">
      <c r="B79" s="322"/>
      <c r="C79" s="321"/>
      <c r="D79" s="316"/>
      <c r="E79" s="319"/>
      <c r="F79" s="319"/>
      <c r="G79" s="319"/>
      <c r="H79" s="319"/>
      <c r="I79" s="322"/>
      <c r="J79" s="596"/>
      <c r="K79" s="316"/>
    </row>
    <row r="80" spans="2:21" x14ac:dyDescent="0.3">
      <c r="B80" s="274"/>
    </row>
  </sheetData>
  <mergeCells count="41">
    <mergeCell ref="D6:I6"/>
    <mergeCell ref="A1:J1"/>
    <mergeCell ref="B9:B13"/>
    <mergeCell ref="A2:B2"/>
    <mergeCell ref="A3:B3"/>
    <mergeCell ref="A5:B5"/>
    <mergeCell ref="A6:B6"/>
    <mergeCell ref="A4:B4"/>
    <mergeCell ref="B15:B23"/>
    <mergeCell ref="I78:J78"/>
    <mergeCell ref="B77:C77"/>
    <mergeCell ref="D77:H77"/>
    <mergeCell ref="I77:J77"/>
    <mergeCell ref="B78:H78"/>
    <mergeCell ref="D73:E73"/>
    <mergeCell ref="D70:E70"/>
    <mergeCell ref="A36:I36"/>
    <mergeCell ref="C74:I74"/>
    <mergeCell ref="A33:I33"/>
    <mergeCell ref="B34:B35"/>
    <mergeCell ref="P70:Q70"/>
    <mergeCell ref="F70:H70"/>
    <mergeCell ref="I76:J76"/>
    <mergeCell ref="D76:H76"/>
    <mergeCell ref="B76:C76"/>
    <mergeCell ref="D71:E71"/>
    <mergeCell ref="D72:E72"/>
    <mergeCell ref="B71:B74"/>
    <mergeCell ref="F73:H73"/>
    <mergeCell ref="F71:H71"/>
    <mergeCell ref="F72:H72"/>
    <mergeCell ref="C34:F34"/>
    <mergeCell ref="C35:F35"/>
    <mergeCell ref="C63:I63"/>
    <mergeCell ref="C64:J64"/>
    <mergeCell ref="C65:J65"/>
    <mergeCell ref="B24:B29"/>
    <mergeCell ref="A30:I30"/>
    <mergeCell ref="D31:F31"/>
    <mergeCell ref="B31:B32"/>
    <mergeCell ref="D32:F32"/>
  </mergeCells>
  <pageMargins left="0.95" right="0.2" top="0.75" bottom="0.75" header="0.3" footer="0.3"/>
  <pageSetup scale="66" orientation="portrait" horizontalDpi="300" verticalDpi="30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zoomScaleNormal="100" workbookViewId="0">
      <selection activeCell="H27" sqref="H27"/>
    </sheetView>
  </sheetViews>
  <sheetFormatPr defaultRowHeight="14.4" x14ac:dyDescent="0.3"/>
  <cols>
    <col min="1" max="1" width="3.109375" customWidth="1"/>
    <col min="2" max="2" width="17" customWidth="1"/>
    <col min="3" max="3" width="32.109375" style="267" customWidth="1"/>
    <col min="4" max="4" width="9.5546875" customWidth="1"/>
    <col min="5" max="5" width="10.44140625" customWidth="1"/>
    <col min="6" max="6" width="7.88671875" customWidth="1"/>
    <col min="7" max="7" width="9.77734375" customWidth="1"/>
    <col min="8" max="8" width="7.77734375" customWidth="1"/>
    <col min="9" max="9" width="12.109375" bestFit="1" customWidth="1"/>
    <col min="10" max="10" width="10.109375" style="383" customWidth="1"/>
    <col min="11" max="11" width="11.44140625" bestFit="1" customWidth="1"/>
  </cols>
  <sheetData>
    <row r="1" spans="1:11" ht="45" customHeight="1" x14ac:dyDescent="0.3">
      <c r="A1" s="791" t="s">
        <v>3695</v>
      </c>
      <c r="B1" s="791"/>
      <c r="C1" s="791"/>
      <c r="D1" s="791"/>
      <c r="E1" s="791"/>
      <c r="F1" s="791"/>
      <c r="G1" s="791"/>
      <c r="H1" s="791"/>
      <c r="I1" s="791"/>
      <c r="J1" s="791"/>
    </row>
    <row r="2" spans="1:11" x14ac:dyDescent="0.3">
      <c r="A2" s="791" t="s">
        <v>456</v>
      </c>
      <c r="B2" s="791"/>
      <c r="C2" s="314" t="s">
        <v>3854</v>
      </c>
      <c r="D2" s="274"/>
      <c r="E2" s="359"/>
      <c r="F2" s="359"/>
      <c r="G2" s="359"/>
      <c r="H2" s="359"/>
      <c r="I2" s="359"/>
      <c r="J2" s="359"/>
    </row>
    <row r="3" spans="1:11" x14ac:dyDescent="0.3">
      <c r="A3" s="791" t="s">
        <v>3694</v>
      </c>
      <c r="B3" s="791"/>
      <c r="C3" s="314" t="s">
        <v>3858</v>
      </c>
      <c r="D3" s="274"/>
      <c r="E3" s="359"/>
      <c r="F3" s="359"/>
      <c r="G3" s="359"/>
      <c r="H3" s="359"/>
      <c r="I3" s="359"/>
      <c r="J3" s="359"/>
    </row>
    <row r="4" spans="1:11" ht="14.4" customHeight="1" x14ac:dyDescent="0.3">
      <c r="A4" s="791" t="s">
        <v>3779</v>
      </c>
      <c r="B4" s="791"/>
      <c r="C4" s="314" t="s">
        <v>3858</v>
      </c>
      <c r="D4" s="274"/>
      <c r="E4" s="359"/>
      <c r="F4" s="359"/>
      <c r="G4" s="359"/>
      <c r="H4" s="359"/>
      <c r="I4" s="359"/>
      <c r="J4" s="359"/>
    </row>
    <row r="5" spans="1:11" ht="14.4" customHeight="1" x14ac:dyDescent="0.3">
      <c r="A5" s="791" t="s">
        <v>454</v>
      </c>
      <c r="B5" s="791"/>
      <c r="C5" s="314" t="s">
        <v>2813</v>
      </c>
      <c r="D5" s="274"/>
      <c r="E5" s="359"/>
      <c r="F5" s="359"/>
      <c r="G5" s="359"/>
      <c r="H5" s="359"/>
      <c r="I5" s="359"/>
      <c r="J5" s="359"/>
    </row>
    <row r="6" spans="1:11" ht="14.4" customHeight="1" x14ac:dyDescent="0.3">
      <c r="A6" s="855" t="s">
        <v>457</v>
      </c>
      <c r="B6" s="856"/>
      <c r="C6" s="607" t="s">
        <v>3857</v>
      </c>
      <c r="D6" s="360"/>
      <c r="E6" s="359"/>
      <c r="F6" s="359"/>
      <c r="G6" s="359"/>
      <c r="H6" s="359"/>
      <c r="I6" s="359"/>
      <c r="J6" s="359"/>
    </row>
    <row r="7" spans="1:11" ht="49.8" customHeight="1" x14ac:dyDescent="0.3">
      <c r="A7" s="701" t="s">
        <v>413</v>
      </c>
      <c r="B7" s="406" t="s">
        <v>3712</v>
      </c>
      <c r="C7" s="353" t="s">
        <v>3692</v>
      </c>
      <c r="D7" s="351" t="s">
        <v>3691</v>
      </c>
      <c r="E7" s="309" t="s">
        <v>3690</v>
      </c>
      <c r="F7" s="309" t="s">
        <v>3689</v>
      </c>
      <c r="G7" s="352" t="s">
        <v>3688</v>
      </c>
      <c r="H7" s="351" t="s">
        <v>3687</v>
      </c>
      <c r="I7" s="351" t="s">
        <v>3883</v>
      </c>
      <c r="J7" s="351" t="s">
        <v>3884</v>
      </c>
      <c r="K7" s="294"/>
    </row>
    <row r="8" spans="1:11" ht="15" customHeight="1" x14ac:dyDescent="0.3">
      <c r="A8" s="365">
        <v>1</v>
      </c>
      <c r="B8" s="779" t="s">
        <v>3714</v>
      </c>
      <c r="C8" s="307" t="s">
        <v>311</v>
      </c>
      <c r="D8" s="296">
        <v>12</v>
      </c>
      <c r="E8" s="302">
        <v>8</v>
      </c>
      <c r="F8" s="306"/>
      <c r="G8" s="297" t="s">
        <v>3683</v>
      </c>
      <c r="H8" s="296">
        <v>96</v>
      </c>
      <c r="I8" s="296">
        <v>20</v>
      </c>
      <c r="J8" s="295">
        <f t="shared" ref="J8:J21" si="0">I8*H8</f>
        <v>1920</v>
      </c>
      <c r="K8" s="294"/>
    </row>
    <row r="9" spans="1:11" ht="15" customHeight="1" x14ac:dyDescent="0.3">
      <c r="A9" s="365">
        <v>2</v>
      </c>
      <c r="B9" s="779"/>
      <c r="C9" s="307" t="s">
        <v>3838</v>
      </c>
      <c r="D9" s="296">
        <v>10</v>
      </c>
      <c r="E9" s="302">
        <v>6</v>
      </c>
      <c r="F9" s="306"/>
      <c r="G9" s="297" t="s">
        <v>3683</v>
      </c>
      <c r="H9" s="296">
        <v>40</v>
      </c>
      <c r="I9" s="296">
        <v>125</v>
      </c>
      <c r="J9" s="295">
        <f t="shared" si="0"/>
        <v>5000</v>
      </c>
      <c r="K9" s="294"/>
    </row>
    <row r="10" spans="1:11" ht="15" customHeight="1" x14ac:dyDescent="0.3">
      <c r="A10" s="365">
        <v>3</v>
      </c>
      <c r="B10" s="779" t="s">
        <v>479</v>
      </c>
      <c r="C10" s="307" t="s">
        <v>2021</v>
      </c>
      <c r="D10" s="296"/>
      <c r="E10" s="302">
        <v>0.1</v>
      </c>
      <c r="F10" s="306">
        <v>2.5</v>
      </c>
      <c r="G10" s="297" t="s">
        <v>3677</v>
      </c>
      <c r="H10" s="296">
        <v>1</v>
      </c>
      <c r="I10" s="296">
        <v>150</v>
      </c>
      <c r="J10" s="295">
        <f t="shared" si="0"/>
        <v>150</v>
      </c>
      <c r="K10" s="294"/>
    </row>
    <row r="11" spans="1:11" ht="15" customHeight="1" x14ac:dyDescent="0.3">
      <c r="A11" s="365">
        <v>4</v>
      </c>
      <c r="B11" s="779"/>
      <c r="C11" s="307" t="s">
        <v>3905</v>
      </c>
      <c r="D11" s="296">
        <v>3.5</v>
      </c>
      <c r="E11" s="302">
        <v>7.0000000000000007E-2</v>
      </c>
      <c r="F11" s="306"/>
      <c r="G11" s="297" t="s">
        <v>3677</v>
      </c>
      <c r="H11" s="296">
        <v>28</v>
      </c>
      <c r="I11" s="296">
        <v>300</v>
      </c>
      <c r="J11" s="295">
        <f t="shared" si="0"/>
        <v>8400</v>
      </c>
      <c r="K11" s="294"/>
    </row>
    <row r="12" spans="1:11" ht="15" customHeight="1" x14ac:dyDescent="0.3">
      <c r="A12" s="365">
        <v>5</v>
      </c>
      <c r="B12" s="779"/>
      <c r="C12" s="307" t="s">
        <v>3905</v>
      </c>
      <c r="D12" s="296">
        <v>4</v>
      </c>
      <c r="E12" s="302">
        <v>7.0000000000000007E-2</v>
      </c>
      <c r="F12" s="306"/>
      <c r="G12" s="297" t="s">
        <v>3677</v>
      </c>
      <c r="H12" s="296">
        <v>4</v>
      </c>
      <c r="I12" s="296">
        <v>350</v>
      </c>
      <c r="J12" s="295">
        <f t="shared" si="0"/>
        <v>1400</v>
      </c>
      <c r="K12" s="294"/>
    </row>
    <row r="13" spans="1:11" ht="15" customHeight="1" x14ac:dyDescent="0.3">
      <c r="A13" s="365">
        <v>6</v>
      </c>
      <c r="B13" s="779"/>
      <c r="C13" s="307" t="s">
        <v>3773</v>
      </c>
      <c r="D13" s="296">
        <v>6</v>
      </c>
      <c r="E13" s="302">
        <v>0.2</v>
      </c>
      <c r="F13" s="306"/>
      <c r="G13" s="297" t="s">
        <v>3677</v>
      </c>
      <c r="H13" s="296">
        <v>6</v>
      </c>
      <c r="I13" s="296">
        <v>100</v>
      </c>
      <c r="J13" s="295">
        <f t="shared" si="0"/>
        <v>600</v>
      </c>
      <c r="K13" s="294"/>
    </row>
    <row r="14" spans="1:11" ht="15" customHeight="1" x14ac:dyDescent="0.3">
      <c r="A14" s="365">
        <v>7</v>
      </c>
      <c r="B14" s="779"/>
      <c r="C14" s="307" t="s">
        <v>3773</v>
      </c>
      <c r="D14" s="296">
        <v>2.5</v>
      </c>
      <c r="E14" s="302">
        <v>0.2</v>
      </c>
      <c r="F14" s="306"/>
      <c r="G14" s="297" t="s">
        <v>3677</v>
      </c>
      <c r="H14" s="296">
        <v>28</v>
      </c>
      <c r="I14" s="296">
        <v>100</v>
      </c>
      <c r="J14" s="295">
        <f t="shared" si="0"/>
        <v>2800</v>
      </c>
      <c r="K14" s="294"/>
    </row>
    <row r="15" spans="1:11" ht="15" customHeight="1" x14ac:dyDescent="0.3">
      <c r="A15" s="365">
        <v>13</v>
      </c>
      <c r="B15" s="308" t="s">
        <v>2004</v>
      </c>
      <c r="C15" s="307" t="s">
        <v>2004</v>
      </c>
      <c r="D15" s="304"/>
      <c r="E15" s="306"/>
      <c r="F15" s="306"/>
      <c r="G15" s="297" t="s">
        <v>3701</v>
      </c>
      <c r="H15" s="296">
        <v>75</v>
      </c>
      <c r="I15" s="296">
        <v>9</v>
      </c>
      <c r="J15" s="295">
        <f t="shared" si="0"/>
        <v>675</v>
      </c>
      <c r="K15" s="294"/>
    </row>
    <row r="16" spans="1:11" ht="15" customHeight="1" x14ac:dyDescent="0.3">
      <c r="A16" s="365">
        <v>11</v>
      </c>
      <c r="B16" s="779" t="s">
        <v>475</v>
      </c>
      <c r="C16" s="307" t="s">
        <v>2002</v>
      </c>
      <c r="D16" s="296">
        <v>80</v>
      </c>
      <c r="E16" s="302">
        <v>0.01</v>
      </c>
      <c r="F16" s="306"/>
      <c r="G16" s="297" t="s">
        <v>3678</v>
      </c>
      <c r="H16" s="296">
        <v>80</v>
      </c>
      <c r="I16" s="296">
        <v>12</v>
      </c>
      <c r="J16" s="295">
        <f t="shared" si="0"/>
        <v>960</v>
      </c>
      <c r="K16" s="294"/>
    </row>
    <row r="17" spans="1:12" ht="15" customHeight="1" x14ac:dyDescent="0.3">
      <c r="A17" s="365">
        <v>12</v>
      </c>
      <c r="B17" s="779"/>
      <c r="C17" s="307" t="s">
        <v>3919</v>
      </c>
      <c r="D17" s="296"/>
      <c r="E17" s="302">
        <v>0.02</v>
      </c>
      <c r="F17" s="306"/>
      <c r="G17" s="297" t="s">
        <v>3677</v>
      </c>
      <c r="H17" s="296">
        <v>25</v>
      </c>
      <c r="I17" s="296">
        <v>100</v>
      </c>
      <c r="J17" s="295">
        <f t="shared" si="0"/>
        <v>2500</v>
      </c>
      <c r="K17" s="294"/>
    </row>
    <row r="18" spans="1:12" ht="15" customHeight="1" x14ac:dyDescent="0.3">
      <c r="A18" s="365">
        <v>8</v>
      </c>
      <c r="B18" s="779" t="s">
        <v>478</v>
      </c>
      <c r="C18" s="307" t="s">
        <v>3936</v>
      </c>
      <c r="D18" s="304"/>
      <c r="E18" s="306"/>
      <c r="F18" s="306"/>
      <c r="G18" s="297" t="s">
        <v>3679</v>
      </c>
      <c r="H18" s="296">
        <v>5</v>
      </c>
      <c r="I18" s="296">
        <v>250</v>
      </c>
      <c r="J18" s="295">
        <f t="shared" si="0"/>
        <v>1250</v>
      </c>
      <c r="K18" s="294"/>
    </row>
    <row r="19" spans="1:12" ht="15" customHeight="1" x14ac:dyDescent="0.3">
      <c r="A19" s="365">
        <v>9</v>
      </c>
      <c r="B19" s="779"/>
      <c r="C19" s="307" t="s">
        <v>2015</v>
      </c>
      <c r="D19" s="304"/>
      <c r="E19" s="306"/>
      <c r="F19" s="306"/>
      <c r="G19" s="297" t="s">
        <v>3679</v>
      </c>
      <c r="H19" s="296">
        <v>30</v>
      </c>
      <c r="I19" s="296">
        <v>150</v>
      </c>
      <c r="J19" s="295">
        <f t="shared" si="0"/>
        <v>4500</v>
      </c>
      <c r="K19" s="294"/>
    </row>
    <row r="20" spans="1:12" ht="15" customHeight="1" x14ac:dyDescent="0.3">
      <c r="A20" s="365">
        <v>10</v>
      </c>
      <c r="B20" s="779"/>
      <c r="C20" s="281" t="s">
        <v>2007</v>
      </c>
      <c r="D20" s="304"/>
      <c r="E20" s="306"/>
      <c r="F20" s="306"/>
      <c r="G20" s="297" t="s">
        <v>3679</v>
      </c>
      <c r="H20" s="296">
        <v>3</v>
      </c>
      <c r="I20" s="296">
        <v>250</v>
      </c>
      <c r="J20" s="295">
        <f t="shared" si="0"/>
        <v>750</v>
      </c>
      <c r="K20" s="294"/>
    </row>
    <row r="21" spans="1:12" ht="15" customHeight="1" x14ac:dyDescent="0.3">
      <c r="A21" s="365">
        <v>14</v>
      </c>
      <c r="B21" s="350" t="s">
        <v>3758</v>
      </c>
      <c r="C21" s="307" t="s">
        <v>3924</v>
      </c>
      <c r="D21" s="304">
        <v>0.4</v>
      </c>
      <c r="E21" s="302">
        <v>1.6E-2</v>
      </c>
      <c r="F21" s="302"/>
      <c r="G21" s="297" t="s">
        <v>3677</v>
      </c>
      <c r="H21" s="296">
        <v>18</v>
      </c>
      <c r="I21" s="296">
        <v>100</v>
      </c>
      <c r="J21" s="295">
        <f t="shared" si="0"/>
        <v>1800</v>
      </c>
      <c r="K21" s="294"/>
    </row>
    <row r="22" spans="1:12" ht="15" customHeight="1" x14ac:dyDescent="0.3">
      <c r="A22" s="758" t="s">
        <v>3712</v>
      </c>
      <c r="B22" s="759"/>
      <c r="C22" s="759"/>
      <c r="D22" s="759"/>
      <c r="E22" s="759"/>
      <c r="F22" s="759"/>
      <c r="G22" s="759"/>
      <c r="H22" s="759"/>
      <c r="I22" s="760"/>
      <c r="J22" s="609">
        <f>SUM(J8:J21)</f>
        <v>32705</v>
      </c>
      <c r="K22" s="294"/>
    </row>
    <row r="23" spans="1:12" ht="15" customHeight="1" x14ac:dyDescent="0.3">
      <c r="A23" s="365">
        <v>15</v>
      </c>
      <c r="B23" s="779" t="s">
        <v>3744</v>
      </c>
      <c r="C23" s="304" t="s">
        <v>3675</v>
      </c>
      <c r="D23" s="304"/>
      <c r="E23" s="306"/>
      <c r="F23" s="306"/>
      <c r="G23" s="297" t="s">
        <v>3660</v>
      </c>
      <c r="H23" s="296">
        <v>15</v>
      </c>
      <c r="I23" s="296">
        <v>300</v>
      </c>
      <c r="J23" s="295">
        <f>I23*H23</f>
        <v>4500</v>
      </c>
      <c r="K23" s="294"/>
    </row>
    <row r="24" spans="1:12" ht="15" customHeight="1" x14ac:dyDescent="0.3">
      <c r="A24" s="365">
        <v>16</v>
      </c>
      <c r="B24" s="779"/>
      <c r="C24" s="304" t="s">
        <v>3652</v>
      </c>
      <c r="D24" s="304"/>
      <c r="E24" s="306"/>
      <c r="F24" s="306"/>
      <c r="G24" s="297" t="s">
        <v>3660</v>
      </c>
      <c r="H24" s="296">
        <v>3</v>
      </c>
      <c r="I24" s="296">
        <v>500</v>
      </c>
      <c r="J24" s="295">
        <f>I24*H24</f>
        <v>1500</v>
      </c>
      <c r="K24" s="294"/>
      <c r="L24" s="298"/>
    </row>
    <row r="25" spans="1:12" ht="15" customHeight="1" x14ac:dyDescent="0.3">
      <c r="A25" s="758" t="s">
        <v>3704</v>
      </c>
      <c r="B25" s="759"/>
      <c r="C25" s="759"/>
      <c r="D25" s="759"/>
      <c r="E25" s="759"/>
      <c r="F25" s="759"/>
      <c r="G25" s="759"/>
      <c r="H25" s="759"/>
      <c r="I25" s="760"/>
      <c r="J25" s="361">
        <f>J23+J24</f>
        <v>6000</v>
      </c>
      <c r="K25" s="294"/>
    </row>
    <row r="26" spans="1:12" ht="15" customHeight="1" x14ac:dyDescent="0.3">
      <c r="A26" s="365">
        <v>17</v>
      </c>
      <c r="B26" s="779" t="s">
        <v>3674</v>
      </c>
      <c r="C26" s="802" t="s">
        <v>3718</v>
      </c>
      <c r="D26" s="803"/>
      <c r="E26" s="803"/>
      <c r="F26" s="804"/>
      <c r="G26" s="297" t="s">
        <v>3673</v>
      </c>
      <c r="H26" s="304"/>
      <c r="I26" s="304"/>
      <c r="J26" s="304"/>
      <c r="K26" s="294"/>
    </row>
    <row r="27" spans="1:12" ht="15" customHeight="1" x14ac:dyDescent="0.3">
      <c r="A27" s="365">
        <v>18</v>
      </c>
      <c r="B27" s="779"/>
      <c r="C27" s="805" t="s">
        <v>3674</v>
      </c>
      <c r="D27" s="806"/>
      <c r="E27" s="806"/>
      <c r="F27" s="807"/>
      <c r="G27" s="297" t="s">
        <v>3795</v>
      </c>
      <c r="H27" s="306">
        <v>1</v>
      </c>
      <c r="I27" s="713">
        <v>2000</v>
      </c>
      <c r="J27" s="713">
        <f>I27</f>
        <v>2000</v>
      </c>
      <c r="K27" s="294"/>
    </row>
    <row r="28" spans="1:12" ht="15" customHeight="1" x14ac:dyDescent="0.3">
      <c r="A28" s="758" t="s">
        <v>3711</v>
      </c>
      <c r="B28" s="759"/>
      <c r="C28" s="759"/>
      <c r="D28" s="759"/>
      <c r="E28" s="759"/>
      <c r="F28" s="759"/>
      <c r="G28" s="759"/>
      <c r="H28" s="759"/>
      <c r="I28" s="760"/>
      <c r="J28" s="361">
        <f>J22+J25+J27</f>
        <v>40705</v>
      </c>
      <c r="K28" s="294"/>
    </row>
  </sheetData>
  <mergeCells count="17">
    <mergeCell ref="A1:J1"/>
    <mergeCell ref="B10:B14"/>
    <mergeCell ref="B8:B9"/>
    <mergeCell ref="B26:B27"/>
    <mergeCell ref="B18:B20"/>
    <mergeCell ref="B16:B17"/>
    <mergeCell ref="B23:B24"/>
    <mergeCell ref="C26:F26"/>
    <mergeCell ref="A28:I28"/>
    <mergeCell ref="C27:F27"/>
    <mergeCell ref="A25:I25"/>
    <mergeCell ref="A2:B2"/>
    <mergeCell ref="A3:B3"/>
    <mergeCell ref="A4:B4"/>
    <mergeCell ref="A5:B5"/>
    <mergeCell ref="A6:B6"/>
    <mergeCell ref="A22:I22"/>
  </mergeCells>
  <pageMargins left="0" right="0" top="0.75" bottom="0.25" header="0.05" footer="0.3"/>
  <pageSetup scale="82"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64"/>
  <sheetViews>
    <sheetView workbookViewId="0">
      <selection activeCell="G34" sqref="G34"/>
    </sheetView>
  </sheetViews>
  <sheetFormatPr defaultRowHeight="14.4" x14ac:dyDescent="0.3"/>
  <sheetData>
    <row r="1" spans="1:81" x14ac:dyDescent="0.3">
      <c r="A1" t="s">
        <v>442</v>
      </c>
      <c r="B1" t="s">
        <v>441</v>
      </c>
      <c r="C1" t="s">
        <v>440</v>
      </c>
      <c r="D1" t="s">
        <v>439</v>
      </c>
      <c r="E1" t="s">
        <v>438</v>
      </c>
      <c r="F1" t="s">
        <v>437</v>
      </c>
      <c r="G1" t="s">
        <v>436</v>
      </c>
      <c r="H1" t="s">
        <v>435</v>
      </c>
      <c r="I1" t="s">
        <v>434</v>
      </c>
      <c r="J1" t="s">
        <v>433</v>
      </c>
      <c r="K1" t="s">
        <v>270</v>
      </c>
      <c r="L1" t="s">
        <v>177</v>
      </c>
      <c r="M1" t="s">
        <v>204</v>
      </c>
      <c r="N1" t="s">
        <v>432</v>
      </c>
      <c r="O1" t="s">
        <v>431</v>
      </c>
      <c r="P1" t="s">
        <v>430</v>
      </c>
      <c r="Q1" t="s">
        <v>429</v>
      </c>
      <c r="R1" t="s">
        <v>428</v>
      </c>
      <c r="S1" t="s">
        <v>427</v>
      </c>
      <c r="T1" t="s">
        <v>2436</v>
      </c>
      <c r="U1" t="s">
        <v>2432</v>
      </c>
      <c r="V1" t="s">
        <v>2428</v>
      </c>
      <c r="W1" t="s">
        <v>2421</v>
      </c>
      <c r="X1" t="s">
        <v>2413</v>
      </c>
      <c r="Y1" t="s">
        <v>2402</v>
      </c>
      <c r="Z1" t="s">
        <v>2395</v>
      </c>
      <c r="AA1" t="s">
        <v>2391</v>
      </c>
      <c r="AB1" t="s">
        <v>2387</v>
      </c>
      <c r="AC1" t="s">
        <v>2383</v>
      </c>
      <c r="AD1" t="s">
        <v>2379</v>
      </c>
      <c r="AE1" t="s">
        <v>2375</v>
      </c>
      <c r="AF1" t="s">
        <v>2371</v>
      </c>
      <c r="AG1" t="s">
        <v>2367</v>
      </c>
      <c r="AH1" t="s">
        <v>2363</v>
      </c>
      <c r="AI1" t="s">
        <v>2359</v>
      </c>
      <c r="AJ1" t="s">
        <v>2346</v>
      </c>
      <c r="AK1" t="s">
        <v>2339</v>
      </c>
      <c r="AL1" t="s">
        <v>2334</v>
      </c>
      <c r="AM1" t="s">
        <v>2326</v>
      </c>
      <c r="AN1" t="s">
        <v>2319</v>
      </c>
      <c r="AO1" t="s">
        <v>2317</v>
      </c>
      <c r="AP1" t="s">
        <v>2312</v>
      </c>
      <c r="AQ1" t="s">
        <v>2310</v>
      </c>
      <c r="AR1" t="s">
        <v>2305</v>
      </c>
      <c r="AS1" t="s">
        <v>2300</v>
      </c>
      <c r="AT1" t="s">
        <v>2295</v>
      </c>
      <c r="AU1" t="s">
        <v>2287</v>
      </c>
      <c r="AV1" t="s">
        <v>2283</v>
      </c>
      <c r="AW1" t="s">
        <v>2281</v>
      </c>
      <c r="AX1" t="s">
        <v>2275</v>
      </c>
      <c r="AY1" t="s">
        <v>2270</v>
      </c>
      <c r="AZ1" t="s">
        <v>2267</v>
      </c>
      <c r="BA1" t="s">
        <v>2262</v>
      </c>
      <c r="BB1" t="s">
        <v>2237</v>
      </c>
      <c r="BC1" t="s">
        <v>2252</v>
      </c>
      <c r="BD1" t="s">
        <v>2247</v>
      </c>
      <c r="BE1" t="s">
        <v>2243</v>
      </c>
      <c r="BF1" t="s">
        <v>3632</v>
      </c>
      <c r="BG1" t="s">
        <v>2232</v>
      </c>
      <c r="BH1" t="s">
        <v>2228</v>
      </c>
      <c r="BI1" t="s">
        <v>2225</v>
      </c>
      <c r="BJ1" t="s">
        <v>2221</v>
      </c>
      <c r="BK1" t="s">
        <v>2198</v>
      </c>
      <c r="BL1" t="s">
        <v>2216</v>
      </c>
      <c r="BM1" t="s">
        <v>2213</v>
      </c>
      <c r="BN1" t="s">
        <v>2211</v>
      </c>
      <c r="BO1" t="s">
        <v>2205</v>
      </c>
      <c r="BP1" t="s">
        <v>2200</v>
      </c>
      <c r="BQ1" t="s">
        <v>2195</v>
      </c>
      <c r="BR1" t="s">
        <v>2191</v>
      </c>
      <c r="BS1" t="s">
        <v>2179</v>
      </c>
      <c r="BT1" t="s">
        <v>2175</v>
      </c>
      <c r="BU1" t="s">
        <v>2172</v>
      </c>
      <c r="BV1" t="s">
        <v>2168</v>
      </c>
      <c r="BW1" t="s">
        <v>2158</v>
      </c>
      <c r="BX1" t="s">
        <v>420</v>
      </c>
      <c r="BY1" t="s">
        <v>419</v>
      </c>
      <c r="BZ1" t="s">
        <v>418</v>
      </c>
      <c r="CA1" t="s">
        <v>417</v>
      </c>
      <c r="CB1" t="s">
        <v>416</v>
      </c>
      <c r="CC1" t="s">
        <v>415</v>
      </c>
    </row>
    <row r="2" spans="1:81" x14ac:dyDescent="0.3">
      <c r="A2" t="s">
        <v>3631</v>
      </c>
      <c r="B2" t="s">
        <v>3630</v>
      </c>
      <c r="C2" s="222">
        <v>44146</v>
      </c>
      <c r="D2">
        <v>356642104076921</v>
      </c>
      <c r="E2" t="s">
        <v>3630</v>
      </c>
      <c r="G2" t="s">
        <v>3580</v>
      </c>
      <c r="I2" t="s">
        <v>300</v>
      </c>
      <c r="J2" t="s">
        <v>300</v>
      </c>
      <c r="K2" t="s">
        <v>274</v>
      </c>
      <c r="L2" t="s">
        <v>180</v>
      </c>
      <c r="M2" t="s">
        <v>207</v>
      </c>
      <c r="N2" t="s">
        <v>360</v>
      </c>
      <c r="O2" t="s">
        <v>359</v>
      </c>
      <c r="P2" t="s">
        <v>3629</v>
      </c>
      <c r="Q2">
        <v>1</v>
      </c>
      <c r="R2" t="s">
        <v>3628</v>
      </c>
      <c r="S2" t="s">
        <v>301</v>
      </c>
      <c r="U2" t="s">
        <v>3627</v>
      </c>
      <c r="V2" t="s">
        <v>3626</v>
      </c>
      <c r="W2" t="s">
        <v>3625</v>
      </c>
      <c r="X2" t="s">
        <v>3624</v>
      </c>
      <c r="AL2" t="s">
        <v>2611</v>
      </c>
      <c r="AM2" t="s">
        <v>2602</v>
      </c>
      <c r="AO2" t="s">
        <v>2641</v>
      </c>
      <c r="AT2" t="s">
        <v>301</v>
      </c>
      <c r="BC2" t="s">
        <v>304</v>
      </c>
      <c r="BD2" t="s">
        <v>2572</v>
      </c>
      <c r="BG2" t="s">
        <v>304</v>
      </c>
      <c r="BI2" t="s">
        <v>2544</v>
      </c>
      <c r="BK2" t="s">
        <v>300</v>
      </c>
      <c r="BN2" t="s">
        <v>300</v>
      </c>
      <c r="BR2" t="s">
        <v>300</v>
      </c>
      <c r="BS2" t="s">
        <v>332</v>
      </c>
      <c r="BU2" t="s">
        <v>391</v>
      </c>
      <c r="BY2">
        <v>136579252</v>
      </c>
      <c r="BZ2" t="s">
        <v>3623</v>
      </c>
      <c r="CA2" t="s">
        <v>3622</v>
      </c>
      <c r="CC2">
        <v>32</v>
      </c>
    </row>
    <row r="3" spans="1:81" x14ac:dyDescent="0.3">
      <c r="A3" t="s">
        <v>3621</v>
      </c>
      <c r="B3" t="s">
        <v>3620</v>
      </c>
      <c r="C3" s="222">
        <v>44145</v>
      </c>
      <c r="D3">
        <v>356642104076921</v>
      </c>
      <c r="E3" t="s">
        <v>3620</v>
      </c>
      <c r="G3" t="s">
        <v>3580</v>
      </c>
      <c r="I3" t="s">
        <v>300</v>
      </c>
      <c r="J3" t="s">
        <v>300</v>
      </c>
      <c r="K3" t="s">
        <v>274</v>
      </c>
      <c r="L3" t="s">
        <v>181</v>
      </c>
      <c r="M3" t="s">
        <v>207</v>
      </c>
      <c r="N3" t="s">
        <v>360</v>
      </c>
      <c r="O3" t="s">
        <v>359</v>
      </c>
      <c r="P3" t="s">
        <v>3619</v>
      </c>
      <c r="Q3">
        <v>1</v>
      </c>
      <c r="R3" t="s">
        <v>388</v>
      </c>
      <c r="S3" t="s">
        <v>301</v>
      </c>
      <c r="U3" t="s">
        <v>3618</v>
      </c>
      <c r="V3" t="s">
        <v>3617</v>
      </c>
      <c r="W3" t="s">
        <v>3616</v>
      </c>
      <c r="X3" t="s">
        <v>3615</v>
      </c>
      <c r="AL3" t="s">
        <v>2664</v>
      </c>
      <c r="AM3" t="s">
        <v>2602</v>
      </c>
      <c r="AO3" t="s">
        <v>2645</v>
      </c>
      <c r="AT3" t="s">
        <v>301</v>
      </c>
      <c r="BC3" t="s">
        <v>304</v>
      </c>
      <c r="BD3" t="s">
        <v>2576</v>
      </c>
      <c r="BG3" t="s">
        <v>304</v>
      </c>
      <c r="BI3" t="s">
        <v>334</v>
      </c>
      <c r="BK3" t="s">
        <v>300</v>
      </c>
      <c r="BN3" t="s">
        <v>300</v>
      </c>
      <c r="BR3" t="s">
        <v>300</v>
      </c>
      <c r="BS3" t="s">
        <v>332</v>
      </c>
      <c r="BU3" t="s">
        <v>2470</v>
      </c>
      <c r="BY3">
        <v>136243297</v>
      </c>
      <c r="BZ3" t="s">
        <v>3614</v>
      </c>
      <c r="CA3" t="s">
        <v>3613</v>
      </c>
      <c r="CC3">
        <v>23</v>
      </c>
    </row>
    <row r="4" spans="1:81" x14ac:dyDescent="0.3">
      <c r="A4" t="s">
        <v>3612</v>
      </c>
      <c r="B4" t="s">
        <v>3611</v>
      </c>
      <c r="C4" s="222">
        <v>44147</v>
      </c>
      <c r="D4">
        <v>356642104076921</v>
      </c>
      <c r="E4" t="s">
        <v>3610</v>
      </c>
      <c r="G4" t="s">
        <v>3580</v>
      </c>
      <c r="I4" t="s">
        <v>300</v>
      </c>
      <c r="J4" t="s">
        <v>300</v>
      </c>
      <c r="K4" t="s">
        <v>274</v>
      </c>
      <c r="L4" t="s">
        <v>183</v>
      </c>
      <c r="M4" t="s">
        <v>207</v>
      </c>
      <c r="N4" t="s">
        <v>360</v>
      </c>
      <c r="O4" t="s">
        <v>359</v>
      </c>
      <c r="P4" t="s">
        <v>3609</v>
      </c>
      <c r="Q4">
        <v>1</v>
      </c>
      <c r="R4" t="s">
        <v>384</v>
      </c>
      <c r="S4" t="s">
        <v>301</v>
      </c>
      <c r="U4" t="s">
        <v>3608</v>
      </c>
      <c r="V4" t="s">
        <v>3607</v>
      </c>
      <c r="W4" t="s">
        <v>3606</v>
      </c>
      <c r="X4" t="s">
        <v>3605</v>
      </c>
      <c r="AL4" t="s">
        <v>303</v>
      </c>
      <c r="AQ4" t="s">
        <v>2627</v>
      </c>
      <c r="AT4" t="s">
        <v>300</v>
      </c>
      <c r="AU4" t="s">
        <v>2611</v>
      </c>
      <c r="AW4" t="s">
        <v>300</v>
      </c>
      <c r="AX4" t="s">
        <v>2645</v>
      </c>
      <c r="BC4" t="s">
        <v>304</v>
      </c>
      <c r="BD4" t="s">
        <v>2580</v>
      </c>
      <c r="BG4" t="s">
        <v>304</v>
      </c>
      <c r="BI4" t="s">
        <v>2544</v>
      </c>
      <c r="BK4" t="s">
        <v>300</v>
      </c>
      <c r="BN4" t="s">
        <v>300</v>
      </c>
      <c r="BR4" t="s">
        <v>300</v>
      </c>
      <c r="BS4" t="s">
        <v>332</v>
      </c>
      <c r="BU4" t="s">
        <v>2474</v>
      </c>
      <c r="BY4">
        <v>137119537</v>
      </c>
      <c r="BZ4" t="s">
        <v>3604</v>
      </c>
      <c r="CA4" t="s">
        <v>3603</v>
      </c>
      <c r="CC4">
        <v>39</v>
      </c>
    </row>
    <row r="5" spans="1:81" x14ac:dyDescent="0.3">
      <c r="A5" t="s">
        <v>3602</v>
      </c>
      <c r="B5" t="s">
        <v>3601</v>
      </c>
      <c r="C5" s="222">
        <v>44151</v>
      </c>
      <c r="D5">
        <v>356642104076921</v>
      </c>
      <c r="E5" t="s">
        <v>3601</v>
      </c>
      <c r="G5" t="s">
        <v>3580</v>
      </c>
      <c r="I5" t="s">
        <v>300</v>
      </c>
      <c r="J5" t="s">
        <v>300</v>
      </c>
      <c r="K5" t="s">
        <v>275</v>
      </c>
      <c r="L5" t="s">
        <v>192</v>
      </c>
      <c r="M5" t="s">
        <v>207</v>
      </c>
      <c r="N5" t="s">
        <v>360</v>
      </c>
      <c r="O5" t="s">
        <v>359</v>
      </c>
      <c r="P5" t="s">
        <v>3600</v>
      </c>
      <c r="Q5">
        <v>1</v>
      </c>
      <c r="R5" t="s">
        <v>3599</v>
      </c>
      <c r="S5" t="s">
        <v>300</v>
      </c>
      <c r="U5" t="s">
        <v>3598</v>
      </c>
      <c r="V5" t="s">
        <v>3597</v>
      </c>
      <c r="W5" t="s">
        <v>3596</v>
      </c>
      <c r="X5" t="s">
        <v>3595</v>
      </c>
      <c r="AL5" t="s">
        <v>303</v>
      </c>
      <c r="AQ5" t="s">
        <v>2623</v>
      </c>
      <c r="AT5" t="s">
        <v>301</v>
      </c>
      <c r="BC5" t="s">
        <v>2584</v>
      </c>
      <c r="BD5" t="s">
        <v>2572</v>
      </c>
      <c r="BG5" t="s">
        <v>304</v>
      </c>
      <c r="BI5" t="s">
        <v>334</v>
      </c>
      <c r="BK5" t="s">
        <v>301</v>
      </c>
      <c r="BL5" t="s">
        <v>2520</v>
      </c>
      <c r="BR5" t="s">
        <v>300</v>
      </c>
      <c r="BS5" t="s">
        <v>333</v>
      </c>
      <c r="BU5" t="s">
        <v>2474</v>
      </c>
      <c r="BY5">
        <v>137972349</v>
      </c>
      <c r="BZ5" t="s">
        <v>3594</v>
      </c>
      <c r="CA5" t="s">
        <v>3593</v>
      </c>
      <c r="CC5">
        <v>43</v>
      </c>
    </row>
    <row r="6" spans="1:81" x14ac:dyDescent="0.3">
      <c r="A6" t="s">
        <v>3592</v>
      </c>
      <c r="B6" t="s">
        <v>3591</v>
      </c>
      <c r="C6" s="222">
        <v>44146</v>
      </c>
      <c r="D6">
        <v>356642104076921</v>
      </c>
      <c r="E6" t="s">
        <v>3591</v>
      </c>
      <c r="G6" t="s">
        <v>3580</v>
      </c>
      <c r="I6" t="s">
        <v>300</v>
      </c>
      <c r="J6" t="s">
        <v>300</v>
      </c>
      <c r="K6" t="s">
        <v>274</v>
      </c>
      <c r="L6" t="s">
        <v>196</v>
      </c>
      <c r="M6" t="s">
        <v>207</v>
      </c>
      <c r="N6" t="s">
        <v>360</v>
      </c>
      <c r="O6" t="s">
        <v>359</v>
      </c>
      <c r="P6" t="s">
        <v>3590</v>
      </c>
      <c r="Q6">
        <v>1</v>
      </c>
      <c r="R6" t="s">
        <v>3589</v>
      </c>
      <c r="S6" t="s">
        <v>301</v>
      </c>
      <c r="U6" t="s">
        <v>3588</v>
      </c>
      <c r="V6" t="s">
        <v>3587</v>
      </c>
      <c r="W6" t="s">
        <v>3586</v>
      </c>
      <c r="X6" t="s">
        <v>3585</v>
      </c>
      <c r="AL6" t="s">
        <v>303</v>
      </c>
      <c r="AQ6" t="s">
        <v>2615</v>
      </c>
      <c r="AT6" t="s">
        <v>301</v>
      </c>
      <c r="BC6" t="s">
        <v>304</v>
      </c>
      <c r="BD6" t="s">
        <v>2572</v>
      </c>
      <c r="BG6" t="s">
        <v>304</v>
      </c>
      <c r="BI6" t="s">
        <v>2548</v>
      </c>
      <c r="BK6" t="s">
        <v>300</v>
      </c>
      <c r="BN6" t="s">
        <v>300</v>
      </c>
      <c r="BR6" t="s">
        <v>300</v>
      </c>
      <c r="BS6" t="s">
        <v>332</v>
      </c>
      <c r="BU6" t="s">
        <v>334</v>
      </c>
      <c r="BY6">
        <v>136579485</v>
      </c>
      <c r="BZ6" t="s">
        <v>3584</v>
      </c>
      <c r="CA6" t="s">
        <v>3583</v>
      </c>
      <c r="CC6">
        <v>33</v>
      </c>
    </row>
    <row r="7" spans="1:81" x14ac:dyDescent="0.3">
      <c r="A7" t="s">
        <v>3582</v>
      </c>
      <c r="B7" t="s">
        <v>3581</v>
      </c>
      <c r="C7" s="222">
        <v>44152</v>
      </c>
      <c r="D7">
        <v>356642104076921</v>
      </c>
      <c r="E7" t="s">
        <v>3581</v>
      </c>
      <c r="G7" t="s">
        <v>3580</v>
      </c>
      <c r="I7" t="s">
        <v>300</v>
      </c>
      <c r="J7" t="s">
        <v>300</v>
      </c>
      <c r="K7" t="s">
        <v>275</v>
      </c>
      <c r="L7" t="s">
        <v>193</v>
      </c>
      <c r="M7" t="s">
        <v>207</v>
      </c>
      <c r="N7" t="s">
        <v>360</v>
      </c>
      <c r="O7" t="s">
        <v>359</v>
      </c>
      <c r="P7" t="s">
        <v>3579</v>
      </c>
      <c r="Q7">
        <v>1</v>
      </c>
      <c r="R7" t="s">
        <v>376</v>
      </c>
      <c r="S7" t="s">
        <v>300</v>
      </c>
      <c r="U7" t="s">
        <v>3578</v>
      </c>
      <c r="V7" t="s">
        <v>3577</v>
      </c>
      <c r="W7" t="s">
        <v>3576</v>
      </c>
      <c r="X7" t="s">
        <v>3575</v>
      </c>
      <c r="AL7" t="s">
        <v>303</v>
      </c>
      <c r="AQ7" t="s">
        <v>2623</v>
      </c>
      <c r="AT7" t="s">
        <v>301</v>
      </c>
      <c r="BC7" t="s">
        <v>2584</v>
      </c>
      <c r="BD7" t="s">
        <v>2572</v>
      </c>
      <c r="BG7" t="s">
        <v>2557</v>
      </c>
      <c r="BI7" t="s">
        <v>357</v>
      </c>
      <c r="BK7" t="s">
        <v>301</v>
      </c>
      <c r="BL7" t="s">
        <v>2520</v>
      </c>
      <c r="BR7" t="s">
        <v>300</v>
      </c>
      <c r="BS7" t="s">
        <v>333</v>
      </c>
      <c r="BU7" t="s">
        <v>2474</v>
      </c>
      <c r="BY7">
        <v>145748348</v>
      </c>
      <c r="BZ7" t="s">
        <v>3574</v>
      </c>
      <c r="CA7" t="s">
        <v>3573</v>
      </c>
      <c r="CC7">
        <v>81</v>
      </c>
    </row>
    <row r="8" spans="1:81" x14ac:dyDescent="0.3">
      <c r="A8" t="s">
        <v>3572</v>
      </c>
      <c r="B8" t="s">
        <v>3571</v>
      </c>
      <c r="C8" s="222">
        <v>44160</v>
      </c>
      <c r="D8">
        <v>356001105291791</v>
      </c>
      <c r="E8" t="s">
        <v>3571</v>
      </c>
      <c r="G8" t="s">
        <v>3550</v>
      </c>
      <c r="I8" t="s">
        <v>300</v>
      </c>
      <c r="J8" t="s">
        <v>300</v>
      </c>
      <c r="K8" t="s">
        <v>275</v>
      </c>
      <c r="L8" t="s">
        <v>195</v>
      </c>
      <c r="M8" t="s">
        <v>206</v>
      </c>
      <c r="N8" t="s">
        <v>335</v>
      </c>
      <c r="O8" t="s">
        <v>386</v>
      </c>
      <c r="P8" t="s">
        <v>3570</v>
      </c>
      <c r="Q8">
        <v>1</v>
      </c>
      <c r="R8" t="s">
        <v>3569</v>
      </c>
      <c r="S8" t="s">
        <v>301</v>
      </c>
      <c r="U8" t="s">
        <v>3568</v>
      </c>
      <c r="V8" t="s">
        <v>3567</v>
      </c>
      <c r="W8" t="s">
        <v>3566</v>
      </c>
      <c r="X8" t="s">
        <v>3565</v>
      </c>
      <c r="AL8" t="s">
        <v>303</v>
      </c>
      <c r="AQ8" t="s">
        <v>2615</v>
      </c>
      <c r="AT8" t="s">
        <v>300</v>
      </c>
      <c r="AU8" t="s">
        <v>2611</v>
      </c>
      <c r="AW8" t="s">
        <v>301</v>
      </c>
      <c r="AZ8" t="s">
        <v>2615</v>
      </c>
      <c r="BC8" t="s">
        <v>2596</v>
      </c>
      <c r="BD8" t="s">
        <v>329</v>
      </c>
      <c r="BG8" t="s">
        <v>2557</v>
      </c>
      <c r="BI8" t="s">
        <v>357</v>
      </c>
      <c r="BK8" t="s">
        <v>301</v>
      </c>
      <c r="BL8" t="s">
        <v>2504</v>
      </c>
      <c r="BR8" t="s">
        <v>301</v>
      </c>
      <c r="BY8">
        <v>140289104</v>
      </c>
      <c r="BZ8" t="s">
        <v>3564</v>
      </c>
      <c r="CA8" t="s">
        <v>3563</v>
      </c>
      <c r="CC8">
        <v>62</v>
      </c>
    </row>
    <row r="9" spans="1:81" x14ac:dyDescent="0.3">
      <c r="A9" t="s">
        <v>3562</v>
      </c>
      <c r="B9" t="s">
        <v>3561</v>
      </c>
      <c r="C9" s="222">
        <v>44158</v>
      </c>
      <c r="D9">
        <v>356001105291791</v>
      </c>
      <c r="E9" t="s">
        <v>3561</v>
      </c>
      <c r="G9" t="s">
        <v>3550</v>
      </c>
      <c r="I9" t="s">
        <v>300</v>
      </c>
      <c r="J9" t="s">
        <v>300</v>
      </c>
      <c r="K9" t="s">
        <v>273</v>
      </c>
      <c r="L9" t="s">
        <v>200</v>
      </c>
      <c r="M9" t="s">
        <v>206</v>
      </c>
      <c r="N9" t="s">
        <v>335</v>
      </c>
      <c r="O9" t="s">
        <v>386</v>
      </c>
      <c r="P9" t="s">
        <v>3560</v>
      </c>
      <c r="Q9">
        <v>1</v>
      </c>
      <c r="R9" t="s">
        <v>3559</v>
      </c>
      <c r="S9" t="s">
        <v>301</v>
      </c>
      <c r="U9" t="s">
        <v>3558</v>
      </c>
      <c r="V9" t="s">
        <v>3557</v>
      </c>
      <c r="W9" t="s">
        <v>3556</v>
      </c>
      <c r="X9" t="s">
        <v>3555</v>
      </c>
      <c r="AL9" t="s">
        <v>2334</v>
      </c>
      <c r="AM9" t="s">
        <v>2651</v>
      </c>
      <c r="AO9" t="s">
        <v>2645</v>
      </c>
      <c r="AT9" t="s">
        <v>300</v>
      </c>
      <c r="AU9" t="s">
        <v>2611</v>
      </c>
      <c r="AW9" t="s">
        <v>301</v>
      </c>
      <c r="AZ9" t="s">
        <v>2627</v>
      </c>
      <c r="BC9" t="s">
        <v>2596</v>
      </c>
      <c r="BD9" t="s">
        <v>2576</v>
      </c>
      <c r="BG9" t="s">
        <v>304</v>
      </c>
      <c r="BI9" t="s">
        <v>2548</v>
      </c>
      <c r="BK9" t="s">
        <v>300</v>
      </c>
      <c r="BN9" t="s">
        <v>300</v>
      </c>
      <c r="BR9" t="s">
        <v>300</v>
      </c>
      <c r="BS9" t="s">
        <v>332</v>
      </c>
      <c r="BU9" t="s">
        <v>2474</v>
      </c>
      <c r="BY9">
        <v>139648817</v>
      </c>
      <c r="BZ9" t="s">
        <v>3554</v>
      </c>
      <c r="CA9" t="s">
        <v>3553</v>
      </c>
      <c r="CC9">
        <v>53</v>
      </c>
    </row>
    <row r="10" spans="1:81" x14ac:dyDescent="0.3">
      <c r="A10" t="s">
        <v>3552</v>
      </c>
      <c r="B10" t="s">
        <v>3551</v>
      </c>
      <c r="C10" s="222">
        <v>44159</v>
      </c>
      <c r="D10">
        <v>356001105291791</v>
      </c>
      <c r="E10" t="s">
        <v>3551</v>
      </c>
      <c r="G10" t="s">
        <v>3550</v>
      </c>
      <c r="I10" t="s">
        <v>300</v>
      </c>
      <c r="J10" t="s">
        <v>300</v>
      </c>
      <c r="K10" t="s">
        <v>273</v>
      </c>
      <c r="L10" t="s">
        <v>201</v>
      </c>
      <c r="M10" t="s">
        <v>206</v>
      </c>
      <c r="N10" t="s">
        <v>335</v>
      </c>
      <c r="O10" t="s">
        <v>386</v>
      </c>
      <c r="P10" t="s">
        <v>3549</v>
      </c>
      <c r="Q10">
        <v>1</v>
      </c>
      <c r="R10" t="s">
        <v>3548</v>
      </c>
      <c r="S10" t="s">
        <v>301</v>
      </c>
      <c r="U10" t="s">
        <v>3547</v>
      </c>
      <c r="V10" t="s">
        <v>3546</v>
      </c>
      <c r="W10" t="s">
        <v>3545</v>
      </c>
      <c r="X10" t="s">
        <v>3544</v>
      </c>
      <c r="AL10" t="s">
        <v>303</v>
      </c>
      <c r="AQ10" t="s">
        <v>2615</v>
      </c>
      <c r="AT10" t="s">
        <v>301</v>
      </c>
      <c r="BC10" t="s">
        <v>2584</v>
      </c>
      <c r="BD10" t="s">
        <v>2572</v>
      </c>
      <c r="BG10" t="s">
        <v>304</v>
      </c>
      <c r="BI10" t="s">
        <v>2544</v>
      </c>
      <c r="BK10" t="s">
        <v>301</v>
      </c>
      <c r="BL10" t="s">
        <v>334</v>
      </c>
      <c r="BR10" t="s">
        <v>301</v>
      </c>
      <c r="BY10">
        <v>140289013</v>
      </c>
      <c r="BZ10" t="s">
        <v>3543</v>
      </c>
      <c r="CA10" t="s">
        <v>3542</v>
      </c>
      <c r="CC10">
        <v>59</v>
      </c>
    </row>
    <row r="11" spans="1:81" x14ac:dyDescent="0.3">
      <c r="A11" t="s">
        <v>3541</v>
      </c>
      <c r="B11" t="s">
        <v>3540</v>
      </c>
      <c r="C11" s="222">
        <v>44171</v>
      </c>
      <c r="D11">
        <v>352810096331786</v>
      </c>
      <c r="E11" t="s">
        <v>3539</v>
      </c>
      <c r="G11" t="s">
        <v>3517</v>
      </c>
      <c r="I11" t="s">
        <v>300</v>
      </c>
      <c r="J11" t="s">
        <v>300</v>
      </c>
      <c r="K11" t="s">
        <v>271</v>
      </c>
      <c r="L11" t="s">
        <v>197</v>
      </c>
      <c r="M11" t="s">
        <v>203</v>
      </c>
      <c r="N11" t="s">
        <v>321</v>
      </c>
      <c r="O11" t="s">
        <v>321</v>
      </c>
      <c r="P11" t="s">
        <v>3538</v>
      </c>
      <c r="Q11">
        <v>1</v>
      </c>
      <c r="R11" t="s">
        <v>3537</v>
      </c>
      <c r="S11" t="s">
        <v>301</v>
      </c>
      <c r="U11" t="s">
        <v>3536</v>
      </c>
      <c r="V11" t="s">
        <v>3535</v>
      </c>
      <c r="W11" t="s">
        <v>3534</v>
      </c>
      <c r="X11" t="s">
        <v>3533</v>
      </c>
      <c r="AL11" t="s">
        <v>303</v>
      </c>
      <c r="AQ11" t="s">
        <v>2615</v>
      </c>
      <c r="AT11" t="s">
        <v>301</v>
      </c>
      <c r="BC11" t="s">
        <v>304</v>
      </c>
      <c r="BD11" t="s">
        <v>2572</v>
      </c>
      <c r="BG11" t="s">
        <v>304</v>
      </c>
      <c r="BI11" t="s">
        <v>315</v>
      </c>
      <c r="BK11" t="s">
        <v>300</v>
      </c>
      <c r="BN11" t="s">
        <v>300</v>
      </c>
      <c r="BR11" t="s">
        <v>301</v>
      </c>
      <c r="BY11">
        <v>142978843</v>
      </c>
      <c r="BZ11" t="s">
        <v>3532</v>
      </c>
      <c r="CA11" t="s">
        <v>3531</v>
      </c>
      <c r="CC11">
        <v>79</v>
      </c>
    </row>
    <row r="12" spans="1:81" x14ac:dyDescent="0.3">
      <c r="A12" t="s">
        <v>3530</v>
      </c>
      <c r="B12" t="s">
        <v>3529</v>
      </c>
      <c r="C12" s="222">
        <v>44168</v>
      </c>
      <c r="D12">
        <v>352810096331786</v>
      </c>
      <c r="E12" t="s">
        <v>3528</v>
      </c>
      <c r="G12" t="s">
        <v>3517</v>
      </c>
      <c r="I12" t="s">
        <v>300</v>
      </c>
      <c r="J12" t="s">
        <v>300</v>
      </c>
      <c r="K12" t="s">
        <v>273</v>
      </c>
      <c r="L12" t="s">
        <v>200</v>
      </c>
      <c r="M12" t="s">
        <v>203</v>
      </c>
      <c r="N12" t="s">
        <v>321</v>
      </c>
      <c r="O12" t="s">
        <v>321</v>
      </c>
      <c r="P12" t="s">
        <v>3527</v>
      </c>
      <c r="Q12">
        <v>2</v>
      </c>
      <c r="R12" t="s">
        <v>3526</v>
      </c>
      <c r="S12" t="s">
        <v>301</v>
      </c>
      <c r="U12" t="s">
        <v>3525</v>
      </c>
      <c r="V12" t="s">
        <v>3524</v>
      </c>
      <c r="W12" t="s">
        <v>3523</v>
      </c>
      <c r="X12" t="s">
        <v>3522</v>
      </c>
      <c r="AL12" t="s">
        <v>303</v>
      </c>
      <c r="AQ12" t="s">
        <v>2627</v>
      </c>
      <c r="AT12" t="s">
        <v>301</v>
      </c>
      <c r="BC12" t="s">
        <v>2596</v>
      </c>
      <c r="BD12" t="s">
        <v>2572</v>
      </c>
      <c r="BG12" t="s">
        <v>304</v>
      </c>
      <c r="BI12" t="s">
        <v>2544</v>
      </c>
      <c r="BK12" t="s">
        <v>301</v>
      </c>
      <c r="BL12" t="s">
        <v>2516</v>
      </c>
      <c r="BR12" t="s">
        <v>301</v>
      </c>
      <c r="BY12">
        <v>142280862</v>
      </c>
      <c r="BZ12" t="s">
        <v>3521</v>
      </c>
      <c r="CA12" t="s">
        <v>3520</v>
      </c>
      <c r="CC12">
        <v>1</v>
      </c>
    </row>
    <row r="13" spans="1:81" x14ac:dyDescent="0.3">
      <c r="A13" t="s">
        <v>3519</v>
      </c>
      <c r="B13" t="s">
        <v>3518</v>
      </c>
      <c r="C13" s="222">
        <v>44172</v>
      </c>
      <c r="D13">
        <v>352810096331786</v>
      </c>
      <c r="E13" t="s">
        <v>3518</v>
      </c>
      <c r="G13" t="s">
        <v>3517</v>
      </c>
      <c r="I13" t="s">
        <v>300</v>
      </c>
      <c r="J13" t="s">
        <v>301</v>
      </c>
      <c r="K13" t="s">
        <v>274</v>
      </c>
      <c r="L13" t="s">
        <v>180</v>
      </c>
      <c r="M13" t="s">
        <v>203</v>
      </c>
      <c r="N13" t="s">
        <v>321</v>
      </c>
      <c r="O13" t="s">
        <v>321</v>
      </c>
      <c r="P13" t="s">
        <v>3516</v>
      </c>
      <c r="Q13">
        <v>1</v>
      </c>
      <c r="R13" t="s">
        <v>3515</v>
      </c>
      <c r="S13" t="s">
        <v>301</v>
      </c>
      <c r="U13" t="s">
        <v>3514</v>
      </c>
      <c r="V13" t="s">
        <v>3513</v>
      </c>
      <c r="W13" t="s">
        <v>3512</v>
      </c>
      <c r="X13" t="s">
        <v>3511</v>
      </c>
      <c r="AL13" t="s">
        <v>2664</v>
      </c>
      <c r="AM13" t="s">
        <v>2602</v>
      </c>
      <c r="AO13" t="s">
        <v>2540</v>
      </c>
      <c r="AT13" t="s">
        <v>301</v>
      </c>
      <c r="BC13" t="s">
        <v>304</v>
      </c>
      <c r="BD13" t="s">
        <v>2572</v>
      </c>
      <c r="BG13" t="s">
        <v>2557</v>
      </c>
      <c r="BI13" t="s">
        <v>334</v>
      </c>
      <c r="BK13" t="s">
        <v>300</v>
      </c>
      <c r="BN13" t="s">
        <v>300</v>
      </c>
      <c r="BR13" t="s">
        <v>301</v>
      </c>
      <c r="BY13">
        <v>143244260</v>
      </c>
      <c r="BZ13" t="s">
        <v>3510</v>
      </c>
      <c r="CA13" t="s">
        <v>3509</v>
      </c>
      <c r="CC13">
        <v>80</v>
      </c>
    </row>
    <row r="14" spans="1:81" x14ac:dyDescent="0.3">
      <c r="A14" t="s">
        <v>3508</v>
      </c>
      <c r="B14" t="s">
        <v>3507</v>
      </c>
      <c r="C14" s="222">
        <v>44168</v>
      </c>
      <c r="D14">
        <v>353002071290224</v>
      </c>
      <c r="E14" t="s">
        <v>3507</v>
      </c>
      <c r="G14" t="s">
        <v>3487</v>
      </c>
      <c r="I14" t="s">
        <v>300</v>
      </c>
      <c r="J14" t="s">
        <v>300</v>
      </c>
      <c r="K14" t="s">
        <v>274</v>
      </c>
      <c r="L14" t="s">
        <v>180</v>
      </c>
      <c r="M14" t="s">
        <v>210</v>
      </c>
      <c r="N14" t="s">
        <v>331</v>
      </c>
      <c r="O14" t="s">
        <v>330</v>
      </c>
      <c r="P14" t="s">
        <v>3506</v>
      </c>
      <c r="Q14">
        <v>1</v>
      </c>
      <c r="R14" t="s">
        <v>3505</v>
      </c>
      <c r="S14" t="s">
        <v>301</v>
      </c>
      <c r="U14" t="s">
        <v>3504</v>
      </c>
      <c r="V14" t="s">
        <v>3503</v>
      </c>
      <c r="W14" t="s">
        <v>3502</v>
      </c>
      <c r="X14" t="s">
        <v>3501</v>
      </c>
      <c r="AL14" t="s">
        <v>303</v>
      </c>
      <c r="AQ14" t="s">
        <v>2627</v>
      </c>
      <c r="AT14" t="s">
        <v>301</v>
      </c>
      <c r="BC14" t="s">
        <v>304</v>
      </c>
      <c r="BD14" t="s">
        <v>2572</v>
      </c>
      <c r="BG14" t="s">
        <v>304</v>
      </c>
      <c r="BI14" t="s">
        <v>2544</v>
      </c>
      <c r="BK14" t="s">
        <v>300</v>
      </c>
      <c r="BN14" t="s">
        <v>300</v>
      </c>
      <c r="BR14" t="s">
        <v>301</v>
      </c>
      <c r="BY14">
        <v>142275809</v>
      </c>
      <c r="BZ14" t="s">
        <v>3500</v>
      </c>
      <c r="CA14" t="s">
        <v>3499</v>
      </c>
      <c r="CC14">
        <v>2</v>
      </c>
    </row>
    <row r="15" spans="1:81" x14ac:dyDescent="0.3">
      <c r="A15" t="s">
        <v>3498</v>
      </c>
      <c r="B15" t="s">
        <v>3497</v>
      </c>
      <c r="C15" s="222">
        <v>44171</v>
      </c>
      <c r="D15">
        <v>353002071290224</v>
      </c>
      <c r="E15" t="s">
        <v>3497</v>
      </c>
      <c r="G15" t="s">
        <v>3487</v>
      </c>
      <c r="I15" t="s">
        <v>300</v>
      </c>
      <c r="J15" t="s">
        <v>300</v>
      </c>
      <c r="K15" t="s">
        <v>274</v>
      </c>
      <c r="L15" t="s">
        <v>181</v>
      </c>
      <c r="M15" t="s">
        <v>210</v>
      </c>
      <c r="N15" t="s">
        <v>331</v>
      </c>
      <c r="O15" t="s">
        <v>330</v>
      </c>
      <c r="P15" t="s">
        <v>3486</v>
      </c>
      <c r="Q15">
        <v>1</v>
      </c>
      <c r="R15" t="s">
        <v>3496</v>
      </c>
      <c r="S15" t="s">
        <v>300</v>
      </c>
      <c r="U15" t="s">
        <v>3495</v>
      </c>
      <c r="V15" t="s">
        <v>3494</v>
      </c>
      <c r="W15" t="s">
        <v>3493</v>
      </c>
      <c r="X15" t="s">
        <v>3492</v>
      </c>
      <c r="AL15" t="s">
        <v>2334</v>
      </c>
      <c r="AM15" t="s">
        <v>2602</v>
      </c>
      <c r="AO15" t="s">
        <v>2645</v>
      </c>
      <c r="AT15" t="s">
        <v>301</v>
      </c>
      <c r="BC15" t="s">
        <v>304</v>
      </c>
      <c r="BD15" t="s">
        <v>2580</v>
      </c>
      <c r="BG15" t="s">
        <v>304</v>
      </c>
      <c r="BI15" t="s">
        <v>2544</v>
      </c>
      <c r="BK15" t="s">
        <v>300</v>
      </c>
      <c r="BN15" t="s">
        <v>300</v>
      </c>
      <c r="BR15" t="s">
        <v>300</v>
      </c>
      <c r="BS15" t="s">
        <v>332</v>
      </c>
      <c r="BU15" t="s">
        <v>2474</v>
      </c>
      <c r="BY15">
        <v>142963751</v>
      </c>
      <c r="BZ15" t="s">
        <v>3491</v>
      </c>
      <c r="CA15" t="s">
        <v>3490</v>
      </c>
      <c r="CC15">
        <v>78</v>
      </c>
    </row>
    <row r="16" spans="1:81" x14ac:dyDescent="0.3">
      <c r="A16" t="s">
        <v>3489</v>
      </c>
      <c r="B16" t="s">
        <v>3488</v>
      </c>
      <c r="C16" s="222">
        <v>44167</v>
      </c>
      <c r="D16">
        <v>353002071290224</v>
      </c>
      <c r="E16" t="s">
        <v>3488</v>
      </c>
      <c r="G16" t="s">
        <v>3487</v>
      </c>
      <c r="I16" t="s">
        <v>300</v>
      </c>
      <c r="J16" t="s">
        <v>300</v>
      </c>
      <c r="K16" t="s">
        <v>274</v>
      </c>
      <c r="L16" t="s">
        <v>196</v>
      </c>
      <c r="M16" t="s">
        <v>210</v>
      </c>
      <c r="N16" t="s">
        <v>331</v>
      </c>
      <c r="O16" t="s">
        <v>330</v>
      </c>
      <c r="P16" t="s">
        <v>3486</v>
      </c>
      <c r="Q16">
        <v>1</v>
      </c>
      <c r="R16" t="s">
        <v>3485</v>
      </c>
      <c r="S16" t="s">
        <v>301</v>
      </c>
      <c r="U16" t="s">
        <v>3484</v>
      </c>
      <c r="V16" t="s">
        <v>3483</v>
      </c>
      <c r="W16" t="s">
        <v>3482</v>
      </c>
      <c r="X16" t="s">
        <v>3481</v>
      </c>
      <c r="AL16" t="s">
        <v>2334</v>
      </c>
      <c r="AM16" t="s">
        <v>2602</v>
      </c>
      <c r="AO16" t="s">
        <v>2540</v>
      </c>
      <c r="AT16" t="s">
        <v>301</v>
      </c>
      <c r="BC16" t="s">
        <v>304</v>
      </c>
      <c r="BD16" t="s">
        <v>2572</v>
      </c>
      <c r="BG16" t="s">
        <v>304</v>
      </c>
      <c r="BI16" t="s">
        <v>2548</v>
      </c>
      <c r="BK16" t="s">
        <v>300</v>
      </c>
      <c r="BN16" t="s">
        <v>300</v>
      </c>
      <c r="BR16" t="s">
        <v>300</v>
      </c>
      <c r="BS16" t="s">
        <v>332</v>
      </c>
      <c r="BU16" t="s">
        <v>2474</v>
      </c>
      <c r="BY16">
        <v>141999037</v>
      </c>
      <c r="BZ16" t="s">
        <v>3480</v>
      </c>
      <c r="CA16" t="s">
        <v>3479</v>
      </c>
      <c r="CC16">
        <v>70</v>
      </c>
    </row>
    <row r="17" spans="1:81" x14ac:dyDescent="0.3">
      <c r="A17" t="s">
        <v>3478</v>
      </c>
      <c r="B17" t="s">
        <v>3477</v>
      </c>
      <c r="C17" s="222">
        <v>44143</v>
      </c>
      <c r="D17">
        <v>353002071290224</v>
      </c>
      <c r="E17" t="s">
        <v>3477</v>
      </c>
      <c r="G17" t="s">
        <v>3428</v>
      </c>
      <c r="I17" t="s">
        <v>300</v>
      </c>
      <c r="J17" t="s">
        <v>300</v>
      </c>
      <c r="K17" t="s">
        <v>274</v>
      </c>
      <c r="L17" t="s">
        <v>180</v>
      </c>
      <c r="M17" t="s">
        <v>210</v>
      </c>
      <c r="N17" t="s">
        <v>189</v>
      </c>
      <c r="O17" t="s">
        <v>361</v>
      </c>
      <c r="P17" t="s">
        <v>3476</v>
      </c>
      <c r="Q17">
        <v>1</v>
      </c>
      <c r="R17" t="s">
        <v>401</v>
      </c>
      <c r="S17" t="s">
        <v>301</v>
      </c>
      <c r="U17" t="s">
        <v>3475</v>
      </c>
      <c r="V17" t="s">
        <v>3474</v>
      </c>
      <c r="W17" t="s">
        <v>3473</v>
      </c>
      <c r="X17" t="s">
        <v>3472</v>
      </c>
      <c r="AL17" t="s">
        <v>303</v>
      </c>
      <c r="AQ17" t="s">
        <v>2619</v>
      </c>
      <c r="AT17" t="s">
        <v>301</v>
      </c>
      <c r="BC17" t="s">
        <v>304</v>
      </c>
      <c r="BD17" t="s">
        <v>2572</v>
      </c>
      <c r="BG17" t="s">
        <v>304</v>
      </c>
      <c r="BI17" t="s">
        <v>2544</v>
      </c>
      <c r="BK17" t="s">
        <v>300</v>
      </c>
      <c r="BN17" t="s">
        <v>301</v>
      </c>
      <c r="BO17" t="s">
        <v>2512</v>
      </c>
      <c r="BR17" t="s">
        <v>301</v>
      </c>
      <c r="BY17">
        <v>135816958</v>
      </c>
      <c r="BZ17" t="s">
        <v>3471</v>
      </c>
      <c r="CA17" t="s">
        <v>3470</v>
      </c>
      <c r="CC17">
        <v>16</v>
      </c>
    </row>
    <row r="18" spans="1:81" x14ac:dyDescent="0.3">
      <c r="A18" t="s">
        <v>3469</v>
      </c>
      <c r="B18" t="s">
        <v>3468</v>
      </c>
      <c r="C18" s="222">
        <v>44144</v>
      </c>
      <c r="D18">
        <v>353002071290224</v>
      </c>
      <c r="E18" t="s">
        <v>3467</v>
      </c>
      <c r="G18" t="s">
        <v>3428</v>
      </c>
      <c r="I18" t="s">
        <v>300</v>
      </c>
      <c r="J18" t="s">
        <v>300</v>
      </c>
      <c r="K18" t="s">
        <v>274</v>
      </c>
      <c r="L18" t="s">
        <v>181</v>
      </c>
      <c r="M18" t="s">
        <v>210</v>
      </c>
      <c r="N18" t="s">
        <v>189</v>
      </c>
      <c r="O18" t="s">
        <v>361</v>
      </c>
      <c r="P18" t="s">
        <v>3466</v>
      </c>
      <c r="Q18">
        <v>1</v>
      </c>
      <c r="R18" t="s">
        <v>394</v>
      </c>
      <c r="S18" t="s">
        <v>301</v>
      </c>
      <c r="U18" t="s">
        <v>3465</v>
      </c>
      <c r="V18" t="s">
        <v>3464</v>
      </c>
      <c r="W18" t="s">
        <v>3463</v>
      </c>
      <c r="X18" t="s">
        <v>3462</v>
      </c>
      <c r="AL18" t="s">
        <v>2664</v>
      </c>
      <c r="AM18" t="s">
        <v>2602</v>
      </c>
      <c r="AO18" t="s">
        <v>2540</v>
      </c>
      <c r="AT18" t="s">
        <v>301</v>
      </c>
      <c r="BC18" t="s">
        <v>304</v>
      </c>
      <c r="BD18" t="s">
        <v>2572</v>
      </c>
      <c r="BG18" t="s">
        <v>304</v>
      </c>
      <c r="BI18" t="s">
        <v>2544</v>
      </c>
      <c r="BK18" t="s">
        <v>300</v>
      </c>
      <c r="BN18" t="s">
        <v>300</v>
      </c>
      <c r="BR18" t="s">
        <v>300</v>
      </c>
      <c r="BS18" t="s">
        <v>332</v>
      </c>
      <c r="BU18" t="s">
        <v>2474</v>
      </c>
      <c r="BY18">
        <v>135988426</v>
      </c>
      <c r="BZ18" t="s">
        <v>3461</v>
      </c>
      <c r="CA18" t="s">
        <v>3460</v>
      </c>
      <c r="CC18">
        <v>18</v>
      </c>
    </row>
    <row r="19" spans="1:81" x14ac:dyDescent="0.3">
      <c r="A19" t="s">
        <v>3459</v>
      </c>
      <c r="B19" t="s">
        <v>3458</v>
      </c>
      <c r="C19" s="222">
        <v>44153</v>
      </c>
      <c r="D19">
        <v>353002071290224</v>
      </c>
      <c r="E19" t="s">
        <v>3458</v>
      </c>
      <c r="G19" t="s">
        <v>3428</v>
      </c>
      <c r="I19" t="s">
        <v>300</v>
      </c>
      <c r="J19" t="s">
        <v>300</v>
      </c>
      <c r="K19" t="s">
        <v>272</v>
      </c>
      <c r="L19" t="s">
        <v>189</v>
      </c>
      <c r="M19" t="s">
        <v>210</v>
      </c>
      <c r="N19" t="s">
        <v>189</v>
      </c>
      <c r="O19" t="s">
        <v>361</v>
      </c>
      <c r="P19" t="s">
        <v>3448</v>
      </c>
      <c r="Q19">
        <v>1</v>
      </c>
      <c r="R19" t="s">
        <v>368</v>
      </c>
      <c r="S19" t="s">
        <v>300</v>
      </c>
      <c r="U19" t="s">
        <v>3457</v>
      </c>
      <c r="V19" t="s">
        <v>3456</v>
      </c>
      <c r="W19" t="s">
        <v>3455</v>
      </c>
      <c r="X19" t="s">
        <v>3454</v>
      </c>
      <c r="AL19" t="s">
        <v>2334</v>
      </c>
      <c r="AM19" t="s">
        <v>2654</v>
      </c>
      <c r="AO19" t="s">
        <v>2645</v>
      </c>
      <c r="AT19" t="s">
        <v>300</v>
      </c>
      <c r="AU19" t="s">
        <v>2611</v>
      </c>
      <c r="AW19" t="s">
        <v>300</v>
      </c>
      <c r="AX19" t="s">
        <v>2637</v>
      </c>
      <c r="BC19" t="s">
        <v>2588</v>
      </c>
      <c r="BD19" t="s">
        <v>2580</v>
      </c>
      <c r="BG19" t="s">
        <v>304</v>
      </c>
      <c r="BI19" t="s">
        <v>2544</v>
      </c>
      <c r="BK19" t="s">
        <v>301</v>
      </c>
      <c r="BL19" t="s">
        <v>2512</v>
      </c>
      <c r="BR19" t="s">
        <v>300</v>
      </c>
      <c r="BS19" t="s">
        <v>322</v>
      </c>
      <c r="BT19" t="s">
        <v>3453</v>
      </c>
      <c r="BU19" t="s">
        <v>2474</v>
      </c>
      <c r="BY19">
        <v>138313275</v>
      </c>
      <c r="BZ19" t="s">
        <v>3452</v>
      </c>
      <c r="CA19" t="s">
        <v>3451</v>
      </c>
      <c r="CC19">
        <v>51</v>
      </c>
    </row>
    <row r="20" spans="1:81" x14ac:dyDescent="0.3">
      <c r="A20" t="s">
        <v>3450</v>
      </c>
      <c r="B20" t="s">
        <v>3449</v>
      </c>
      <c r="C20" s="222">
        <v>44146</v>
      </c>
      <c r="D20">
        <v>353002071290224</v>
      </c>
      <c r="E20" t="s">
        <v>3449</v>
      </c>
      <c r="G20" t="s">
        <v>3428</v>
      </c>
      <c r="I20" t="s">
        <v>300</v>
      </c>
      <c r="J20" t="s">
        <v>300</v>
      </c>
      <c r="K20" t="s">
        <v>272</v>
      </c>
      <c r="L20" t="s">
        <v>190</v>
      </c>
      <c r="M20" t="s">
        <v>210</v>
      </c>
      <c r="N20" t="s">
        <v>189</v>
      </c>
      <c r="O20" t="s">
        <v>361</v>
      </c>
      <c r="P20" t="s">
        <v>3448</v>
      </c>
      <c r="Q20">
        <v>1</v>
      </c>
      <c r="R20" t="s">
        <v>3447</v>
      </c>
      <c r="S20" t="s">
        <v>300</v>
      </c>
      <c r="U20" t="s">
        <v>3446</v>
      </c>
      <c r="V20" t="s">
        <v>3445</v>
      </c>
      <c r="W20" t="s">
        <v>3444</v>
      </c>
      <c r="X20" t="s">
        <v>3443</v>
      </c>
      <c r="AL20" t="s">
        <v>303</v>
      </c>
      <c r="AQ20" t="s">
        <v>2623</v>
      </c>
      <c r="AT20" t="s">
        <v>300</v>
      </c>
      <c r="AU20" t="s">
        <v>356</v>
      </c>
      <c r="AW20" t="s">
        <v>300</v>
      </c>
      <c r="AX20" t="s">
        <v>2637</v>
      </c>
      <c r="BC20" t="s">
        <v>2588</v>
      </c>
      <c r="BD20" t="s">
        <v>2580</v>
      </c>
      <c r="BG20" t="s">
        <v>304</v>
      </c>
      <c r="BI20" t="s">
        <v>357</v>
      </c>
      <c r="BK20" t="s">
        <v>301</v>
      </c>
      <c r="BL20" t="s">
        <v>2512</v>
      </c>
      <c r="BR20" t="s">
        <v>300</v>
      </c>
      <c r="BS20" t="s">
        <v>333</v>
      </c>
      <c r="BU20" t="s">
        <v>2474</v>
      </c>
      <c r="BY20">
        <v>136577564</v>
      </c>
      <c r="BZ20" t="s">
        <v>3442</v>
      </c>
      <c r="CA20" t="s">
        <v>3441</v>
      </c>
      <c r="CC20">
        <v>31</v>
      </c>
    </row>
    <row r="21" spans="1:81" x14ac:dyDescent="0.3">
      <c r="A21" t="s">
        <v>3440</v>
      </c>
      <c r="B21" t="s">
        <v>3439</v>
      </c>
      <c r="C21" s="222">
        <v>44152</v>
      </c>
      <c r="D21">
        <v>353002071290224</v>
      </c>
      <c r="E21" t="s">
        <v>3439</v>
      </c>
      <c r="G21" t="s">
        <v>3428</v>
      </c>
      <c r="I21" t="s">
        <v>300</v>
      </c>
      <c r="J21" t="s">
        <v>300</v>
      </c>
      <c r="K21" t="s">
        <v>274</v>
      </c>
      <c r="L21" t="s">
        <v>198</v>
      </c>
      <c r="M21" t="s">
        <v>210</v>
      </c>
      <c r="N21" t="s">
        <v>189</v>
      </c>
      <c r="O21" t="s">
        <v>377</v>
      </c>
      <c r="P21" t="s">
        <v>3438</v>
      </c>
      <c r="Q21">
        <v>1</v>
      </c>
      <c r="R21" t="s">
        <v>378</v>
      </c>
      <c r="S21" t="s">
        <v>301</v>
      </c>
      <c r="U21" t="s">
        <v>3437</v>
      </c>
      <c r="V21" t="s">
        <v>3436</v>
      </c>
      <c r="W21" t="s">
        <v>3435</v>
      </c>
      <c r="X21" t="s">
        <v>3434</v>
      </c>
      <c r="AL21" t="s">
        <v>2334</v>
      </c>
      <c r="AM21" t="s">
        <v>2654</v>
      </c>
      <c r="AO21" t="s">
        <v>2645</v>
      </c>
      <c r="AT21" t="s">
        <v>301</v>
      </c>
      <c r="BC21" t="s">
        <v>2588</v>
      </c>
      <c r="BD21" t="s">
        <v>2580</v>
      </c>
      <c r="BG21" t="s">
        <v>304</v>
      </c>
      <c r="BI21" t="s">
        <v>2544</v>
      </c>
      <c r="BK21" t="s">
        <v>300</v>
      </c>
      <c r="BN21" t="s">
        <v>300</v>
      </c>
      <c r="BR21" t="s">
        <v>300</v>
      </c>
      <c r="BS21" t="s">
        <v>332</v>
      </c>
      <c r="BU21" t="s">
        <v>2474</v>
      </c>
      <c r="BY21">
        <v>138044902</v>
      </c>
      <c r="BZ21" t="s">
        <v>3433</v>
      </c>
      <c r="CA21" t="s">
        <v>3432</v>
      </c>
      <c r="CC21">
        <v>45</v>
      </c>
    </row>
    <row r="22" spans="1:81" x14ac:dyDescent="0.3">
      <c r="A22" t="s">
        <v>3431</v>
      </c>
      <c r="B22" t="s">
        <v>3430</v>
      </c>
      <c r="C22" s="222">
        <v>44145</v>
      </c>
      <c r="D22">
        <v>353002071290224</v>
      </c>
      <c r="E22" t="s">
        <v>3429</v>
      </c>
      <c r="G22" t="s">
        <v>3428</v>
      </c>
      <c r="I22" t="s">
        <v>300</v>
      </c>
      <c r="J22" t="s">
        <v>300</v>
      </c>
      <c r="K22" t="s">
        <v>273</v>
      </c>
      <c r="L22" t="s">
        <v>200</v>
      </c>
      <c r="M22" t="s">
        <v>210</v>
      </c>
      <c r="N22" t="s">
        <v>189</v>
      </c>
      <c r="O22" t="s">
        <v>377</v>
      </c>
      <c r="P22" t="s">
        <v>3427</v>
      </c>
      <c r="Q22">
        <v>1</v>
      </c>
      <c r="R22" t="s">
        <v>3426</v>
      </c>
      <c r="S22" t="s">
        <v>301</v>
      </c>
      <c r="U22" t="s">
        <v>3425</v>
      </c>
      <c r="V22" t="s">
        <v>3424</v>
      </c>
      <c r="W22" t="s">
        <v>3423</v>
      </c>
      <c r="X22" t="s">
        <v>3422</v>
      </c>
      <c r="AL22" t="s">
        <v>303</v>
      </c>
      <c r="AQ22" t="s">
        <v>2627</v>
      </c>
      <c r="AT22" t="s">
        <v>301</v>
      </c>
      <c r="BC22" t="s">
        <v>2596</v>
      </c>
      <c r="BD22" t="s">
        <v>2576</v>
      </c>
      <c r="BG22" t="s">
        <v>304</v>
      </c>
      <c r="BI22" t="s">
        <v>2544</v>
      </c>
      <c r="BK22" t="s">
        <v>300</v>
      </c>
      <c r="BN22" t="s">
        <v>300</v>
      </c>
      <c r="BR22" t="s">
        <v>301</v>
      </c>
      <c r="BY22">
        <v>136309296</v>
      </c>
      <c r="BZ22" t="s">
        <v>3421</v>
      </c>
      <c r="CA22" t="s">
        <v>3420</v>
      </c>
      <c r="CC22">
        <v>25</v>
      </c>
    </row>
    <row r="23" spans="1:81" x14ac:dyDescent="0.3">
      <c r="A23" t="s">
        <v>3419</v>
      </c>
      <c r="B23" t="s">
        <v>3418</v>
      </c>
      <c r="C23" s="222">
        <v>44151</v>
      </c>
      <c r="D23">
        <v>352810096331786</v>
      </c>
      <c r="E23" t="s">
        <v>3418</v>
      </c>
      <c r="G23" t="s">
        <v>3376</v>
      </c>
      <c r="I23" t="s">
        <v>300</v>
      </c>
      <c r="J23" t="s">
        <v>301</v>
      </c>
      <c r="K23" t="s">
        <v>274</v>
      </c>
      <c r="L23" t="s">
        <v>180</v>
      </c>
      <c r="M23" t="s">
        <v>203</v>
      </c>
      <c r="N23" t="s">
        <v>363</v>
      </c>
      <c r="O23" t="s">
        <v>399</v>
      </c>
      <c r="P23" t="s">
        <v>3417</v>
      </c>
      <c r="Q23">
        <v>2</v>
      </c>
      <c r="R23" t="s">
        <v>3416</v>
      </c>
      <c r="S23" t="s">
        <v>300</v>
      </c>
      <c r="U23" t="s">
        <v>3415</v>
      </c>
      <c r="V23" t="s">
        <v>3414</v>
      </c>
      <c r="W23" t="s">
        <v>3413</v>
      </c>
      <c r="X23" t="s">
        <v>3412</v>
      </c>
      <c r="AL23" t="s">
        <v>2334</v>
      </c>
      <c r="AM23" t="s">
        <v>2602</v>
      </c>
      <c r="AO23" t="s">
        <v>2645</v>
      </c>
      <c r="AT23" t="s">
        <v>301</v>
      </c>
      <c r="BC23" t="s">
        <v>304</v>
      </c>
      <c r="BD23" t="s">
        <v>2572</v>
      </c>
      <c r="BG23" t="s">
        <v>304</v>
      </c>
      <c r="BI23" t="s">
        <v>2544</v>
      </c>
      <c r="BK23" t="s">
        <v>300</v>
      </c>
      <c r="BN23" t="s">
        <v>300</v>
      </c>
      <c r="BR23" t="s">
        <v>301</v>
      </c>
      <c r="BY23">
        <v>140110556</v>
      </c>
      <c r="BZ23" t="s">
        <v>3411</v>
      </c>
      <c r="CA23" t="s">
        <v>3410</v>
      </c>
      <c r="CC23">
        <v>58</v>
      </c>
    </row>
    <row r="24" spans="1:81" x14ac:dyDescent="0.3">
      <c r="A24" t="s">
        <v>3409</v>
      </c>
      <c r="B24" t="s">
        <v>3408</v>
      </c>
      <c r="C24" s="222">
        <v>44152</v>
      </c>
      <c r="D24">
        <v>352810096331786</v>
      </c>
      <c r="E24" t="s">
        <v>3407</v>
      </c>
      <c r="G24" t="s">
        <v>3376</v>
      </c>
      <c r="I24" t="s">
        <v>300</v>
      </c>
      <c r="J24" t="s">
        <v>301</v>
      </c>
      <c r="K24" t="s">
        <v>274</v>
      </c>
      <c r="L24" t="s">
        <v>181</v>
      </c>
      <c r="M24" t="s">
        <v>203</v>
      </c>
      <c r="N24" t="s">
        <v>363</v>
      </c>
      <c r="O24" t="s">
        <v>399</v>
      </c>
      <c r="P24" t="s">
        <v>3406</v>
      </c>
      <c r="Q24">
        <v>1</v>
      </c>
      <c r="R24" t="s">
        <v>3405</v>
      </c>
      <c r="S24" t="s">
        <v>301</v>
      </c>
      <c r="U24" t="s">
        <v>3404</v>
      </c>
      <c r="V24" t="s">
        <v>3403</v>
      </c>
      <c r="W24" t="s">
        <v>3402</v>
      </c>
      <c r="X24" t="s">
        <v>3401</v>
      </c>
      <c r="AL24" t="s">
        <v>2334</v>
      </c>
      <c r="AM24" t="s">
        <v>2602</v>
      </c>
      <c r="AO24" t="s">
        <v>2637</v>
      </c>
      <c r="AT24" t="s">
        <v>301</v>
      </c>
      <c r="BC24" t="s">
        <v>304</v>
      </c>
      <c r="BD24" t="s">
        <v>2572</v>
      </c>
      <c r="BG24" t="s">
        <v>304</v>
      </c>
      <c r="BI24" t="s">
        <v>2544</v>
      </c>
      <c r="BK24" t="s">
        <v>300</v>
      </c>
      <c r="BN24" t="s">
        <v>300</v>
      </c>
      <c r="BR24" t="s">
        <v>301</v>
      </c>
      <c r="BY24">
        <v>138078310</v>
      </c>
      <c r="BZ24" t="s">
        <v>3400</v>
      </c>
      <c r="CA24" t="s">
        <v>3399</v>
      </c>
      <c r="CC24">
        <v>48</v>
      </c>
    </row>
    <row r="25" spans="1:81" x14ac:dyDescent="0.3">
      <c r="A25" t="s">
        <v>3398</v>
      </c>
      <c r="B25" t="s">
        <v>3397</v>
      </c>
      <c r="C25" s="222">
        <v>44146</v>
      </c>
      <c r="D25">
        <v>352810096331786</v>
      </c>
      <c r="E25" t="s">
        <v>3397</v>
      </c>
      <c r="G25" t="s">
        <v>3376</v>
      </c>
      <c r="I25" t="s">
        <v>300</v>
      </c>
      <c r="J25" t="s">
        <v>300</v>
      </c>
      <c r="K25" t="s">
        <v>274</v>
      </c>
      <c r="L25" t="s">
        <v>183</v>
      </c>
      <c r="M25" t="s">
        <v>203</v>
      </c>
      <c r="N25" t="s">
        <v>363</v>
      </c>
      <c r="O25" t="s">
        <v>363</v>
      </c>
      <c r="P25" t="s">
        <v>3396</v>
      </c>
      <c r="Q25">
        <v>1</v>
      </c>
      <c r="R25" t="s">
        <v>3395</v>
      </c>
      <c r="S25" t="s">
        <v>300</v>
      </c>
      <c r="U25" t="s">
        <v>3394</v>
      </c>
      <c r="V25" t="s">
        <v>3393</v>
      </c>
      <c r="W25" t="s">
        <v>3392</v>
      </c>
      <c r="X25" t="s">
        <v>3391</v>
      </c>
      <c r="AL25" t="s">
        <v>2664</v>
      </c>
      <c r="AM25" t="s">
        <v>2602</v>
      </c>
      <c r="AO25" t="s">
        <v>2637</v>
      </c>
      <c r="AT25" t="s">
        <v>300</v>
      </c>
      <c r="AU25" t="s">
        <v>2611</v>
      </c>
      <c r="AW25" t="s">
        <v>301</v>
      </c>
      <c r="AZ25" t="s">
        <v>2627</v>
      </c>
      <c r="BC25" t="s">
        <v>304</v>
      </c>
      <c r="BD25" t="s">
        <v>2572</v>
      </c>
      <c r="BG25" t="s">
        <v>304</v>
      </c>
      <c r="BI25" t="s">
        <v>2544</v>
      </c>
      <c r="BK25" t="s">
        <v>300</v>
      </c>
      <c r="BN25" t="s">
        <v>300</v>
      </c>
      <c r="BR25" t="s">
        <v>301</v>
      </c>
      <c r="BY25">
        <v>136522348</v>
      </c>
      <c r="BZ25" t="s">
        <v>3390</v>
      </c>
      <c r="CA25" t="s">
        <v>3389</v>
      </c>
      <c r="CC25">
        <v>30</v>
      </c>
    </row>
    <row r="26" spans="1:81" x14ac:dyDescent="0.3">
      <c r="A26" t="s">
        <v>3388</v>
      </c>
      <c r="B26" t="s">
        <v>3387</v>
      </c>
      <c r="C26" s="222">
        <v>44145</v>
      </c>
      <c r="D26">
        <v>352810096331786</v>
      </c>
      <c r="E26" t="s">
        <v>3387</v>
      </c>
      <c r="G26" t="s">
        <v>3376</v>
      </c>
      <c r="I26" t="s">
        <v>300</v>
      </c>
      <c r="J26" t="s">
        <v>300</v>
      </c>
      <c r="K26" t="s">
        <v>272</v>
      </c>
      <c r="L26" t="s">
        <v>190</v>
      </c>
      <c r="M26" t="s">
        <v>203</v>
      </c>
      <c r="N26" t="s">
        <v>363</v>
      </c>
      <c r="O26" t="s">
        <v>363</v>
      </c>
      <c r="P26" t="s">
        <v>3386</v>
      </c>
      <c r="Q26">
        <v>1</v>
      </c>
      <c r="R26" t="s">
        <v>3385</v>
      </c>
      <c r="S26" t="s">
        <v>300</v>
      </c>
      <c r="U26" t="s">
        <v>3384</v>
      </c>
      <c r="V26" t="s">
        <v>3383</v>
      </c>
      <c r="W26" t="s">
        <v>3382</v>
      </c>
      <c r="X26" t="s">
        <v>3381</v>
      </c>
      <c r="AL26" t="s">
        <v>303</v>
      </c>
      <c r="AQ26" t="s">
        <v>2627</v>
      </c>
      <c r="AT26" t="s">
        <v>300</v>
      </c>
      <c r="AU26" t="s">
        <v>2611</v>
      </c>
      <c r="AW26" t="s">
        <v>301</v>
      </c>
      <c r="AZ26" t="s">
        <v>2627</v>
      </c>
      <c r="BC26" t="s">
        <v>2588</v>
      </c>
      <c r="BD26" t="s">
        <v>2580</v>
      </c>
      <c r="BG26" t="s">
        <v>304</v>
      </c>
      <c r="BI26" t="s">
        <v>315</v>
      </c>
      <c r="BK26" t="s">
        <v>301</v>
      </c>
      <c r="BL26" t="s">
        <v>2512</v>
      </c>
      <c r="BR26" t="s">
        <v>300</v>
      </c>
      <c r="BS26" t="s">
        <v>333</v>
      </c>
      <c r="BU26" t="s">
        <v>2474</v>
      </c>
      <c r="BY26">
        <v>136305328</v>
      </c>
      <c r="BZ26" t="s">
        <v>3380</v>
      </c>
      <c r="CA26" t="s">
        <v>3379</v>
      </c>
      <c r="CC26">
        <v>24</v>
      </c>
    </row>
    <row r="27" spans="1:81" x14ac:dyDescent="0.3">
      <c r="A27" t="s">
        <v>3378</v>
      </c>
      <c r="B27" t="s">
        <v>3377</v>
      </c>
      <c r="C27" s="222">
        <v>44161</v>
      </c>
      <c r="D27">
        <v>352810096331786</v>
      </c>
      <c r="E27" t="s">
        <v>3377</v>
      </c>
      <c r="G27" t="s">
        <v>3376</v>
      </c>
      <c r="I27" t="s">
        <v>300</v>
      </c>
      <c r="J27" t="s">
        <v>301</v>
      </c>
      <c r="K27" t="s">
        <v>272</v>
      </c>
      <c r="L27" t="s">
        <v>191</v>
      </c>
      <c r="M27" t="s">
        <v>203</v>
      </c>
      <c r="N27" t="s">
        <v>363</v>
      </c>
      <c r="O27" t="s">
        <v>1292</v>
      </c>
      <c r="P27" t="s">
        <v>3375</v>
      </c>
      <c r="Q27">
        <v>1</v>
      </c>
      <c r="R27" t="s">
        <v>3374</v>
      </c>
      <c r="S27" t="s">
        <v>300</v>
      </c>
      <c r="U27" t="s">
        <v>3373</v>
      </c>
      <c r="V27" t="s">
        <v>3372</v>
      </c>
      <c r="W27" t="s">
        <v>3371</v>
      </c>
      <c r="X27" t="s">
        <v>3370</v>
      </c>
      <c r="AL27" t="s">
        <v>303</v>
      </c>
      <c r="AQ27" t="s">
        <v>2619</v>
      </c>
      <c r="AT27" t="s">
        <v>300</v>
      </c>
      <c r="AU27" t="s">
        <v>2611</v>
      </c>
      <c r="AW27" t="s">
        <v>300</v>
      </c>
      <c r="AX27" t="s">
        <v>2637</v>
      </c>
      <c r="BC27" t="s">
        <v>304</v>
      </c>
      <c r="BD27" t="s">
        <v>334</v>
      </c>
      <c r="BG27" t="s">
        <v>304</v>
      </c>
      <c r="BI27" t="s">
        <v>315</v>
      </c>
      <c r="BK27" t="s">
        <v>301</v>
      </c>
      <c r="BL27" t="s">
        <v>2504</v>
      </c>
      <c r="BR27" t="s">
        <v>300</v>
      </c>
      <c r="BS27" t="s">
        <v>333</v>
      </c>
      <c r="BU27" t="s">
        <v>2474</v>
      </c>
      <c r="BY27">
        <v>140480010</v>
      </c>
      <c r="BZ27" t="s">
        <v>3369</v>
      </c>
      <c r="CA27" t="s">
        <v>3368</v>
      </c>
      <c r="CC27">
        <v>65</v>
      </c>
    </row>
    <row r="28" spans="1:81" x14ac:dyDescent="0.3">
      <c r="A28" t="s">
        <v>3367</v>
      </c>
      <c r="B28" t="s">
        <v>3366</v>
      </c>
      <c r="C28" s="222">
        <v>44158</v>
      </c>
      <c r="D28">
        <v>352810096341611</v>
      </c>
      <c r="E28" t="s">
        <v>3366</v>
      </c>
      <c r="G28" t="s">
        <v>3288</v>
      </c>
      <c r="I28" t="s">
        <v>300</v>
      </c>
      <c r="J28" t="s">
        <v>300</v>
      </c>
      <c r="K28" t="s">
        <v>269</v>
      </c>
      <c r="L28" t="s">
        <v>178</v>
      </c>
      <c r="M28" t="s">
        <v>208</v>
      </c>
      <c r="N28" t="s">
        <v>319</v>
      </c>
      <c r="O28" t="s">
        <v>319</v>
      </c>
      <c r="P28" t="s">
        <v>324</v>
      </c>
      <c r="Q28">
        <v>1</v>
      </c>
      <c r="R28" t="s">
        <v>3365</v>
      </c>
      <c r="S28" t="s">
        <v>300</v>
      </c>
      <c r="U28" t="s">
        <v>3364</v>
      </c>
      <c r="V28" t="s">
        <v>3363</v>
      </c>
      <c r="W28" t="s">
        <v>3362</v>
      </c>
      <c r="X28" t="s">
        <v>3361</v>
      </c>
      <c r="AL28" t="s">
        <v>303</v>
      </c>
      <c r="AQ28" t="s">
        <v>2627</v>
      </c>
      <c r="AT28" t="s">
        <v>300</v>
      </c>
      <c r="AU28" t="s">
        <v>2611</v>
      </c>
      <c r="AV28" t="s">
        <v>3360</v>
      </c>
      <c r="AW28" t="s">
        <v>300</v>
      </c>
      <c r="AX28" t="s">
        <v>2637</v>
      </c>
      <c r="BC28" t="s">
        <v>2592</v>
      </c>
      <c r="BD28" t="s">
        <v>2580</v>
      </c>
      <c r="BG28" t="s">
        <v>304</v>
      </c>
      <c r="BI28" t="s">
        <v>2548</v>
      </c>
      <c r="BK28" t="s">
        <v>301</v>
      </c>
      <c r="BL28" t="s">
        <v>2516</v>
      </c>
      <c r="BR28" t="s">
        <v>300</v>
      </c>
      <c r="BS28" t="s">
        <v>2486</v>
      </c>
      <c r="BU28" t="s">
        <v>391</v>
      </c>
      <c r="BY28">
        <v>139806530</v>
      </c>
      <c r="BZ28" t="s">
        <v>3359</v>
      </c>
      <c r="CA28" t="s">
        <v>3358</v>
      </c>
      <c r="CC28">
        <v>3</v>
      </c>
    </row>
    <row r="29" spans="1:81" x14ac:dyDescent="0.3">
      <c r="A29" t="s">
        <v>3357</v>
      </c>
      <c r="B29" t="s">
        <v>3356</v>
      </c>
      <c r="C29" s="222">
        <v>44144</v>
      </c>
      <c r="D29">
        <v>352810096341611</v>
      </c>
      <c r="E29" t="s">
        <v>3356</v>
      </c>
      <c r="G29" t="s">
        <v>3288</v>
      </c>
      <c r="I29" t="s">
        <v>300</v>
      </c>
      <c r="J29" t="s">
        <v>300</v>
      </c>
      <c r="K29" t="s">
        <v>269</v>
      </c>
      <c r="L29" t="s">
        <v>179</v>
      </c>
      <c r="M29" t="s">
        <v>208</v>
      </c>
      <c r="N29" t="s">
        <v>319</v>
      </c>
      <c r="O29" t="s">
        <v>319</v>
      </c>
      <c r="P29" t="s">
        <v>3355</v>
      </c>
      <c r="Q29">
        <v>2</v>
      </c>
      <c r="R29" t="s">
        <v>397</v>
      </c>
      <c r="S29" t="s">
        <v>300</v>
      </c>
      <c r="U29" t="s">
        <v>3354</v>
      </c>
      <c r="V29" t="s">
        <v>3353</v>
      </c>
      <c r="W29" t="s">
        <v>3352</v>
      </c>
      <c r="X29" t="s">
        <v>3351</v>
      </c>
      <c r="AL29" t="s">
        <v>303</v>
      </c>
      <c r="AQ29" t="s">
        <v>2623</v>
      </c>
      <c r="AT29" t="s">
        <v>300</v>
      </c>
      <c r="AU29" t="s">
        <v>356</v>
      </c>
      <c r="AW29" t="s">
        <v>300</v>
      </c>
      <c r="AX29" t="s">
        <v>2637</v>
      </c>
      <c r="BC29" t="s">
        <v>2592</v>
      </c>
      <c r="BD29" t="s">
        <v>2572</v>
      </c>
      <c r="BG29" t="s">
        <v>304</v>
      </c>
      <c r="BI29" t="s">
        <v>2540</v>
      </c>
      <c r="BK29" t="s">
        <v>301</v>
      </c>
      <c r="BL29" t="s">
        <v>2512</v>
      </c>
      <c r="BR29" t="s">
        <v>300</v>
      </c>
      <c r="BS29" t="s">
        <v>2486</v>
      </c>
      <c r="BU29" t="s">
        <v>391</v>
      </c>
      <c r="BY29">
        <v>136172093</v>
      </c>
      <c r="BZ29" t="s">
        <v>3350</v>
      </c>
      <c r="CA29" t="s">
        <v>3349</v>
      </c>
      <c r="CC29">
        <v>22</v>
      </c>
    </row>
    <row r="30" spans="1:81" x14ac:dyDescent="0.3">
      <c r="A30" t="s">
        <v>3348</v>
      </c>
      <c r="B30" t="s">
        <v>3347</v>
      </c>
      <c r="C30" s="222">
        <v>44145</v>
      </c>
      <c r="D30">
        <v>352810096341611</v>
      </c>
      <c r="E30" t="s">
        <v>3346</v>
      </c>
      <c r="G30" t="s">
        <v>3288</v>
      </c>
      <c r="I30" t="s">
        <v>300</v>
      </c>
      <c r="J30" t="s">
        <v>300</v>
      </c>
      <c r="K30" t="s">
        <v>274</v>
      </c>
      <c r="L30" t="s">
        <v>180</v>
      </c>
      <c r="M30" t="s">
        <v>208</v>
      </c>
      <c r="N30" t="s">
        <v>319</v>
      </c>
      <c r="O30" t="s">
        <v>319</v>
      </c>
      <c r="P30" t="s">
        <v>3345</v>
      </c>
      <c r="Q30">
        <v>1</v>
      </c>
      <c r="R30" t="s">
        <v>392</v>
      </c>
      <c r="S30" t="s">
        <v>301</v>
      </c>
      <c r="U30" t="s">
        <v>3344</v>
      </c>
      <c r="V30" t="s">
        <v>3343</v>
      </c>
      <c r="W30" t="s">
        <v>3342</v>
      </c>
      <c r="X30" t="s">
        <v>3341</v>
      </c>
      <c r="AL30" t="s">
        <v>303</v>
      </c>
      <c r="AQ30" t="s">
        <v>2627</v>
      </c>
      <c r="AT30" t="s">
        <v>301</v>
      </c>
      <c r="BC30" t="s">
        <v>304</v>
      </c>
      <c r="BD30" t="s">
        <v>2580</v>
      </c>
      <c r="BG30" t="s">
        <v>304</v>
      </c>
      <c r="BI30" t="s">
        <v>2548</v>
      </c>
      <c r="BK30" t="s">
        <v>300</v>
      </c>
      <c r="BN30" t="s">
        <v>300</v>
      </c>
      <c r="BR30" t="s">
        <v>301</v>
      </c>
      <c r="BY30">
        <v>136490432</v>
      </c>
      <c r="BZ30" t="s">
        <v>3340</v>
      </c>
      <c r="CA30" t="s">
        <v>3339</v>
      </c>
      <c r="CC30">
        <v>29</v>
      </c>
    </row>
    <row r="31" spans="1:81" x14ac:dyDescent="0.3">
      <c r="A31" t="s">
        <v>3338</v>
      </c>
      <c r="B31" t="s">
        <v>3337</v>
      </c>
      <c r="C31" s="222">
        <v>44150</v>
      </c>
      <c r="D31">
        <v>352810096341611</v>
      </c>
      <c r="E31" t="s">
        <v>3337</v>
      </c>
      <c r="G31" t="s">
        <v>3288</v>
      </c>
      <c r="I31" t="s">
        <v>300</v>
      </c>
      <c r="J31" t="s">
        <v>300</v>
      </c>
      <c r="K31" t="s">
        <v>274</v>
      </c>
      <c r="L31" t="s">
        <v>181</v>
      </c>
      <c r="M31" t="s">
        <v>208</v>
      </c>
      <c r="N31" t="s">
        <v>319</v>
      </c>
      <c r="O31" t="s">
        <v>319</v>
      </c>
      <c r="P31" t="s">
        <v>374</v>
      </c>
      <c r="Q31">
        <v>1</v>
      </c>
      <c r="R31" t="s">
        <v>379</v>
      </c>
      <c r="S31" t="s">
        <v>301</v>
      </c>
      <c r="U31" t="s">
        <v>3336</v>
      </c>
      <c r="V31" t="s">
        <v>3335</v>
      </c>
      <c r="W31" t="s">
        <v>3334</v>
      </c>
      <c r="X31" t="s">
        <v>3333</v>
      </c>
      <c r="AL31" t="s">
        <v>303</v>
      </c>
      <c r="AQ31" t="s">
        <v>2627</v>
      </c>
      <c r="AT31" t="s">
        <v>300</v>
      </c>
      <c r="AU31" t="s">
        <v>356</v>
      </c>
      <c r="AW31" t="s">
        <v>300</v>
      </c>
      <c r="AX31" t="s">
        <v>2637</v>
      </c>
      <c r="BC31" t="s">
        <v>304</v>
      </c>
      <c r="BD31" t="s">
        <v>334</v>
      </c>
      <c r="BG31" t="s">
        <v>304</v>
      </c>
      <c r="BI31" t="s">
        <v>2516</v>
      </c>
      <c r="BK31" t="s">
        <v>300</v>
      </c>
      <c r="BN31" t="s">
        <v>300</v>
      </c>
      <c r="BR31" t="s">
        <v>300</v>
      </c>
      <c r="BS31" t="s">
        <v>3282</v>
      </c>
      <c r="BT31" t="s">
        <v>3332</v>
      </c>
      <c r="BU31" t="s">
        <v>2474</v>
      </c>
      <c r="BY31">
        <v>137670292</v>
      </c>
      <c r="BZ31" t="s">
        <v>3331</v>
      </c>
      <c r="CA31" t="s">
        <v>3330</v>
      </c>
      <c r="CC31">
        <v>41</v>
      </c>
    </row>
    <row r="32" spans="1:81" x14ac:dyDescent="0.3">
      <c r="A32" t="s">
        <v>3329</v>
      </c>
      <c r="B32" t="s">
        <v>3328</v>
      </c>
      <c r="C32" s="222">
        <v>44146</v>
      </c>
      <c r="D32">
        <v>352810096341611</v>
      </c>
      <c r="E32" t="s">
        <v>3328</v>
      </c>
      <c r="G32" t="s">
        <v>3288</v>
      </c>
      <c r="I32" t="s">
        <v>300</v>
      </c>
      <c r="J32" t="s">
        <v>300</v>
      </c>
      <c r="K32" t="s">
        <v>269</v>
      </c>
      <c r="L32" t="s">
        <v>186</v>
      </c>
      <c r="M32" t="s">
        <v>208</v>
      </c>
      <c r="N32" t="s">
        <v>319</v>
      </c>
      <c r="O32" t="s">
        <v>319</v>
      </c>
      <c r="P32" t="s">
        <v>324</v>
      </c>
      <c r="Q32">
        <v>1</v>
      </c>
      <c r="R32" t="s">
        <v>3327</v>
      </c>
      <c r="S32" t="s">
        <v>300</v>
      </c>
      <c r="U32" t="s">
        <v>3326</v>
      </c>
      <c r="V32" t="s">
        <v>3325</v>
      </c>
      <c r="W32" t="s">
        <v>3324</v>
      </c>
      <c r="X32" t="s">
        <v>3323</v>
      </c>
      <c r="AL32" t="s">
        <v>303</v>
      </c>
      <c r="AQ32" t="s">
        <v>2627</v>
      </c>
      <c r="AT32" t="s">
        <v>301</v>
      </c>
      <c r="BC32" t="s">
        <v>2584</v>
      </c>
      <c r="BD32" t="s">
        <v>2580</v>
      </c>
      <c r="BG32" t="s">
        <v>304</v>
      </c>
      <c r="BI32" t="s">
        <v>315</v>
      </c>
      <c r="BK32" t="s">
        <v>301</v>
      </c>
      <c r="BL32" t="s">
        <v>2512</v>
      </c>
      <c r="BR32" t="s">
        <v>300</v>
      </c>
      <c r="BS32" t="s">
        <v>333</v>
      </c>
      <c r="BU32" t="s">
        <v>391</v>
      </c>
      <c r="BY32">
        <v>136676628</v>
      </c>
      <c r="BZ32" t="s">
        <v>3322</v>
      </c>
      <c r="CA32" t="s">
        <v>3321</v>
      </c>
      <c r="CC32">
        <v>35</v>
      </c>
    </row>
    <row r="33" spans="1:81" x14ac:dyDescent="0.3">
      <c r="A33" t="s">
        <v>3320</v>
      </c>
      <c r="B33" t="s">
        <v>3319</v>
      </c>
      <c r="C33" s="222">
        <v>44161</v>
      </c>
      <c r="D33">
        <v>352810096341611</v>
      </c>
      <c r="E33" t="s">
        <v>3319</v>
      </c>
      <c r="G33" t="s">
        <v>3288</v>
      </c>
      <c r="I33" t="s">
        <v>300</v>
      </c>
      <c r="J33" t="s">
        <v>300</v>
      </c>
      <c r="K33" t="s">
        <v>273</v>
      </c>
      <c r="L33" t="s">
        <v>200</v>
      </c>
      <c r="M33" t="s">
        <v>208</v>
      </c>
      <c r="N33" t="s">
        <v>319</v>
      </c>
      <c r="O33" t="s">
        <v>319</v>
      </c>
      <c r="P33" t="s">
        <v>3318</v>
      </c>
      <c r="Q33">
        <v>1</v>
      </c>
      <c r="R33" t="s">
        <v>3317</v>
      </c>
      <c r="S33" t="s">
        <v>301</v>
      </c>
      <c r="U33" t="s">
        <v>3316</v>
      </c>
      <c r="V33" t="s">
        <v>3315</v>
      </c>
      <c r="W33" t="s">
        <v>3314</v>
      </c>
      <c r="X33" t="s">
        <v>3313</v>
      </c>
      <c r="AL33" t="s">
        <v>2334</v>
      </c>
      <c r="AM33" t="s">
        <v>2651</v>
      </c>
      <c r="AO33" t="s">
        <v>2637</v>
      </c>
      <c r="AT33" t="s">
        <v>301</v>
      </c>
      <c r="BC33" t="s">
        <v>2584</v>
      </c>
      <c r="BD33" t="s">
        <v>2576</v>
      </c>
      <c r="BG33" t="s">
        <v>304</v>
      </c>
      <c r="BI33" t="s">
        <v>357</v>
      </c>
      <c r="BK33" t="s">
        <v>300</v>
      </c>
      <c r="BN33" t="s">
        <v>300</v>
      </c>
      <c r="BR33" t="s">
        <v>301</v>
      </c>
      <c r="BY33">
        <v>140743030</v>
      </c>
      <c r="BZ33" t="s">
        <v>3312</v>
      </c>
      <c r="CA33" t="s">
        <v>3311</v>
      </c>
      <c r="CC33">
        <v>52</v>
      </c>
    </row>
    <row r="34" spans="1:81" x14ac:dyDescent="0.3">
      <c r="A34" t="s">
        <v>3310</v>
      </c>
      <c r="B34" t="s">
        <v>3309</v>
      </c>
      <c r="C34" s="222">
        <v>44147</v>
      </c>
      <c r="D34">
        <v>352810096341611</v>
      </c>
      <c r="E34" t="s">
        <v>3309</v>
      </c>
      <c r="G34" t="s">
        <v>3288</v>
      </c>
      <c r="I34" t="s">
        <v>300</v>
      </c>
      <c r="J34" t="s">
        <v>300</v>
      </c>
      <c r="K34" t="s">
        <v>269</v>
      </c>
      <c r="L34" t="s">
        <v>188</v>
      </c>
      <c r="M34" t="s">
        <v>208</v>
      </c>
      <c r="N34" t="s">
        <v>319</v>
      </c>
      <c r="O34" t="s">
        <v>319</v>
      </c>
      <c r="P34" t="s">
        <v>3308</v>
      </c>
      <c r="Q34">
        <v>1</v>
      </c>
      <c r="R34" t="s">
        <v>381</v>
      </c>
      <c r="S34" t="s">
        <v>300</v>
      </c>
      <c r="U34" t="s">
        <v>3307</v>
      </c>
      <c r="V34" t="s">
        <v>3306</v>
      </c>
      <c r="W34" t="s">
        <v>3305</v>
      </c>
      <c r="X34" t="s">
        <v>3304</v>
      </c>
      <c r="AL34" t="s">
        <v>303</v>
      </c>
      <c r="AQ34" t="s">
        <v>2627</v>
      </c>
      <c r="AT34" t="s">
        <v>301</v>
      </c>
      <c r="BC34" t="s">
        <v>2596</v>
      </c>
      <c r="BD34" t="s">
        <v>2580</v>
      </c>
      <c r="BG34" t="s">
        <v>2557</v>
      </c>
      <c r="BI34" t="s">
        <v>315</v>
      </c>
      <c r="BK34" t="s">
        <v>301</v>
      </c>
      <c r="BL34" t="s">
        <v>2504</v>
      </c>
      <c r="BR34" t="s">
        <v>300</v>
      </c>
      <c r="BS34" t="s">
        <v>2486</v>
      </c>
      <c r="BU34" t="s">
        <v>391</v>
      </c>
      <c r="BY34">
        <v>136803558</v>
      </c>
      <c r="BZ34" t="s">
        <v>3303</v>
      </c>
      <c r="CA34" t="s">
        <v>3302</v>
      </c>
      <c r="CC34">
        <v>11</v>
      </c>
    </row>
    <row r="35" spans="1:81" x14ac:dyDescent="0.3">
      <c r="A35" t="s">
        <v>3301</v>
      </c>
      <c r="B35" t="s">
        <v>3300</v>
      </c>
      <c r="C35" s="222">
        <v>44159</v>
      </c>
      <c r="D35">
        <v>352810096341611</v>
      </c>
      <c r="E35" t="s">
        <v>3300</v>
      </c>
      <c r="G35" t="s">
        <v>3288</v>
      </c>
      <c r="I35" t="s">
        <v>300</v>
      </c>
      <c r="J35" t="s">
        <v>300</v>
      </c>
      <c r="K35" t="s">
        <v>275</v>
      </c>
      <c r="L35" t="s">
        <v>192</v>
      </c>
      <c r="M35" t="s">
        <v>208</v>
      </c>
      <c r="N35" t="s">
        <v>319</v>
      </c>
      <c r="O35" t="s">
        <v>319</v>
      </c>
      <c r="P35" t="s">
        <v>364</v>
      </c>
      <c r="Q35">
        <v>1</v>
      </c>
      <c r="R35" t="s">
        <v>3299</v>
      </c>
      <c r="S35" t="s">
        <v>300</v>
      </c>
      <c r="U35" t="s">
        <v>3298</v>
      </c>
      <c r="V35" t="s">
        <v>3297</v>
      </c>
      <c r="W35" t="s">
        <v>3296</v>
      </c>
      <c r="X35" t="s">
        <v>3295</v>
      </c>
      <c r="AL35" t="s">
        <v>303</v>
      </c>
      <c r="AQ35" t="s">
        <v>2623</v>
      </c>
      <c r="AT35" t="s">
        <v>301</v>
      </c>
      <c r="BC35" t="s">
        <v>2596</v>
      </c>
      <c r="BD35" t="s">
        <v>2580</v>
      </c>
      <c r="BG35" t="s">
        <v>304</v>
      </c>
      <c r="BI35" t="s">
        <v>2548</v>
      </c>
      <c r="BK35" t="s">
        <v>301</v>
      </c>
      <c r="BL35" t="s">
        <v>2512</v>
      </c>
      <c r="BR35" t="s">
        <v>300</v>
      </c>
      <c r="BS35" t="s">
        <v>2486</v>
      </c>
      <c r="BT35" t="s">
        <v>3294</v>
      </c>
      <c r="BU35" t="s">
        <v>2474</v>
      </c>
      <c r="BY35">
        <v>140100688</v>
      </c>
      <c r="BZ35" t="s">
        <v>3293</v>
      </c>
      <c r="CA35" t="s">
        <v>3292</v>
      </c>
      <c r="CC35">
        <v>57</v>
      </c>
    </row>
    <row r="36" spans="1:81" x14ac:dyDescent="0.3">
      <c r="A36" t="s">
        <v>3291</v>
      </c>
      <c r="B36" t="s">
        <v>3290</v>
      </c>
      <c r="C36" s="222">
        <v>44160</v>
      </c>
      <c r="D36">
        <v>352810096341611</v>
      </c>
      <c r="E36" t="s">
        <v>3289</v>
      </c>
      <c r="G36" t="s">
        <v>3288</v>
      </c>
      <c r="I36" t="s">
        <v>300</v>
      </c>
      <c r="J36" t="s">
        <v>300</v>
      </c>
      <c r="K36" t="s">
        <v>273</v>
      </c>
      <c r="L36" t="s">
        <v>187</v>
      </c>
      <c r="M36" t="s">
        <v>208</v>
      </c>
      <c r="N36" t="s">
        <v>319</v>
      </c>
      <c r="O36" t="s">
        <v>365</v>
      </c>
      <c r="P36" t="s">
        <v>375</v>
      </c>
      <c r="Q36">
        <v>1</v>
      </c>
      <c r="R36" t="s">
        <v>3287</v>
      </c>
      <c r="S36" t="s">
        <v>301</v>
      </c>
      <c r="U36" t="s">
        <v>3286</v>
      </c>
      <c r="V36" t="s">
        <v>3285</v>
      </c>
      <c r="W36" t="s">
        <v>3284</v>
      </c>
      <c r="X36" t="s">
        <v>3283</v>
      </c>
      <c r="AL36" t="s">
        <v>2334</v>
      </c>
      <c r="AM36" t="s">
        <v>2651</v>
      </c>
      <c r="AO36" t="s">
        <v>2637</v>
      </c>
      <c r="AT36" t="s">
        <v>300</v>
      </c>
      <c r="AU36" t="s">
        <v>356</v>
      </c>
      <c r="AW36" t="s">
        <v>300</v>
      </c>
      <c r="AX36" t="s">
        <v>2637</v>
      </c>
      <c r="BC36" t="s">
        <v>2584</v>
      </c>
      <c r="BD36" t="s">
        <v>334</v>
      </c>
      <c r="BG36" t="s">
        <v>304</v>
      </c>
      <c r="BI36" t="s">
        <v>2540</v>
      </c>
      <c r="BK36" t="s">
        <v>300</v>
      </c>
      <c r="BN36" t="s">
        <v>300</v>
      </c>
      <c r="BR36" t="s">
        <v>300</v>
      </c>
      <c r="BS36" t="s">
        <v>3282</v>
      </c>
      <c r="BT36" t="s">
        <v>3281</v>
      </c>
      <c r="BU36" t="s">
        <v>2470</v>
      </c>
      <c r="BY36">
        <v>140399211</v>
      </c>
      <c r="BZ36" t="s">
        <v>3280</v>
      </c>
      <c r="CA36" t="s">
        <v>3279</v>
      </c>
      <c r="CC36">
        <v>63</v>
      </c>
    </row>
    <row r="37" spans="1:81" x14ac:dyDescent="0.3">
      <c r="A37" t="s">
        <v>3278</v>
      </c>
      <c r="B37" t="s">
        <v>3277</v>
      </c>
      <c r="C37" s="222">
        <v>44168</v>
      </c>
      <c r="D37" t="s">
        <v>337</v>
      </c>
      <c r="E37" t="s">
        <v>3277</v>
      </c>
      <c r="G37" t="s">
        <v>3255</v>
      </c>
      <c r="I37" t="s">
        <v>300</v>
      </c>
      <c r="J37" t="s">
        <v>300</v>
      </c>
      <c r="K37" t="s">
        <v>269</v>
      </c>
      <c r="L37" t="s">
        <v>179</v>
      </c>
      <c r="M37" t="s">
        <v>209</v>
      </c>
      <c r="N37" t="s">
        <v>340</v>
      </c>
      <c r="O37" t="s">
        <v>339</v>
      </c>
      <c r="P37" t="s">
        <v>3276</v>
      </c>
      <c r="Q37">
        <v>1</v>
      </c>
      <c r="R37" t="s">
        <v>3275</v>
      </c>
      <c r="S37" t="s">
        <v>300</v>
      </c>
      <c r="U37" t="s">
        <v>3274</v>
      </c>
      <c r="V37" t="s">
        <v>3273</v>
      </c>
      <c r="W37" t="s">
        <v>3272</v>
      </c>
      <c r="X37" t="s">
        <v>3271</v>
      </c>
      <c r="AL37" t="s">
        <v>303</v>
      </c>
      <c r="AQ37" t="s">
        <v>2627</v>
      </c>
      <c r="AT37" t="s">
        <v>301</v>
      </c>
      <c r="BC37" t="s">
        <v>2596</v>
      </c>
      <c r="BD37" t="s">
        <v>334</v>
      </c>
      <c r="BG37" t="s">
        <v>2557</v>
      </c>
      <c r="BI37" t="s">
        <v>2548</v>
      </c>
      <c r="BK37" t="s">
        <v>301</v>
      </c>
      <c r="BL37" t="s">
        <v>2497</v>
      </c>
      <c r="BR37" t="s">
        <v>300</v>
      </c>
      <c r="BS37" t="s">
        <v>333</v>
      </c>
      <c r="BU37" t="s">
        <v>2474</v>
      </c>
      <c r="BY37">
        <v>142577388</v>
      </c>
      <c r="BZ37" t="s">
        <v>3270</v>
      </c>
      <c r="CA37" t="s">
        <v>3269</v>
      </c>
      <c r="CC37">
        <v>75</v>
      </c>
    </row>
    <row r="38" spans="1:81" x14ac:dyDescent="0.3">
      <c r="A38" t="s">
        <v>3268</v>
      </c>
      <c r="B38" t="s">
        <v>3267</v>
      </c>
      <c r="C38" s="222">
        <v>44166</v>
      </c>
      <c r="D38" t="s">
        <v>337</v>
      </c>
      <c r="E38" t="s">
        <v>3267</v>
      </c>
      <c r="G38" t="s">
        <v>3255</v>
      </c>
      <c r="I38" t="s">
        <v>300</v>
      </c>
      <c r="J38" t="s">
        <v>300</v>
      </c>
      <c r="K38" t="s">
        <v>275</v>
      </c>
      <c r="L38" t="s">
        <v>194</v>
      </c>
      <c r="M38" t="s">
        <v>209</v>
      </c>
      <c r="N38" t="s">
        <v>340</v>
      </c>
      <c r="O38" t="s">
        <v>339</v>
      </c>
      <c r="P38" t="s">
        <v>3266</v>
      </c>
      <c r="Q38">
        <v>1</v>
      </c>
      <c r="R38" t="s">
        <v>3265</v>
      </c>
      <c r="S38" t="s">
        <v>300</v>
      </c>
      <c r="U38" t="s">
        <v>3264</v>
      </c>
      <c r="V38" t="s">
        <v>3263</v>
      </c>
      <c r="W38" t="s">
        <v>3262</v>
      </c>
      <c r="X38" t="s">
        <v>3261</v>
      </c>
      <c r="AL38" t="s">
        <v>303</v>
      </c>
      <c r="AQ38" t="s">
        <v>2627</v>
      </c>
      <c r="AT38" t="s">
        <v>300</v>
      </c>
      <c r="AU38" t="s">
        <v>2611</v>
      </c>
      <c r="AW38" t="s">
        <v>301</v>
      </c>
      <c r="AZ38" t="s">
        <v>2627</v>
      </c>
      <c r="BC38" t="s">
        <v>2596</v>
      </c>
      <c r="BD38" t="s">
        <v>334</v>
      </c>
      <c r="BG38" t="s">
        <v>2557</v>
      </c>
      <c r="BH38" t="s">
        <v>3260</v>
      </c>
      <c r="BI38" t="s">
        <v>2544</v>
      </c>
      <c r="BK38" t="s">
        <v>301</v>
      </c>
      <c r="BL38" t="s">
        <v>2520</v>
      </c>
      <c r="BR38" t="s">
        <v>300</v>
      </c>
      <c r="BS38" t="s">
        <v>333</v>
      </c>
      <c r="BU38" t="s">
        <v>2474</v>
      </c>
      <c r="BY38">
        <v>141761623</v>
      </c>
      <c r="BZ38" t="s">
        <v>3259</v>
      </c>
      <c r="CA38" t="s">
        <v>3258</v>
      </c>
      <c r="CC38">
        <v>69</v>
      </c>
    </row>
    <row r="39" spans="1:81" x14ac:dyDescent="0.3">
      <c r="A39" t="s">
        <v>3257</v>
      </c>
      <c r="B39" t="s">
        <v>3256</v>
      </c>
      <c r="C39" s="222">
        <v>44167</v>
      </c>
      <c r="D39" t="s">
        <v>337</v>
      </c>
      <c r="E39" t="s">
        <v>3256</v>
      </c>
      <c r="G39" t="s">
        <v>3255</v>
      </c>
      <c r="I39" t="s">
        <v>300</v>
      </c>
      <c r="J39" t="s">
        <v>300</v>
      </c>
      <c r="K39" t="s">
        <v>274</v>
      </c>
      <c r="L39" t="s">
        <v>202</v>
      </c>
      <c r="M39" t="s">
        <v>209</v>
      </c>
      <c r="N39" t="s">
        <v>340</v>
      </c>
      <c r="O39" t="s">
        <v>339</v>
      </c>
      <c r="P39" t="s">
        <v>338</v>
      </c>
      <c r="Q39">
        <v>1</v>
      </c>
      <c r="R39" t="s">
        <v>3254</v>
      </c>
      <c r="S39" t="s">
        <v>301</v>
      </c>
      <c r="U39" t="s">
        <v>3253</v>
      </c>
      <c r="V39" t="s">
        <v>3252</v>
      </c>
      <c r="W39" t="s">
        <v>3251</v>
      </c>
      <c r="X39" t="s">
        <v>3250</v>
      </c>
      <c r="AL39" t="s">
        <v>303</v>
      </c>
      <c r="AQ39" t="s">
        <v>2627</v>
      </c>
      <c r="AT39" t="s">
        <v>301</v>
      </c>
      <c r="BC39" t="s">
        <v>304</v>
      </c>
      <c r="BD39" t="s">
        <v>334</v>
      </c>
      <c r="BG39" t="s">
        <v>304</v>
      </c>
      <c r="BI39" t="s">
        <v>357</v>
      </c>
      <c r="BK39" t="s">
        <v>300</v>
      </c>
      <c r="BN39" t="s">
        <v>300</v>
      </c>
      <c r="BR39" t="s">
        <v>301</v>
      </c>
      <c r="BY39">
        <v>142531845</v>
      </c>
      <c r="BZ39" t="s">
        <v>3249</v>
      </c>
      <c r="CA39" t="s">
        <v>3248</v>
      </c>
      <c r="CC39">
        <v>74</v>
      </c>
    </row>
    <row r="40" spans="1:81" x14ac:dyDescent="0.3">
      <c r="A40" t="s">
        <v>3247</v>
      </c>
      <c r="B40" t="s">
        <v>3246</v>
      </c>
      <c r="C40" s="222">
        <v>44152</v>
      </c>
      <c r="D40">
        <v>356373080108369</v>
      </c>
      <c r="E40" t="s">
        <v>3245</v>
      </c>
      <c r="G40" t="s">
        <v>3226</v>
      </c>
      <c r="I40" t="s">
        <v>300</v>
      </c>
      <c r="J40" t="s">
        <v>300</v>
      </c>
      <c r="K40" t="s">
        <v>274</v>
      </c>
      <c r="L40" t="s">
        <v>183</v>
      </c>
      <c r="M40" t="s">
        <v>205</v>
      </c>
      <c r="N40" t="s">
        <v>352</v>
      </c>
      <c r="O40" t="s">
        <v>351</v>
      </c>
      <c r="P40" t="s">
        <v>355</v>
      </c>
      <c r="Q40">
        <v>1</v>
      </c>
      <c r="R40" t="s">
        <v>3244</v>
      </c>
      <c r="S40" t="s">
        <v>301</v>
      </c>
      <c r="U40" t="s">
        <v>3243</v>
      </c>
      <c r="V40" t="s">
        <v>3242</v>
      </c>
      <c r="W40" t="s">
        <v>3241</v>
      </c>
      <c r="X40" t="s">
        <v>3240</v>
      </c>
      <c r="AL40" t="s">
        <v>2334</v>
      </c>
      <c r="AM40" t="s">
        <v>2602</v>
      </c>
      <c r="AO40" t="s">
        <v>2641</v>
      </c>
      <c r="AT40" t="s">
        <v>300</v>
      </c>
      <c r="AU40" t="s">
        <v>2611</v>
      </c>
      <c r="AW40" t="s">
        <v>301</v>
      </c>
      <c r="AZ40" t="s">
        <v>2619</v>
      </c>
      <c r="BC40" t="s">
        <v>304</v>
      </c>
      <c r="BD40" t="s">
        <v>2572</v>
      </c>
      <c r="BG40" t="s">
        <v>304</v>
      </c>
      <c r="BI40" t="s">
        <v>315</v>
      </c>
      <c r="BK40" t="s">
        <v>300</v>
      </c>
      <c r="BN40" t="s">
        <v>300</v>
      </c>
      <c r="BR40" t="s">
        <v>300</v>
      </c>
      <c r="BS40" t="s">
        <v>332</v>
      </c>
      <c r="BU40" t="s">
        <v>2474</v>
      </c>
      <c r="BY40">
        <v>138285348</v>
      </c>
      <c r="BZ40" t="s">
        <v>3239</v>
      </c>
      <c r="CA40" t="s">
        <v>3238</v>
      </c>
      <c r="CC40">
        <v>50</v>
      </c>
    </row>
    <row r="41" spans="1:81" x14ac:dyDescent="0.3">
      <c r="A41" t="s">
        <v>3237</v>
      </c>
      <c r="B41" t="s">
        <v>3236</v>
      </c>
      <c r="C41" s="222">
        <v>44151</v>
      </c>
      <c r="D41">
        <v>356373080108369</v>
      </c>
      <c r="E41" t="s">
        <v>3236</v>
      </c>
      <c r="G41" t="s">
        <v>3226</v>
      </c>
      <c r="I41" t="s">
        <v>300</v>
      </c>
      <c r="J41" t="s">
        <v>300</v>
      </c>
      <c r="K41" t="s">
        <v>274</v>
      </c>
      <c r="L41" t="s">
        <v>196</v>
      </c>
      <c r="M41" t="s">
        <v>205</v>
      </c>
      <c r="N41" t="s">
        <v>352</v>
      </c>
      <c r="O41" t="s">
        <v>351</v>
      </c>
      <c r="P41" t="s">
        <v>3225</v>
      </c>
      <c r="Q41">
        <v>1</v>
      </c>
      <c r="R41" t="s">
        <v>3235</v>
      </c>
      <c r="S41" t="s">
        <v>301</v>
      </c>
      <c r="U41" t="s">
        <v>3234</v>
      </c>
      <c r="V41" t="s">
        <v>3233</v>
      </c>
      <c r="W41" t="s">
        <v>3232</v>
      </c>
      <c r="X41" t="s">
        <v>3231</v>
      </c>
      <c r="AL41" t="s">
        <v>303</v>
      </c>
      <c r="AQ41" t="s">
        <v>2619</v>
      </c>
      <c r="AT41" t="s">
        <v>300</v>
      </c>
      <c r="AU41" t="s">
        <v>2602</v>
      </c>
      <c r="AW41" t="s">
        <v>300</v>
      </c>
      <c r="AX41" t="s">
        <v>2637</v>
      </c>
      <c r="BC41" t="s">
        <v>304</v>
      </c>
      <c r="BD41" t="s">
        <v>334</v>
      </c>
      <c r="BG41" t="s">
        <v>304</v>
      </c>
      <c r="BI41" t="s">
        <v>315</v>
      </c>
      <c r="BK41" t="s">
        <v>300</v>
      </c>
      <c r="BN41" t="s">
        <v>300</v>
      </c>
      <c r="BR41" t="s">
        <v>300</v>
      </c>
      <c r="BS41" t="s">
        <v>332</v>
      </c>
      <c r="BU41" t="s">
        <v>2474</v>
      </c>
      <c r="BY41">
        <v>138003740</v>
      </c>
      <c r="BZ41" t="s">
        <v>3230</v>
      </c>
      <c r="CA41" t="s">
        <v>3229</v>
      </c>
      <c r="CC41">
        <v>44</v>
      </c>
    </row>
    <row r="42" spans="1:81" x14ac:dyDescent="0.3">
      <c r="A42" t="s">
        <v>3228</v>
      </c>
      <c r="B42" t="s">
        <v>3227</v>
      </c>
      <c r="C42" s="222">
        <v>44152</v>
      </c>
      <c r="D42">
        <v>356373080108369</v>
      </c>
      <c r="E42" t="s">
        <v>3227</v>
      </c>
      <c r="G42" t="s">
        <v>3226</v>
      </c>
      <c r="I42" t="s">
        <v>300</v>
      </c>
      <c r="J42" t="s">
        <v>300</v>
      </c>
      <c r="K42" t="s">
        <v>274</v>
      </c>
      <c r="L42" t="s">
        <v>202</v>
      </c>
      <c r="M42" t="s">
        <v>205</v>
      </c>
      <c r="N42" t="s">
        <v>352</v>
      </c>
      <c r="O42" t="s">
        <v>351</v>
      </c>
      <c r="P42" t="s">
        <v>3225</v>
      </c>
      <c r="Q42">
        <v>1</v>
      </c>
      <c r="R42" t="s">
        <v>3224</v>
      </c>
      <c r="S42" t="s">
        <v>301</v>
      </c>
      <c r="U42" t="s">
        <v>3223</v>
      </c>
      <c r="V42" t="s">
        <v>3222</v>
      </c>
      <c r="W42" t="s">
        <v>3221</v>
      </c>
      <c r="X42" t="s">
        <v>3220</v>
      </c>
      <c r="AL42" t="s">
        <v>303</v>
      </c>
      <c r="AQ42" t="s">
        <v>2627</v>
      </c>
      <c r="AT42" t="s">
        <v>300</v>
      </c>
      <c r="AU42" t="s">
        <v>2602</v>
      </c>
      <c r="AW42" t="s">
        <v>300</v>
      </c>
      <c r="AX42" t="s">
        <v>334</v>
      </c>
      <c r="BC42" t="s">
        <v>304</v>
      </c>
      <c r="BD42" t="s">
        <v>334</v>
      </c>
      <c r="BG42" t="s">
        <v>304</v>
      </c>
      <c r="BI42" t="s">
        <v>2540</v>
      </c>
      <c r="BK42" t="s">
        <v>300</v>
      </c>
      <c r="BN42" t="s">
        <v>300</v>
      </c>
      <c r="BR42" t="s">
        <v>300</v>
      </c>
      <c r="BS42" t="s">
        <v>332</v>
      </c>
      <c r="BU42" t="s">
        <v>2474</v>
      </c>
      <c r="BY42">
        <v>138285248</v>
      </c>
      <c r="BZ42" t="s">
        <v>3219</v>
      </c>
      <c r="CA42" t="s">
        <v>3218</v>
      </c>
      <c r="CC42">
        <v>49</v>
      </c>
    </row>
    <row r="43" spans="1:81" x14ac:dyDescent="0.3">
      <c r="A43" t="s">
        <v>3217</v>
      </c>
      <c r="B43" t="s">
        <v>3216</v>
      </c>
      <c r="C43" s="222">
        <v>44137</v>
      </c>
      <c r="D43">
        <v>356373080108369</v>
      </c>
      <c r="E43" t="s">
        <v>3216</v>
      </c>
      <c r="G43" t="s">
        <v>3168</v>
      </c>
      <c r="I43" t="s">
        <v>300</v>
      </c>
      <c r="J43" t="s">
        <v>300</v>
      </c>
      <c r="K43" t="s">
        <v>274</v>
      </c>
      <c r="L43" t="s">
        <v>180</v>
      </c>
      <c r="M43" t="s">
        <v>205</v>
      </c>
      <c r="N43" t="s">
        <v>350</v>
      </c>
      <c r="O43" t="s">
        <v>354</v>
      </c>
      <c r="P43" t="s">
        <v>3215</v>
      </c>
      <c r="Q43">
        <v>1</v>
      </c>
      <c r="R43" t="s">
        <v>3214</v>
      </c>
      <c r="S43" t="s">
        <v>301</v>
      </c>
      <c r="U43" t="s">
        <v>3213</v>
      </c>
      <c r="V43" t="s">
        <v>3212</v>
      </c>
      <c r="W43" t="s">
        <v>3211</v>
      </c>
      <c r="X43" t="s">
        <v>3210</v>
      </c>
      <c r="AL43" t="s">
        <v>2334</v>
      </c>
      <c r="AM43" t="s">
        <v>2602</v>
      </c>
      <c r="AO43" t="s">
        <v>2641</v>
      </c>
      <c r="AP43" t="s">
        <v>3209</v>
      </c>
      <c r="AT43" t="s">
        <v>301</v>
      </c>
      <c r="BC43" t="s">
        <v>304</v>
      </c>
      <c r="BD43" t="s">
        <v>2580</v>
      </c>
      <c r="BG43" t="s">
        <v>304</v>
      </c>
      <c r="BI43" t="s">
        <v>357</v>
      </c>
      <c r="BK43" t="s">
        <v>300</v>
      </c>
      <c r="BN43" t="s">
        <v>300</v>
      </c>
      <c r="BR43" t="s">
        <v>300</v>
      </c>
      <c r="BS43" t="s">
        <v>332</v>
      </c>
      <c r="BU43" t="s">
        <v>2470</v>
      </c>
      <c r="BV43" t="s">
        <v>3208</v>
      </c>
      <c r="BY43">
        <v>134338346</v>
      </c>
      <c r="BZ43" t="s">
        <v>3207</v>
      </c>
      <c r="CA43" t="s">
        <v>3206</v>
      </c>
      <c r="CC43">
        <v>6</v>
      </c>
    </row>
    <row r="44" spans="1:81" x14ac:dyDescent="0.3">
      <c r="A44" t="s">
        <v>3205</v>
      </c>
      <c r="B44" t="s">
        <v>3204</v>
      </c>
      <c r="C44" s="222">
        <v>44138</v>
      </c>
      <c r="D44">
        <v>356373080108369</v>
      </c>
      <c r="E44" t="s">
        <v>3204</v>
      </c>
      <c r="G44" t="s">
        <v>3168</v>
      </c>
      <c r="I44" t="s">
        <v>300</v>
      </c>
      <c r="J44" t="s">
        <v>300</v>
      </c>
      <c r="K44" t="s">
        <v>274</v>
      </c>
      <c r="L44" t="s">
        <v>181</v>
      </c>
      <c r="M44" t="s">
        <v>205</v>
      </c>
      <c r="N44" t="s">
        <v>350</v>
      </c>
      <c r="O44" t="s">
        <v>349</v>
      </c>
      <c r="P44" t="s">
        <v>3203</v>
      </c>
      <c r="Q44">
        <v>1</v>
      </c>
      <c r="R44" t="s">
        <v>405</v>
      </c>
      <c r="S44" t="s">
        <v>301</v>
      </c>
      <c r="U44" t="s">
        <v>3202</v>
      </c>
      <c r="V44" t="s">
        <v>3201</v>
      </c>
      <c r="W44" t="s">
        <v>3200</v>
      </c>
      <c r="X44" t="s">
        <v>3199</v>
      </c>
      <c r="AL44" t="s">
        <v>2334</v>
      </c>
      <c r="AM44" t="s">
        <v>2602</v>
      </c>
      <c r="AO44" t="s">
        <v>2641</v>
      </c>
      <c r="AP44" t="s">
        <v>3198</v>
      </c>
      <c r="AT44" t="s">
        <v>300</v>
      </c>
      <c r="AU44" t="s">
        <v>2651</v>
      </c>
      <c r="AV44" t="s">
        <v>3197</v>
      </c>
      <c r="AW44" t="s">
        <v>301</v>
      </c>
      <c r="AZ44" t="s">
        <v>2623</v>
      </c>
      <c r="BC44" t="s">
        <v>304</v>
      </c>
      <c r="BD44" t="s">
        <v>304</v>
      </c>
      <c r="BE44" t="s">
        <v>3196</v>
      </c>
      <c r="BG44" t="s">
        <v>304</v>
      </c>
      <c r="BI44" t="s">
        <v>334</v>
      </c>
      <c r="BK44" t="s">
        <v>300</v>
      </c>
      <c r="BN44" t="s">
        <v>300</v>
      </c>
      <c r="BR44" t="s">
        <v>301</v>
      </c>
      <c r="BY44">
        <v>134571462</v>
      </c>
      <c r="BZ44" t="s">
        <v>3195</v>
      </c>
      <c r="CA44" t="s">
        <v>3194</v>
      </c>
      <c r="CC44">
        <v>9</v>
      </c>
    </row>
    <row r="45" spans="1:81" x14ac:dyDescent="0.3">
      <c r="A45" t="s">
        <v>3193</v>
      </c>
      <c r="B45" t="s">
        <v>3192</v>
      </c>
      <c r="C45" s="222">
        <v>44165</v>
      </c>
      <c r="D45">
        <v>356373080108369</v>
      </c>
      <c r="E45" t="s">
        <v>3191</v>
      </c>
      <c r="G45" t="s">
        <v>3168</v>
      </c>
      <c r="I45" t="s">
        <v>300</v>
      </c>
      <c r="J45" t="s">
        <v>300</v>
      </c>
      <c r="K45" t="s">
        <v>274</v>
      </c>
      <c r="L45" t="s">
        <v>185</v>
      </c>
      <c r="M45" t="s">
        <v>205</v>
      </c>
      <c r="N45" t="s">
        <v>350</v>
      </c>
      <c r="O45" t="s">
        <v>354</v>
      </c>
      <c r="P45" t="s">
        <v>3190</v>
      </c>
      <c r="Q45">
        <v>1</v>
      </c>
      <c r="R45" t="s">
        <v>3189</v>
      </c>
      <c r="S45" t="s">
        <v>301</v>
      </c>
      <c r="U45" t="s">
        <v>3188</v>
      </c>
      <c r="V45" t="s">
        <v>3187</v>
      </c>
      <c r="W45" t="s">
        <v>3186</v>
      </c>
      <c r="X45" t="s">
        <v>3185</v>
      </c>
      <c r="AL45" t="s">
        <v>303</v>
      </c>
      <c r="AQ45" t="s">
        <v>2623</v>
      </c>
      <c r="AT45" t="s">
        <v>300</v>
      </c>
      <c r="AU45" t="s">
        <v>185</v>
      </c>
      <c r="AV45" t="s">
        <v>3184</v>
      </c>
      <c r="AW45" t="s">
        <v>301</v>
      </c>
      <c r="AZ45" t="s">
        <v>2627</v>
      </c>
      <c r="BC45" t="s">
        <v>304</v>
      </c>
      <c r="BD45" t="s">
        <v>2572</v>
      </c>
      <c r="BG45" t="s">
        <v>304</v>
      </c>
      <c r="BI45" t="s">
        <v>2544</v>
      </c>
      <c r="BK45" t="s">
        <v>300</v>
      </c>
      <c r="BN45" t="s">
        <v>300</v>
      </c>
      <c r="BR45" t="s">
        <v>301</v>
      </c>
      <c r="BY45">
        <v>141354644</v>
      </c>
      <c r="BZ45" t="s">
        <v>3183</v>
      </c>
      <c r="CA45" t="s">
        <v>3182</v>
      </c>
      <c r="CC45">
        <v>67</v>
      </c>
    </row>
    <row r="46" spans="1:81" x14ac:dyDescent="0.3">
      <c r="A46" t="s">
        <v>3181</v>
      </c>
      <c r="B46" t="s">
        <v>3180</v>
      </c>
      <c r="C46" s="222">
        <v>44136</v>
      </c>
      <c r="D46">
        <v>356373080108369</v>
      </c>
      <c r="E46" t="s">
        <v>3180</v>
      </c>
      <c r="G46" t="s">
        <v>3168</v>
      </c>
      <c r="I46" t="s">
        <v>300</v>
      </c>
      <c r="J46" t="s">
        <v>300</v>
      </c>
      <c r="K46" t="s">
        <v>272</v>
      </c>
      <c r="L46" t="s">
        <v>191</v>
      </c>
      <c r="M46" t="s">
        <v>205</v>
      </c>
      <c r="N46" t="s">
        <v>350</v>
      </c>
      <c r="O46" t="s">
        <v>349</v>
      </c>
      <c r="P46" t="s">
        <v>3179</v>
      </c>
      <c r="Q46">
        <v>1</v>
      </c>
      <c r="R46" t="s">
        <v>414</v>
      </c>
      <c r="S46" t="s">
        <v>300</v>
      </c>
      <c r="U46" t="s">
        <v>3178</v>
      </c>
      <c r="V46" t="s">
        <v>3177</v>
      </c>
      <c r="W46" t="s">
        <v>3176</v>
      </c>
      <c r="X46" t="s">
        <v>3175</v>
      </c>
      <c r="AL46" t="s">
        <v>303</v>
      </c>
      <c r="AQ46" t="s">
        <v>2619</v>
      </c>
      <c r="AR46" t="s">
        <v>3174</v>
      </c>
      <c r="AT46" t="s">
        <v>301</v>
      </c>
      <c r="BC46" t="s">
        <v>304</v>
      </c>
      <c r="BD46" t="s">
        <v>2580</v>
      </c>
      <c r="BG46" t="s">
        <v>304</v>
      </c>
      <c r="BH46" t="s">
        <v>3161</v>
      </c>
      <c r="BI46" t="s">
        <v>304</v>
      </c>
      <c r="BJ46" t="s">
        <v>3161</v>
      </c>
      <c r="BK46" t="s">
        <v>301</v>
      </c>
      <c r="BL46" t="s">
        <v>2504</v>
      </c>
      <c r="BR46" t="s">
        <v>300</v>
      </c>
      <c r="BS46" t="s">
        <v>333</v>
      </c>
      <c r="BU46" t="s">
        <v>391</v>
      </c>
      <c r="BV46" t="s">
        <v>3173</v>
      </c>
      <c r="BY46">
        <v>134100522</v>
      </c>
      <c r="BZ46" t="s">
        <v>3172</v>
      </c>
      <c r="CA46" t="s">
        <v>3171</v>
      </c>
      <c r="CC46">
        <v>4</v>
      </c>
    </row>
    <row r="47" spans="1:81" x14ac:dyDescent="0.3">
      <c r="A47" t="s">
        <v>3170</v>
      </c>
      <c r="B47" t="s">
        <v>3169</v>
      </c>
      <c r="C47" s="222">
        <v>44161</v>
      </c>
      <c r="D47">
        <v>356373080108369</v>
      </c>
      <c r="E47" t="s">
        <v>3169</v>
      </c>
      <c r="G47" t="s">
        <v>3168</v>
      </c>
      <c r="I47" t="s">
        <v>300</v>
      </c>
      <c r="J47" t="s">
        <v>300</v>
      </c>
      <c r="K47" t="s">
        <v>274</v>
      </c>
      <c r="L47" t="s">
        <v>199</v>
      </c>
      <c r="M47" t="s">
        <v>205</v>
      </c>
      <c r="N47" t="s">
        <v>350</v>
      </c>
      <c r="O47" t="s">
        <v>349</v>
      </c>
      <c r="P47" t="s">
        <v>3167</v>
      </c>
      <c r="Q47">
        <v>1</v>
      </c>
      <c r="R47" t="s">
        <v>3166</v>
      </c>
      <c r="S47" t="s">
        <v>300</v>
      </c>
      <c r="U47" t="s">
        <v>3165</v>
      </c>
      <c r="V47" t="s">
        <v>3164</v>
      </c>
      <c r="W47" t="s">
        <v>3163</v>
      </c>
      <c r="X47" t="s">
        <v>3162</v>
      </c>
      <c r="AL47" t="s">
        <v>303</v>
      </c>
      <c r="AQ47" t="s">
        <v>2623</v>
      </c>
      <c r="AT47" t="s">
        <v>300</v>
      </c>
      <c r="AU47" t="s">
        <v>2609</v>
      </c>
      <c r="AW47" t="s">
        <v>300</v>
      </c>
      <c r="AX47" t="s">
        <v>2637</v>
      </c>
      <c r="BC47" t="s">
        <v>2588</v>
      </c>
      <c r="BD47" t="s">
        <v>2580</v>
      </c>
      <c r="BG47" t="s">
        <v>304</v>
      </c>
      <c r="BH47" t="s">
        <v>3161</v>
      </c>
      <c r="BI47" t="s">
        <v>315</v>
      </c>
      <c r="BJ47" t="s">
        <v>3160</v>
      </c>
      <c r="BK47" t="s">
        <v>300</v>
      </c>
      <c r="BN47" t="s">
        <v>301</v>
      </c>
      <c r="BO47" t="s">
        <v>2512</v>
      </c>
      <c r="BR47" t="s">
        <v>300</v>
      </c>
      <c r="BS47" t="s">
        <v>332</v>
      </c>
      <c r="BU47" t="s">
        <v>2474</v>
      </c>
      <c r="BY47">
        <v>140931794</v>
      </c>
      <c r="BZ47" t="s">
        <v>3159</v>
      </c>
      <c r="CA47" t="s">
        <v>3158</v>
      </c>
      <c r="CC47">
        <v>66</v>
      </c>
    </row>
    <row r="48" spans="1:81" x14ac:dyDescent="0.3">
      <c r="A48" t="s">
        <v>3157</v>
      </c>
      <c r="B48" t="s">
        <v>3156</v>
      </c>
      <c r="C48" s="222">
        <v>44167</v>
      </c>
      <c r="D48">
        <v>352810096341611</v>
      </c>
      <c r="E48" t="s">
        <v>3156</v>
      </c>
      <c r="G48" t="s">
        <v>3124</v>
      </c>
      <c r="I48" t="s">
        <v>300</v>
      </c>
      <c r="J48" t="s">
        <v>300</v>
      </c>
      <c r="K48" t="s">
        <v>274</v>
      </c>
      <c r="L48" t="s">
        <v>180</v>
      </c>
      <c r="M48" t="s">
        <v>208</v>
      </c>
      <c r="N48" t="s">
        <v>306</v>
      </c>
      <c r="O48" t="s">
        <v>305</v>
      </c>
      <c r="P48" t="s">
        <v>3155</v>
      </c>
      <c r="Q48">
        <v>1</v>
      </c>
      <c r="R48" t="s">
        <v>3154</v>
      </c>
      <c r="S48" t="s">
        <v>301</v>
      </c>
      <c r="U48" t="s">
        <v>3153</v>
      </c>
      <c r="V48" t="s">
        <v>3152</v>
      </c>
      <c r="W48" t="s">
        <v>3151</v>
      </c>
      <c r="X48" t="s">
        <v>3150</v>
      </c>
      <c r="AL48" t="s">
        <v>2334</v>
      </c>
      <c r="AM48" t="s">
        <v>185</v>
      </c>
      <c r="AN48" t="s">
        <v>3149</v>
      </c>
      <c r="AO48" t="s">
        <v>2540</v>
      </c>
      <c r="AT48" t="s">
        <v>301</v>
      </c>
      <c r="BC48" t="s">
        <v>304</v>
      </c>
      <c r="BD48" t="s">
        <v>2572</v>
      </c>
      <c r="BG48" t="s">
        <v>304</v>
      </c>
      <c r="BI48" t="s">
        <v>315</v>
      </c>
      <c r="BK48" t="s">
        <v>300</v>
      </c>
      <c r="BN48" t="s">
        <v>301</v>
      </c>
      <c r="BO48" t="s">
        <v>2512</v>
      </c>
      <c r="BR48" t="s">
        <v>301</v>
      </c>
      <c r="BY48">
        <v>142713774</v>
      </c>
      <c r="BZ48" t="s">
        <v>3148</v>
      </c>
      <c r="CA48" t="s">
        <v>3147</v>
      </c>
      <c r="CC48">
        <v>76</v>
      </c>
    </row>
    <row r="49" spans="1:81" x14ac:dyDescent="0.3">
      <c r="A49" t="s">
        <v>3146</v>
      </c>
      <c r="B49" t="s">
        <v>3145</v>
      </c>
      <c r="C49" s="222">
        <v>44168</v>
      </c>
      <c r="D49">
        <v>352810096341611</v>
      </c>
      <c r="E49" t="s">
        <v>3145</v>
      </c>
      <c r="G49" t="s">
        <v>3124</v>
      </c>
      <c r="I49" t="s">
        <v>300</v>
      </c>
      <c r="J49" t="s">
        <v>300</v>
      </c>
      <c r="K49" t="s">
        <v>274</v>
      </c>
      <c r="L49" t="s">
        <v>181</v>
      </c>
      <c r="M49" t="s">
        <v>208</v>
      </c>
      <c r="N49" t="s">
        <v>306</v>
      </c>
      <c r="O49" t="s">
        <v>305</v>
      </c>
      <c r="P49" t="s">
        <v>3123</v>
      </c>
      <c r="Q49">
        <v>1</v>
      </c>
      <c r="R49" t="s">
        <v>3144</v>
      </c>
      <c r="S49" t="s">
        <v>301</v>
      </c>
      <c r="U49" t="s">
        <v>3143</v>
      </c>
      <c r="V49" t="s">
        <v>3142</v>
      </c>
      <c r="W49" t="s">
        <v>3141</v>
      </c>
      <c r="X49" t="s">
        <v>3140</v>
      </c>
      <c r="AL49" t="s">
        <v>2334</v>
      </c>
      <c r="AM49" t="s">
        <v>185</v>
      </c>
      <c r="AN49" t="s">
        <v>410</v>
      </c>
      <c r="AO49" t="s">
        <v>2637</v>
      </c>
      <c r="AT49" t="s">
        <v>301</v>
      </c>
      <c r="BC49" t="s">
        <v>304</v>
      </c>
      <c r="BD49" t="s">
        <v>2572</v>
      </c>
      <c r="BG49" t="s">
        <v>304</v>
      </c>
      <c r="BI49" t="s">
        <v>2540</v>
      </c>
      <c r="BK49" t="s">
        <v>300</v>
      </c>
      <c r="BN49" t="s">
        <v>300</v>
      </c>
      <c r="BR49" t="s">
        <v>301</v>
      </c>
      <c r="BY49">
        <v>142713914</v>
      </c>
      <c r="BZ49" s="223" t="s">
        <v>3139</v>
      </c>
      <c r="CA49" t="s">
        <v>3138</v>
      </c>
      <c r="CC49">
        <v>77</v>
      </c>
    </row>
    <row r="50" spans="1:81" x14ac:dyDescent="0.3">
      <c r="A50" t="s">
        <v>3137</v>
      </c>
      <c r="B50" t="s">
        <v>3136</v>
      </c>
      <c r="C50" s="222">
        <v>44167</v>
      </c>
      <c r="D50">
        <v>352810096341611</v>
      </c>
      <c r="E50" t="s">
        <v>3136</v>
      </c>
      <c r="G50" t="s">
        <v>3124</v>
      </c>
      <c r="I50" t="s">
        <v>300</v>
      </c>
      <c r="J50" t="s">
        <v>300</v>
      </c>
      <c r="K50" t="s">
        <v>273</v>
      </c>
      <c r="L50" t="s">
        <v>200</v>
      </c>
      <c r="M50" t="s">
        <v>208</v>
      </c>
      <c r="N50" t="s">
        <v>306</v>
      </c>
      <c r="O50" t="s">
        <v>305</v>
      </c>
      <c r="P50" t="s">
        <v>3135</v>
      </c>
      <c r="Q50">
        <v>1</v>
      </c>
      <c r="R50" t="s">
        <v>3134</v>
      </c>
      <c r="S50" t="s">
        <v>301</v>
      </c>
      <c r="U50" t="s">
        <v>3133</v>
      </c>
      <c r="V50" t="s">
        <v>3132</v>
      </c>
      <c r="W50" t="s">
        <v>3131</v>
      </c>
      <c r="X50" t="s">
        <v>3130</v>
      </c>
      <c r="AL50" t="s">
        <v>303</v>
      </c>
      <c r="AQ50" t="s">
        <v>2627</v>
      </c>
      <c r="AT50" t="s">
        <v>300</v>
      </c>
      <c r="AU50" t="s">
        <v>2651</v>
      </c>
      <c r="AV50" t="s">
        <v>3129</v>
      </c>
      <c r="AW50" t="s">
        <v>300</v>
      </c>
      <c r="AX50" t="s">
        <v>2637</v>
      </c>
      <c r="BC50" t="s">
        <v>2596</v>
      </c>
      <c r="BD50" t="s">
        <v>2576</v>
      </c>
      <c r="BG50" t="s">
        <v>304</v>
      </c>
      <c r="BI50" t="s">
        <v>2516</v>
      </c>
      <c r="BK50" t="s">
        <v>300</v>
      </c>
      <c r="BN50" t="s">
        <v>300</v>
      </c>
      <c r="BR50" t="s">
        <v>301</v>
      </c>
      <c r="BY50">
        <v>142491434</v>
      </c>
      <c r="BZ50" t="s">
        <v>3128</v>
      </c>
      <c r="CA50" t="s">
        <v>3127</v>
      </c>
      <c r="CC50">
        <v>73</v>
      </c>
    </row>
    <row r="51" spans="1:81" x14ac:dyDescent="0.3">
      <c r="A51" t="s">
        <v>3126</v>
      </c>
      <c r="B51" t="s">
        <v>3125</v>
      </c>
      <c r="C51" s="222">
        <v>44166</v>
      </c>
      <c r="D51">
        <v>352810096341611</v>
      </c>
      <c r="E51" t="s">
        <v>3125</v>
      </c>
      <c r="G51" t="s">
        <v>3124</v>
      </c>
      <c r="I51" t="s">
        <v>300</v>
      </c>
      <c r="J51" t="s">
        <v>300</v>
      </c>
      <c r="K51" t="s">
        <v>273</v>
      </c>
      <c r="L51" t="s">
        <v>201</v>
      </c>
      <c r="M51" t="s">
        <v>208</v>
      </c>
      <c r="N51" t="s">
        <v>306</v>
      </c>
      <c r="O51" t="s">
        <v>305</v>
      </c>
      <c r="P51" t="s">
        <v>3123</v>
      </c>
      <c r="Q51">
        <v>1</v>
      </c>
      <c r="R51" t="s">
        <v>3122</v>
      </c>
      <c r="S51" t="s">
        <v>301</v>
      </c>
      <c r="U51" t="s">
        <v>3121</v>
      </c>
      <c r="V51" t="s">
        <v>3120</v>
      </c>
      <c r="W51" t="s">
        <v>3119</v>
      </c>
      <c r="X51" t="s">
        <v>3118</v>
      </c>
      <c r="AL51" t="s">
        <v>303</v>
      </c>
      <c r="AQ51" t="s">
        <v>2627</v>
      </c>
      <c r="AT51" t="s">
        <v>301</v>
      </c>
      <c r="BC51" t="s">
        <v>2584</v>
      </c>
      <c r="BD51" t="s">
        <v>2576</v>
      </c>
      <c r="BG51" t="s">
        <v>304</v>
      </c>
      <c r="BI51" t="s">
        <v>357</v>
      </c>
      <c r="BK51" t="s">
        <v>301</v>
      </c>
      <c r="BL51" t="s">
        <v>2516</v>
      </c>
      <c r="BR51" t="s">
        <v>301</v>
      </c>
      <c r="BY51">
        <v>141907976</v>
      </c>
      <c r="BZ51" t="s">
        <v>3117</v>
      </c>
      <c r="CA51" t="s">
        <v>3116</v>
      </c>
      <c r="CC51">
        <v>68</v>
      </c>
    </row>
    <row r="52" spans="1:81" x14ac:dyDescent="0.3">
      <c r="A52" t="s">
        <v>3115</v>
      </c>
      <c r="B52" t="s">
        <v>3114</v>
      </c>
      <c r="C52" s="222">
        <v>44152</v>
      </c>
      <c r="D52" t="s">
        <v>337</v>
      </c>
      <c r="E52" t="s">
        <v>3114</v>
      </c>
      <c r="G52" t="s">
        <v>3045</v>
      </c>
      <c r="I52" t="s">
        <v>300</v>
      </c>
      <c r="J52" t="s">
        <v>300</v>
      </c>
      <c r="K52" t="s">
        <v>274</v>
      </c>
      <c r="L52" t="s">
        <v>173</v>
      </c>
      <c r="M52" t="s">
        <v>209</v>
      </c>
      <c r="N52" t="s">
        <v>326</v>
      </c>
      <c r="O52" t="s">
        <v>325</v>
      </c>
      <c r="P52" t="s">
        <v>3113</v>
      </c>
      <c r="Q52">
        <v>1</v>
      </c>
      <c r="R52" t="s">
        <v>372</v>
      </c>
      <c r="S52" t="s">
        <v>301</v>
      </c>
      <c r="U52" t="s">
        <v>3112</v>
      </c>
      <c r="V52" t="s">
        <v>3111</v>
      </c>
      <c r="W52" t="s">
        <v>3110</v>
      </c>
      <c r="X52" t="s">
        <v>3109</v>
      </c>
      <c r="AL52" t="s">
        <v>303</v>
      </c>
      <c r="AQ52" t="s">
        <v>2623</v>
      </c>
      <c r="AT52" t="s">
        <v>301</v>
      </c>
      <c r="BC52" t="s">
        <v>304</v>
      </c>
      <c r="BD52" t="s">
        <v>2580</v>
      </c>
      <c r="BG52" t="s">
        <v>304</v>
      </c>
      <c r="BI52" t="s">
        <v>2548</v>
      </c>
      <c r="BK52" t="s">
        <v>300</v>
      </c>
      <c r="BN52" t="s">
        <v>300</v>
      </c>
      <c r="BR52" t="s">
        <v>301</v>
      </c>
      <c r="BY52">
        <v>138062547</v>
      </c>
      <c r="BZ52" t="s">
        <v>3108</v>
      </c>
      <c r="CA52" t="s">
        <v>3107</v>
      </c>
      <c r="CC52">
        <v>46</v>
      </c>
    </row>
    <row r="53" spans="1:81" x14ac:dyDescent="0.3">
      <c r="A53" t="s">
        <v>3106</v>
      </c>
      <c r="B53" t="s">
        <v>3105</v>
      </c>
      <c r="C53" s="222">
        <v>44143</v>
      </c>
      <c r="D53" t="s">
        <v>337</v>
      </c>
      <c r="E53" t="s">
        <v>3105</v>
      </c>
      <c r="G53" t="s">
        <v>3045</v>
      </c>
      <c r="I53" t="s">
        <v>300</v>
      </c>
      <c r="J53" t="s">
        <v>300</v>
      </c>
      <c r="K53" t="s">
        <v>274</v>
      </c>
      <c r="L53" t="s">
        <v>180</v>
      </c>
      <c r="M53" t="s">
        <v>209</v>
      </c>
      <c r="N53" t="s">
        <v>326</v>
      </c>
      <c r="O53" t="s">
        <v>325</v>
      </c>
      <c r="P53" t="s">
        <v>3104</v>
      </c>
      <c r="Q53">
        <v>1</v>
      </c>
      <c r="R53" t="s">
        <v>3103</v>
      </c>
      <c r="S53" t="s">
        <v>300</v>
      </c>
      <c r="U53" t="s">
        <v>3102</v>
      </c>
      <c r="W53" t="s">
        <v>3101</v>
      </c>
      <c r="X53" t="s">
        <v>3100</v>
      </c>
      <c r="AL53" t="s">
        <v>303</v>
      </c>
      <c r="AQ53" t="s">
        <v>2623</v>
      </c>
      <c r="AT53" t="s">
        <v>301</v>
      </c>
      <c r="BC53" t="s">
        <v>304</v>
      </c>
      <c r="BD53" t="s">
        <v>334</v>
      </c>
      <c r="BG53" t="s">
        <v>304</v>
      </c>
      <c r="BI53" t="s">
        <v>315</v>
      </c>
      <c r="BK53" t="s">
        <v>300</v>
      </c>
      <c r="BN53" t="s">
        <v>300</v>
      </c>
      <c r="BR53" t="s">
        <v>301</v>
      </c>
      <c r="BY53">
        <v>135755414</v>
      </c>
      <c r="BZ53" t="s">
        <v>3099</v>
      </c>
      <c r="CA53" t="s">
        <v>3098</v>
      </c>
      <c r="CC53">
        <v>14</v>
      </c>
    </row>
    <row r="54" spans="1:81" x14ac:dyDescent="0.3">
      <c r="A54" t="s">
        <v>3097</v>
      </c>
      <c r="B54" t="s">
        <v>3096</v>
      </c>
      <c r="C54" s="222">
        <v>44139</v>
      </c>
      <c r="D54" t="s">
        <v>337</v>
      </c>
      <c r="E54" t="s">
        <v>3095</v>
      </c>
      <c r="G54" t="s">
        <v>3045</v>
      </c>
      <c r="I54" t="s">
        <v>300</v>
      </c>
      <c r="J54" t="s">
        <v>300</v>
      </c>
      <c r="K54" t="s">
        <v>274</v>
      </c>
      <c r="L54" t="s">
        <v>181</v>
      </c>
      <c r="M54" t="s">
        <v>209</v>
      </c>
      <c r="N54" t="s">
        <v>326</v>
      </c>
      <c r="O54" t="s">
        <v>325</v>
      </c>
      <c r="P54" t="s">
        <v>3094</v>
      </c>
      <c r="Q54">
        <v>1</v>
      </c>
      <c r="R54" t="s">
        <v>3093</v>
      </c>
      <c r="S54" t="s">
        <v>300</v>
      </c>
      <c r="U54" t="s">
        <v>3092</v>
      </c>
      <c r="V54" t="s">
        <v>3091</v>
      </c>
      <c r="W54" t="s">
        <v>3090</v>
      </c>
      <c r="X54" t="s">
        <v>3089</v>
      </c>
      <c r="AL54" t="s">
        <v>2334</v>
      </c>
      <c r="AM54" t="s">
        <v>2602</v>
      </c>
      <c r="AN54" t="s">
        <v>3088</v>
      </c>
      <c r="AO54" t="s">
        <v>2540</v>
      </c>
      <c r="AT54" t="s">
        <v>300</v>
      </c>
      <c r="AU54" t="s">
        <v>2602</v>
      </c>
      <c r="AW54" t="s">
        <v>301</v>
      </c>
      <c r="AZ54" t="s">
        <v>2627</v>
      </c>
      <c r="BC54" t="s">
        <v>304</v>
      </c>
      <c r="BD54" t="s">
        <v>329</v>
      </c>
      <c r="BG54" t="s">
        <v>304</v>
      </c>
      <c r="BI54" t="s">
        <v>2544</v>
      </c>
      <c r="BK54" t="s">
        <v>300</v>
      </c>
      <c r="BN54" t="s">
        <v>300</v>
      </c>
      <c r="BR54" t="s">
        <v>301</v>
      </c>
      <c r="BY54">
        <v>135111962</v>
      </c>
      <c r="BZ54" t="s">
        <v>3087</v>
      </c>
      <c r="CA54" t="s">
        <v>3086</v>
      </c>
      <c r="CC54">
        <v>12</v>
      </c>
    </row>
    <row r="55" spans="1:81" x14ac:dyDescent="0.3">
      <c r="A55" t="s">
        <v>3085</v>
      </c>
      <c r="B55" t="s">
        <v>3084</v>
      </c>
      <c r="C55" s="222">
        <v>44136</v>
      </c>
      <c r="D55" t="s">
        <v>337</v>
      </c>
      <c r="E55" t="s">
        <v>3084</v>
      </c>
      <c r="G55" t="s">
        <v>3045</v>
      </c>
      <c r="I55" t="s">
        <v>300</v>
      </c>
      <c r="J55" t="s">
        <v>300</v>
      </c>
      <c r="K55" t="s">
        <v>269</v>
      </c>
      <c r="L55" t="s">
        <v>188</v>
      </c>
      <c r="M55" t="s">
        <v>209</v>
      </c>
      <c r="N55" t="s">
        <v>326</v>
      </c>
      <c r="O55" t="s">
        <v>325</v>
      </c>
      <c r="P55" t="s">
        <v>403</v>
      </c>
      <c r="Q55">
        <v>1</v>
      </c>
      <c r="R55" t="s">
        <v>411</v>
      </c>
      <c r="S55" t="s">
        <v>300</v>
      </c>
      <c r="U55" t="s">
        <v>3083</v>
      </c>
      <c r="V55" t="s">
        <v>3082</v>
      </c>
      <c r="W55" t="s">
        <v>3081</v>
      </c>
      <c r="X55" t="s">
        <v>3080</v>
      </c>
      <c r="AL55" t="s">
        <v>303</v>
      </c>
      <c r="AQ55" t="s">
        <v>2623</v>
      </c>
      <c r="AT55" t="s">
        <v>300</v>
      </c>
      <c r="AU55" t="s">
        <v>356</v>
      </c>
      <c r="AW55" t="s">
        <v>300</v>
      </c>
      <c r="AX55" t="s">
        <v>2540</v>
      </c>
      <c r="BC55" t="s">
        <v>2592</v>
      </c>
      <c r="BD55" t="s">
        <v>334</v>
      </c>
      <c r="BG55" t="s">
        <v>304</v>
      </c>
      <c r="BI55" t="s">
        <v>357</v>
      </c>
      <c r="BK55" t="s">
        <v>300</v>
      </c>
      <c r="BN55" t="s">
        <v>301</v>
      </c>
      <c r="BO55" t="s">
        <v>2504</v>
      </c>
      <c r="BP55" t="s">
        <v>3059</v>
      </c>
      <c r="BR55" t="s">
        <v>300</v>
      </c>
      <c r="BS55" t="s">
        <v>333</v>
      </c>
      <c r="BT55" t="s">
        <v>3079</v>
      </c>
      <c r="BU55" t="s">
        <v>391</v>
      </c>
      <c r="BY55">
        <v>134121953</v>
      </c>
      <c r="BZ55" t="s">
        <v>3078</v>
      </c>
      <c r="CA55" t="s">
        <v>3077</v>
      </c>
      <c r="CC55">
        <v>5</v>
      </c>
    </row>
    <row r="56" spans="1:81" x14ac:dyDescent="0.3">
      <c r="A56" t="s">
        <v>3076</v>
      </c>
      <c r="B56" t="s">
        <v>3075</v>
      </c>
      <c r="C56" s="222">
        <v>44138</v>
      </c>
      <c r="D56" t="s">
        <v>337</v>
      </c>
      <c r="E56" t="s">
        <v>3075</v>
      </c>
      <c r="G56" t="s">
        <v>3045</v>
      </c>
      <c r="I56" t="s">
        <v>300</v>
      </c>
      <c r="J56" t="s">
        <v>300</v>
      </c>
      <c r="K56" t="s">
        <v>272</v>
      </c>
      <c r="L56" t="s">
        <v>190</v>
      </c>
      <c r="M56" t="s">
        <v>209</v>
      </c>
      <c r="N56" t="s">
        <v>326</v>
      </c>
      <c r="O56" t="s">
        <v>325</v>
      </c>
      <c r="P56" t="s">
        <v>3065</v>
      </c>
      <c r="Q56">
        <v>1</v>
      </c>
      <c r="R56" t="s">
        <v>404</v>
      </c>
      <c r="S56" t="s">
        <v>300</v>
      </c>
      <c r="U56" t="s">
        <v>3074</v>
      </c>
      <c r="V56" t="s">
        <v>3073</v>
      </c>
      <c r="W56" t="s">
        <v>3072</v>
      </c>
      <c r="X56" t="s">
        <v>3071</v>
      </c>
      <c r="AL56" t="s">
        <v>303</v>
      </c>
      <c r="AQ56" t="s">
        <v>2627</v>
      </c>
      <c r="AT56" t="s">
        <v>300</v>
      </c>
      <c r="AU56" t="s">
        <v>2609</v>
      </c>
      <c r="AW56" t="s">
        <v>300</v>
      </c>
      <c r="AX56" t="s">
        <v>2637</v>
      </c>
      <c r="BC56" t="s">
        <v>2588</v>
      </c>
      <c r="BD56" t="s">
        <v>2580</v>
      </c>
      <c r="BG56" t="s">
        <v>304</v>
      </c>
      <c r="BH56" t="s">
        <v>3070</v>
      </c>
      <c r="BI56" t="s">
        <v>2544</v>
      </c>
      <c r="BK56" t="s">
        <v>301</v>
      </c>
      <c r="BL56" t="s">
        <v>2504</v>
      </c>
      <c r="BM56" t="s">
        <v>3059</v>
      </c>
      <c r="BR56" t="s">
        <v>300</v>
      </c>
      <c r="BS56" t="s">
        <v>2482</v>
      </c>
      <c r="BU56" t="s">
        <v>2474</v>
      </c>
      <c r="BY56">
        <v>134626892</v>
      </c>
      <c r="BZ56" t="s">
        <v>3069</v>
      </c>
      <c r="CA56" t="s">
        <v>3068</v>
      </c>
      <c r="CC56">
        <v>10</v>
      </c>
    </row>
    <row r="57" spans="1:81" x14ac:dyDescent="0.3">
      <c r="A57" t="s">
        <v>3067</v>
      </c>
      <c r="B57" t="s">
        <v>3066</v>
      </c>
      <c r="C57" s="222">
        <v>44137</v>
      </c>
      <c r="D57" t="s">
        <v>337</v>
      </c>
      <c r="E57" t="s">
        <v>3066</v>
      </c>
      <c r="G57" t="s">
        <v>3045</v>
      </c>
      <c r="I57" t="s">
        <v>300</v>
      </c>
      <c r="J57" t="s">
        <v>300</v>
      </c>
      <c r="K57" t="s">
        <v>272</v>
      </c>
      <c r="L57" t="s">
        <v>191</v>
      </c>
      <c r="M57" t="s">
        <v>209</v>
      </c>
      <c r="N57" t="s">
        <v>326</v>
      </c>
      <c r="O57" t="s">
        <v>325</v>
      </c>
      <c r="P57" t="s">
        <v>3065</v>
      </c>
      <c r="Q57">
        <v>1</v>
      </c>
      <c r="R57" t="s">
        <v>409</v>
      </c>
      <c r="S57" t="s">
        <v>300</v>
      </c>
      <c r="U57" t="s">
        <v>3064</v>
      </c>
      <c r="V57" t="s">
        <v>3063</v>
      </c>
      <c r="W57" t="s">
        <v>3062</v>
      </c>
      <c r="X57" t="s">
        <v>3061</v>
      </c>
      <c r="AL57" t="s">
        <v>303</v>
      </c>
      <c r="AQ57" t="s">
        <v>2627</v>
      </c>
      <c r="AT57" t="s">
        <v>301</v>
      </c>
      <c r="BC57" t="s">
        <v>2588</v>
      </c>
      <c r="BD57" t="s">
        <v>329</v>
      </c>
      <c r="BG57" t="s">
        <v>304</v>
      </c>
      <c r="BH57" t="s">
        <v>3060</v>
      </c>
      <c r="BI57" t="s">
        <v>2544</v>
      </c>
      <c r="BK57" t="s">
        <v>301</v>
      </c>
      <c r="BL57" t="s">
        <v>2504</v>
      </c>
      <c r="BM57" t="s">
        <v>3059</v>
      </c>
      <c r="BR57" t="s">
        <v>300</v>
      </c>
      <c r="BS57" t="s">
        <v>2486</v>
      </c>
      <c r="BU57" t="s">
        <v>391</v>
      </c>
      <c r="BY57">
        <v>134547808</v>
      </c>
      <c r="BZ57" t="s">
        <v>3058</v>
      </c>
      <c r="CA57" t="s">
        <v>3057</v>
      </c>
      <c r="CC57">
        <v>8</v>
      </c>
    </row>
    <row r="58" spans="1:81" x14ac:dyDescent="0.3">
      <c r="A58" t="s">
        <v>3056</v>
      </c>
      <c r="B58" t="s">
        <v>3055</v>
      </c>
      <c r="C58" s="222">
        <v>44144</v>
      </c>
      <c r="D58" t="s">
        <v>337</v>
      </c>
      <c r="E58" t="s">
        <v>3055</v>
      </c>
      <c r="G58" t="s">
        <v>3045</v>
      </c>
      <c r="I58" t="s">
        <v>300</v>
      </c>
      <c r="J58" t="s">
        <v>300</v>
      </c>
      <c r="K58" t="s">
        <v>274</v>
      </c>
      <c r="L58" t="s">
        <v>196</v>
      </c>
      <c r="M58" t="s">
        <v>209</v>
      </c>
      <c r="N58" t="s">
        <v>326</v>
      </c>
      <c r="O58" t="s">
        <v>325</v>
      </c>
      <c r="P58" t="s">
        <v>3054</v>
      </c>
      <c r="Q58">
        <v>1</v>
      </c>
      <c r="R58" t="s">
        <v>393</v>
      </c>
      <c r="S58" t="s">
        <v>300</v>
      </c>
      <c r="U58" t="s">
        <v>3053</v>
      </c>
      <c r="V58" t="s">
        <v>3052</v>
      </c>
      <c r="W58" t="s">
        <v>3051</v>
      </c>
      <c r="X58" t="s">
        <v>3050</v>
      </c>
      <c r="AL58" t="s">
        <v>2334</v>
      </c>
      <c r="AM58" t="s">
        <v>2602</v>
      </c>
      <c r="AO58" t="s">
        <v>2540</v>
      </c>
      <c r="AT58" t="s">
        <v>300</v>
      </c>
      <c r="AU58" t="s">
        <v>2602</v>
      </c>
      <c r="AW58" t="s">
        <v>300</v>
      </c>
      <c r="AX58" t="s">
        <v>2540</v>
      </c>
      <c r="BC58" t="s">
        <v>304</v>
      </c>
      <c r="BD58" t="s">
        <v>2576</v>
      </c>
      <c r="BG58" t="s">
        <v>304</v>
      </c>
      <c r="BI58" t="s">
        <v>2544</v>
      </c>
      <c r="BK58" t="s">
        <v>300</v>
      </c>
      <c r="BN58" t="s">
        <v>300</v>
      </c>
      <c r="BR58" t="s">
        <v>301</v>
      </c>
      <c r="BY58">
        <v>136583061</v>
      </c>
      <c r="BZ58" t="s">
        <v>3049</v>
      </c>
      <c r="CA58" t="s">
        <v>3048</v>
      </c>
      <c r="CC58">
        <v>34</v>
      </c>
    </row>
    <row r="59" spans="1:81" x14ac:dyDescent="0.3">
      <c r="A59" t="s">
        <v>3047</v>
      </c>
      <c r="B59" t="s">
        <v>3046</v>
      </c>
      <c r="C59" s="222">
        <v>44140</v>
      </c>
      <c r="D59" t="s">
        <v>337</v>
      </c>
      <c r="E59" t="s">
        <v>3046</v>
      </c>
      <c r="G59" t="s">
        <v>3045</v>
      </c>
      <c r="I59" t="s">
        <v>300</v>
      </c>
      <c r="J59" t="s">
        <v>300</v>
      </c>
      <c r="K59" t="s">
        <v>274</v>
      </c>
      <c r="L59" t="s">
        <v>183</v>
      </c>
      <c r="M59" t="s">
        <v>209</v>
      </c>
      <c r="N59" t="s">
        <v>326</v>
      </c>
      <c r="O59" t="s">
        <v>325</v>
      </c>
      <c r="P59" t="s">
        <v>3044</v>
      </c>
      <c r="Q59">
        <v>1</v>
      </c>
      <c r="R59" t="s">
        <v>3043</v>
      </c>
      <c r="S59" t="s">
        <v>301</v>
      </c>
      <c r="U59" t="s">
        <v>3042</v>
      </c>
      <c r="W59" t="s">
        <v>3041</v>
      </c>
      <c r="X59" t="s">
        <v>3040</v>
      </c>
      <c r="AL59" t="s">
        <v>2334</v>
      </c>
      <c r="AM59" t="s">
        <v>2654</v>
      </c>
      <c r="AO59" t="s">
        <v>2637</v>
      </c>
      <c r="AT59" t="s">
        <v>300</v>
      </c>
      <c r="AU59" t="s">
        <v>2602</v>
      </c>
      <c r="AW59" t="s">
        <v>300</v>
      </c>
      <c r="AX59" t="s">
        <v>2637</v>
      </c>
      <c r="BC59" t="s">
        <v>304</v>
      </c>
      <c r="BD59" t="s">
        <v>334</v>
      </c>
      <c r="BG59" t="s">
        <v>304</v>
      </c>
      <c r="BI59" t="s">
        <v>2540</v>
      </c>
      <c r="BK59" t="s">
        <v>300</v>
      </c>
      <c r="BN59" t="s">
        <v>300</v>
      </c>
      <c r="BR59" t="s">
        <v>301</v>
      </c>
      <c r="BY59">
        <v>135229036</v>
      </c>
      <c r="BZ59" t="s">
        <v>3039</v>
      </c>
      <c r="CA59" t="s">
        <v>3038</v>
      </c>
      <c r="CC59">
        <v>13</v>
      </c>
    </row>
    <row r="60" spans="1:81" x14ac:dyDescent="0.3">
      <c r="A60" t="s">
        <v>3037</v>
      </c>
      <c r="B60" t="s">
        <v>3036</v>
      </c>
      <c r="C60" s="222">
        <v>44158</v>
      </c>
      <c r="D60">
        <v>352810096331786</v>
      </c>
      <c r="E60" t="s">
        <v>3035</v>
      </c>
      <c r="G60" t="s">
        <v>3034</v>
      </c>
      <c r="I60" t="s">
        <v>300</v>
      </c>
      <c r="J60" t="s">
        <v>301</v>
      </c>
      <c r="K60" t="s">
        <v>274</v>
      </c>
      <c r="L60" t="s">
        <v>196</v>
      </c>
      <c r="M60" t="s">
        <v>203</v>
      </c>
      <c r="N60" t="s">
        <v>407</v>
      </c>
      <c r="O60" t="s">
        <v>406</v>
      </c>
      <c r="P60" t="s">
        <v>3033</v>
      </c>
      <c r="Q60">
        <v>1</v>
      </c>
      <c r="R60" t="s">
        <v>3032</v>
      </c>
      <c r="S60" t="s">
        <v>300</v>
      </c>
      <c r="U60" t="s">
        <v>3031</v>
      </c>
      <c r="V60" t="s">
        <v>3030</v>
      </c>
      <c r="W60" t="s">
        <v>3029</v>
      </c>
      <c r="X60" t="s">
        <v>3028</v>
      </c>
      <c r="AL60" t="s">
        <v>303</v>
      </c>
      <c r="AQ60" t="s">
        <v>2627</v>
      </c>
      <c r="AT60" t="s">
        <v>301</v>
      </c>
      <c r="BC60" t="s">
        <v>304</v>
      </c>
      <c r="BD60" t="s">
        <v>2572</v>
      </c>
      <c r="BG60" t="s">
        <v>304</v>
      </c>
      <c r="BI60" t="s">
        <v>2544</v>
      </c>
      <c r="BK60" t="s">
        <v>300</v>
      </c>
      <c r="BN60" t="s">
        <v>300</v>
      </c>
      <c r="BR60" t="s">
        <v>301</v>
      </c>
      <c r="BY60">
        <v>139817316</v>
      </c>
      <c r="BZ60" t="s">
        <v>3027</v>
      </c>
      <c r="CA60" t="s">
        <v>3026</v>
      </c>
      <c r="CC60">
        <v>56</v>
      </c>
    </row>
    <row r="61" spans="1:81" x14ac:dyDescent="0.3">
      <c r="A61" t="s">
        <v>3025</v>
      </c>
      <c r="B61" t="s">
        <v>3024</v>
      </c>
      <c r="C61" s="222">
        <v>44146</v>
      </c>
      <c r="D61">
        <v>356001105291791</v>
      </c>
      <c r="E61" t="s">
        <v>3024</v>
      </c>
      <c r="G61" t="s">
        <v>3003</v>
      </c>
      <c r="I61" t="s">
        <v>300</v>
      </c>
      <c r="J61" t="s">
        <v>300</v>
      </c>
      <c r="K61" t="s">
        <v>274</v>
      </c>
      <c r="L61" t="s">
        <v>180</v>
      </c>
      <c r="M61" t="s">
        <v>206</v>
      </c>
      <c r="N61" t="s">
        <v>347</v>
      </c>
      <c r="O61" t="s">
        <v>346</v>
      </c>
      <c r="P61" t="s">
        <v>3023</v>
      </c>
      <c r="Q61">
        <v>3</v>
      </c>
      <c r="R61" t="s">
        <v>3022</v>
      </c>
      <c r="S61" t="s">
        <v>301</v>
      </c>
      <c r="U61" t="s">
        <v>3021</v>
      </c>
      <c r="V61" t="s">
        <v>3020</v>
      </c>
      <c r="W61" t="s">
        <v>3019</v>
      </c>
      <c r="X61" t="s">
        <v>3018</v>
      </c>
      <c r="AL61" t="s">
        <v>2334</v>
      </c>
      <c r="AM61" t="s">
        <v>2602</v>
      </c>
      <c r="AO61" t="s">
        <v>2645</v>
      </c>
      <c r="AT61" t="s">
        <v>300</v>
      </c>
      <c r="AU61" t="s">
        <v>2611</v>
      </c>
      <c r="AW61" t="s">
        <v>301</v>
      </c>
      <c r="AZ61" t="s">
        <v>2627</v>
      </c>
      <c r="BC61" t="s">
        <v>304</v>
      </c>
      <c r="BD61" t="s">
        <v>334</v>
      </c>
      <c r="BG61" t="s">
        <v>304</v>
      </c>
      <c r="BI61" t="s">
        <v>2544</v>
      </c>
      <c r="BK61" t="s">
        <v>300</v>
      </c>
      <c r="BN61" t="s">
        <v>300</v>
      </c>
      <c r="BR61" t="s">
        <v>301</v>
      </c>
      <c r="BY61">
        <v>136787319</v>
      </c>
      <c r="BZ61" t="s">
        <v>3017</v>
      </c>
      <c r="CA61" t="s">
        <v>3016</v>
      </c>
      <c r="CC61">
        <v>38</v>
      </c>
    </row>
    <row r="62" spans="1:81" x14ac:dyDescent="0.3">
      <c r="A62" t="s">
        <v>3015</v>
      </c>
      <c r="B62" t="s">
        <v>3014</v>
      </c>
      <c r="C62" s="222">
        <v>44145</v>
      </c>
      <c r="D62">
        <v>356001105291791</v>
      </c>
      <c r="E62" t="s">
        <v>3014</v>
      </c>
      <c r="G62" t="s">
        <v>3003</v>
      </c>
      <c r="I62" t="s">
        <v>300</v>
      </c>
      <c r="J62" t="s">
        <v>300</v>
      </c>
      <c r="K62" t="s">
        <v>274</v>
      </c>
      <c r="L62" t="s">
        <v>181</v>
      </c>
      <c r="M62" t="s">
        <v>206</v>
      </c>
      <c r="N62" t="s">
        <v>347</v>
      </c>
      <c r="O62" t="s">
        <v>346</v>
      </c>
      <c r="P62" t="s">
        <v>3013</v>
      </c>
      <c r="Q62">
        <v>1</v>
      </c>
      <c r="R62" t="s">
        <v>3012</v>
      </c>
      <c r="S62" t="s">
        <v>301</v>
      </c>
      <c r="U62" t="s">
        <v>3011</v>
      </c>
      <c r="V62" t="s">
        <v>3010</v>
      </c>
      <c r="W62" t="s">
        <v>3009</v>
      </c>
      <c r="X62" t="s">
        <v>3008</v>
      </c>
      <c r="AL62" t="s">
        <v>2334</v>
      </c>
      <c r="AM62" t="s">
        <v>2602</v>
      </c>
      <c r="AO62" t="s">
        <v>2645</v>
      </c>
      <c r="AT62" t="s">
        <v>300</v>
      </c>
      <c r="AU62" t="s">
        <v>2611</v>
      </c>
      <c r="AW62" t="s">
        <v>300</v>
      </c>
      <c r="AX62" t="s">
        <v>2645</v>
      </c>
      <c r="BC62" t="s">
        <v>304</v>
      </c>
      <c r="BD62" t="s">
        <v>329</v>
      </c>
      <c r="BG62" t="s">
        <v>304</v>
      </c>
      <c r="BI62" t="s">
        <v>2548</v>
      </c>
      <c r="BK62" t="s">
        <v>300</v>
      </c>
      <c r="BN62" t="s">
        <v>300</v>
      </c>
      <c r="BR62" t="s">
        <v>301</v>
      </c>
      <c r="BY62">
        <v>136444069</v>
      </c>
      <c r="BZ62" t="s">
        <v>3007</v>
      </c>
      <c r="CA62" t="s">
        <v>3006</v>
      </c>
      <c r="CC62">
        <v>26</v>
      </c>
    </row>
    <row r="63" spans="1:81" x14ac:dyDescent="0.3">
      <c r="A63" t="s">
        <v>3005</v>
      </c>
      <c r="B63" t="s">
        <v>3004</v>
      </c>
      <c r="C63" s="222">
        <v>44147</v>
      </c>
      <c r="D63">
        <v>356001105291791</v>
      </c>
      <c r="E63" t="s">
        <v>3004</v>
      </c>
      <c r="G63" t="s">
        <v>3003</v>
      </c>
      <c r="I63" t="s">
        <v>300</v>
      </c>
      <c r="J63" t="s">
        <v>300</v>
      </c>
      <c r="K63" t="s">
        <v>272</v>
      </c>
      <c r="L63" t="s">
        <v>190</v>
      </c>
      <c r="M63" t="s">
        <v>206</v>
      </c>
      <c r="N63" t="s">
        <v>347</v>
      </c>
      <c r="O63" t="s">
        <v>346</v>
      </c>
      <c r="P63" t="s">
        <v>390</v>
      </c>
      <c r="Q63">
        <v>1</v>
      </c>
      <c r="R63" t="s">
        <v>3002</v>
      </c>
      <c r="S63" t="s">
        <v>301</v>
      </c>
      <c r="U63" t="s">
        <v>3001</v>
      </c>
      <c r="V63" t="s">
        <v>3000</v>
      </c>
      <c r="W63" t="s">
        <v>2999</v>
      </c>
      <c r="X63" t="s">
        <v>2998</v>
      </c>
      <c r="AL63" t="s">
        <v>303</v>
      </c>
      <c r="AQ63" t="s">
        <v>2627</v>
      </c>
      <c r="AT63" t="s">
        <v>301</v>
      </c>
      <c r="BC63" t="s">
        <v>2588</v>
      </c>
      <c r="BD63" t="s">
        <v>2580</v>
      </c>
      <c r="BG63" t="s">
        <v>2557</v>
      </c>
      <c r="BI63" t="s">
        <v>357</v>
      </c>
      <c r="BK63" t="s">
        <v>301</v>
      </c>
      <c r="BL63" t="s">
        <v>2504</v>
      </c>
      <c r="BR63" t="s">
        <v>301</v>
      </c>
      <c r="BY63">
        <v>137489539</v>
      </c>
      <c r="BZ63" t="s">
        <v>2997</v>
      </c>
      <c r="CA63" t="s">
        <v>2996</v>
      </c>
      <c r="CC63">
        <v>40</v>
      </c>
    </row>
    <row r="64" spans="1:81" x14ac:dyDescent="0.3">
      <c r="A64" t="s">
        <v>2995</v>
      </c>
      <c r="B64" t="s">
        <v>2994</v>
      </c>
      <c r="C64" s="222">
        <v>44160</v>
      </c>
      <c r="D64">
        <v>356642104076921</v>
      </c>
      <c r="E64" t="s">
        <v>2994</v>
      </c>
      <c r="G64" t="s">
        <v>2993</v>
      </c>
      <c r="I64" t="s">
        <v>300</v>
      </c>
      <c r="J64" t="s">
        <v>300</v>
      </c>
      <c r="K64" t="s">
        <v>275</v>
      </c>
      <c r="L64" t="s">
        <v>184</v>
      </c>
      <c r="M64" t="s">
        <v>207</v>
      </c>
      <c r="N64" t="s">
        <v>370</v>
      </c>
      <c r="O64" t="s">
        <v>369</v>
      </c>
      <c r="P64" t="s">
        <v>2992</v>
      </c>
      <c r="Q64">
        <v>1</v>
      </c>
      <c r="R64" t="s">
        <v>2991</v>
      </c>
      <c r="S64" t="s">
        <v>300</v>
      </c>
      <c r="U64" t="s">
        <v>2990</v>
      </c>
      <c r="V64" t="s">
        <v>2989</v>
      </c>
      <c r="W64" t="s">
        <v>2988</v>
      </c>
      <c r="X64" t="s">
        <v>2987</v>
      </c>
      <c r="AL64" t="s">
        <v>303</v>
      </c>
      <c r="AQ64" t="s">
        <v>2623</v>
      </c>
      <c r="AT64" t="s">
        <v>301</v>
      </c>
      <c r="BC64" t="s">
        <v>2596</v>
      </c>
      <c r="BD64" t="s">
        <v>2580</v>
      </c>
      <c r="BG64" t="s">
        <v>2557</v>
      </c>
      <c r="BI64" t="s">
        <v>357</v>
      </c>
      <c r="BK64" t="s">
        <v>301</v>
      </c>
      <c r="BL64" t="s">
        <v>2520</v>
      </c>
      <c r="BR64" t="s">
        <v>300</v>
      </c>
      <c r="BS64" t="s">
        <v>333</v>
      </c>
      <c r="BU64" t="s">
        <v>2474</v>
      </c>
      <c r="BY64">
        <v>140427035</v>
      </c>
      <c r="BZ64" t="s">
        <v>2986</v>
      </c>
      <c r="CA64" t="s">
        <v>2985</v>
      </c>
      <c r="CC64">
        <v>64</v>
      </c>
    </row>
  </sheetData>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zoomScaleNormal="100" workbookViewId="0">
      <selection activeCell="C4" sqref="C4"/>
    </sheetView>
  </sheetViews>
  <sheetFormatPr defaultRowHeight="14.4" x14ac:dyDescent="0.3"/>
  <cols>
    <col min="1" max="1" width="4.33203125" customWidth="1"/>
    <col min="2" max="2" width="18.77734375" customWidth="1"/>
    <col min="3" max="3" width="33.88671875" style="267" customWidth="1"/>
    <col min="4" max="4" width="10" customWidth="1"/>
    <col min="5" max="5" width="13.33203125" customWidth="1"/>
    <col min="6" max="6" width="9.109375" customWidth="1"/>
    <col min="7" max="7" width="10.5546875" customWidth="1"/>
    <col min="8" max="8" width="7.77734375" customWidth="1"/>
    <col min="9" max="9" width="12.77734375" customWidth="1"/>
    <col min="10" max="10" width="11" style="383" customWidth="1"/>
  </cols>
  <sheetData>
    <row r="1" spans="1:11" ht="39.6" customHeight="1" x14ac:dyDescent="0.3">
      <c r="A1" s="791" t="s">
        <v>3695</v>
      </c>
      <c r="B1" s="791"/>
      <c r="C1" s="791"/>
      <c r="D1" s="791"/>
      <c r="E1" s="791"/>
      <c r="F1" s="791"/>
      <c r="G1" s="791"/>
      <c r="H1" s="791"/>
      <c r="I1" s="791"/>
      <c r="J1" s="791"/>
    </row>
    <row r="2" spans="1:11" x14ac:dyDescent="0.3">
      <c r="A2" s="791" t="s">
        <v>456</v>
      </c>
      <c r="B2" s="791"/>
      <c r="C2" s="314" t="s">
        <v>3854</v>
      </c>
      <c r="D2" s="274"/>
      <c r="E2" s="359"/>
      <c r="F2" s="359"/>
      <c r="G2" s="359"/>
      <c r="H2" s="359"/>
      <c r="I2" s="359"/>
      <c r="J2" s="359"/>
    </row>
    <row r="3" spans="1:11" x14ac:dyDescent="0.3">
      <c r="A3" s="791" t="s">
        <v>3694</v>
      </c>
      <c r="B3" s="791"/>
      <c r="C3" s="314" t="s">
        <v>1237</v>
      </c>
      <c r="D3" s="274"/>
      <c r="E3" s="359"/>
      <c r="F3" s="359"/>
      <c r="G3" s="359"/>
      <c r="H3" s="359"/>
      <c r="I3" s="359"/>
      <c r="J3" s="359"/>
    </row>
    <row r="4" spans="1:11" ht="14.4" customHeight="1" x14ac:dyDescent="0.3">
      <c r="A4" s="791" t="s">
        <v>3779</v>
      </c>
      <c r="B4" s="791"/>
      <c r="C4" s="314" t="s">
        <v>1237</v>
      </c>
      <c r="D4" s="274"/>
      <c r="E4" s="359"/>
      <c r="F4" s="359"/>
      <c r="G4" s="359"/>
      <c r="H4" s="359"/>
      <c r="I4" s="359"/>
      <c r="J4" s="359"/>
    </row>
    <row r="5" spans="1:11" ht="14.4" customHeight="1" x14ac:dyDescent="0.3">
      <c r="A5" s="791" t="s">
        <v>454</v>
      </c>
      <c r="B5" s="791"/>
      <c r="C5" s="314" t="s">
        <v>3967</v>
      </c>
      <c r="D5" s="274"/>
      <c r="E5" s="359"/>
      <c r="F5" s="359"/>
      <c r="G5" s="359"/>
      <c r="H5" s="359"/>
      <c r="I5" s="359"/>
      <c r="J5" s="359"/>
    </row>
    <row r="6" spans="1:11" ht="14.4" customHeight="1" x14ac:dyDescent="0.3">
      <c r="A6" s="855" t="s">
        <v>457</v>
      </c>
      <c r="B6" s="856"/>
      <c r="C6" s="607" t="s">
        <v>3966</v>
      </c>
      <c r="D6" s="360"/>
      <c r="E6" s="359"/>
      <c r="F6" s="359"/>
      <c r="G6" s="359"/>
      <c r="H6" s="359"/>
      <c r="I6" s="359"/>
      <c r="J6" s="359"/>
    </row>
    <row r="7" spans="1:11" ht="36.6" customHeight="1" x14ac:dyDescent="0.3">
      <c r="A7" s="701" t="s">
        <v>413</v>
      </c>
      <c r="B7" s="406" t="s">
        <v>3712</v>
      </c>
      <c r="C7" s="353" t="s">
        <v>3692</v>
      </c>
      <c r="D7" s="351" t="s">
        <v>3691</v>
      </c>
      <c r="E7" s="309" t="s">
        <v>3690</v>
      </c>
      <c r="F7" s="309" t="s">
        <v>3689</v>
      </c>
      <c r="G7" s="352" t="s">
        <v>3688</v>
      </c>
      <c r="H7" s="351" t="s">
        <v>3687</v>
      </c>
      <c r="I7" s="351" t="s">
        <v>3883</v>
      </c>
      <c r="J7" s="351" t="s">
        <v>3884</v>
      </c>
      <c r="K7" s="294"/>
    </row>
    <row r="8" spans="1:11" ht="15" customHeight="1" x14ac:dyDescent="0.3">
      <c r="A8" s="365">
        <v>1</v>
      </c>
      <c r="B8" s="842" t="s">
        <v>3714</v>
      </c>
      <c r="C8" s="307" t="s">
        <v>3943</v>
      </c>
      <c r="D8" s="296">
        <v>12</v>
      </c>
      <c r="E8" s="302">
        <v>9</v>
      </c>
      <c r="F8" s="306"/>
      <c r="G8" s="297" t="s">
        <v>3683</v>
      </c>
      <c r="H8" s="296">
        <v>108</v>
      </c>
      <c r="I8" s="296">
        <v>100</v>
      </c>
      <c r="J8" s="295">
        <f>I8*H8</f>
        <v>10800</v>
      </c>
      <c r="K8" s="294"/>
    </row>
    <row r="9" spans="1:11" ht="15" customHeight="1" x14ac:dyDescent="0.3">
      <c r="A9" s="365">
        <v>2</v>
      </c>
      <c r="B9" s="842"/>
      <c r="C9" s="307" t="s">
        <v>380</v>
      </c>
      <c r="D9" s="296">
        <v>14</v>
      </c>
      <c r="E9" s="302">
        <v>10</v>
      </c>
      <c r="F9" s="306"/>
      <c r="G9" s="297" t="s">
        <v>3683</v>
      </c>
      <c r="H9" s="296">
        <v>140</v>
      </c>
      <c r="I9" s="296">
        <v>360</v>
      </c>
      <c r="J9" s="295">
        <f>I9*H9</f>
        <v>50400</v>
      </c>
      <c r="K9" s="294"/>
    </row>
    <row r="10" spans="1:11" ht="15" customHeight="1" x14ac:dyDescent="0.3">
      <c r="A10" s="365">
        <v>3</v>
      </c>
      <c r="B10" s="842"/>
      <c r="C10" s="307" t="s">
        <v>3723</v>
      </c>
      <c r="D10" s="296">
        <v>12</v>
      </c>
      <c r="E10" s="302">
        <v>9</v>
      </c>
      <c r="F10" s="306"/>
      <c r="G10" s="297" t="s">
        <v>3683</v>
      </c>
      <c r="H10" s="296">
        <v>108</v>
      </c>
      <c r="I10" s="296">
        <v>20</v>
      </c>
      <c r="J10" s="295">
        <f>I10*H10</f>
        <v>2160</v>
      </c>
      <c r="K10" s="294"/>
    </row>
    <row r="11" spans="1:11" ht="15" customHeight="1" x14ac:dyDescent="0.3">
      <c r="A11" s="365">
        <v>4</v>
      </c>
      <c r="B11" s="842" t="s">
        <v>479</v>
      </c>
      <c r="C11" s="307" t="s">
        <v>3824</v>
      </c>
      <c r="D11" s="296">
        <v>1</v>
      </c>
      <c r="E11" s="302">
        <v>0.06</v>
      </c>
      <c r="F11" s="306"/>
      <c r="G11" s="297" t="s">
        <v>3677</v>
      </c>
      <c r="H11" s="296">
        <v>3</v>
      </c>
      <c r="I11" s="296">
        <v>50</v>
      </c>
      <c r="J11" s="296">
        <f>I11*H11</f>
        <v>150</v>
      </c>
      <c r="K11" s="294"/>
    </row>
    <row r="12" spans="1:11" ht="15" customHeight="1" x14ac:dyDescent="0.3">
      <c r="A12" s="365">
        <v>5</v>
      </c>
      <c r="B12" s="842"/>
      <c r="C12" s="307" t="s">
        <v>3824</v>
      </c>
      <c r="D12" s="296">
        <v>1.8</v>
      </c>
      <c r="E12" s="302">
        <v>0.06</v>
      </c>
      <c r="F12" s="306"/>
      <c r="G12" s="297" t="s">
        <v>3677</v>
      </c>
      <c r="H12" s="296">
        <v>4</v>
      </c>
      <c r="I12" s="296">
        <v>70</v>
      </c>
      <c r="J12" s="296">
        <f>I12*H12</f>
        <v>280</v>
      </c>
      <c r="K12" s="294"/>
    </row>
    <row r="13" spans="1:11" ht="15" customHeight="1" x14ac:dyDescent="0.3">
      <c r="A13" s="365">
        <v>15</v>
      </c>
      <c r="B13" s="591" t="s">
        <v>476</v>
      </c>
      <c r="C13" s="307" t="s">
        <v>2004</v>
      </c>
      <c r="D13" s="304"/>
      <c r="E13" s="306"/>
      <c r="F13" s="306"/>
      <c r="G13" s="297" t="s">
        <v>3701</v>
      </c>
      <c r="H13" s="296">
        <v>50</v>
      </c>
      <c r="I13" s="296">
        <v>10</v>
      </c>
      <c r="J13" s="296">
        <v>500</v>
      </c>
      <c r="K13" s="294"/>
    </row>
    <row r="14" spans="1:11" ht="15" customHeight="1" x14ac:dyDescent="0.3">
      <c r="A14" s="365">
        <v>8</v>
      </c>
      <c r="B14" s="842" t="s">
        <v>475</v>
      </c>
      <c r="C14" s="307" t="s">
        <v>2002</v>
      </c>
      <c r="D14" s="296">
        <v>50</v>
      </c>
      <c r="E14" s="302">
        <v>1.2E-2</v>
      </c>
      <c r="F14" s="306"/>
      <c r="G14" s="297" t="s">
        <v>3678</v>
      </c>
      <c r="H14" s="296">
        <v>50</v>
      </c>
      <c r="I14" s="296">
        <v>10</v>
      </c>
      <c r="J14" s="296">
        <f t="shared" ref="J14:J22" si="0">I14*H14</f>
        <v>500</v>
      </c>
      <c r="K14" s="294"/>
    </row>
    <row r="15" spans="1:11" ht="15" customHeight="1" x14ac:dyDescent="0.3">
      <c r="A15" s="365">
        <v>9</v>
      </c>
      <c r="B15" s="842"/>
      <c r="C15" s="307" t="s">
        <v>3923</v>
      </c>
      <c r="D15" s="296">
        <v>80</v>
      </c>
      <c r="E15" s="302">
        <v>0.02</v>
      </c>
      <c r="F15" s="306"/>
      <c r="G15" s="297" t="s">
        <v>3678</v>
      </c>
      <c r="H15" s="296">
        <v>50</v>
      </c>
      <c r="I15" s="296">
        <v>16</v>
      </c>
      <c r="J15" s="296">
        <f t="shared" si="0"/>
        <v>800</v>
      </c>
      <c r="K15" s="294"/>
    </row>
    <row r="16" spans="1:11" ht="15" customHeight="1" x14ac:dyDescent="0.3">
      <c r="A16" s="365">
        <v>6</v>
      </c>
      <c r="B16" s="842" t="s">
        <v>478</v>
      </c>
      <c r="C16" s="307" t="s">
        <v>2017</v>
      </c>
      <c r="D16" s="296">
        <v>3.6</v>
      </c>
      <c r="E16" s="302">
        <v>0.5</v>
      </c>
      <c r="F16" s="302">
        <v>0.5</v>
      </c>
      <c r="G16" s="297" t="s">
        <v>3679</v>
      </c>
      <c r="H16" s="296">
        <f>F16*E16*D16</f>
        <v>0.9</v>
      </c>
      <c r="I16" s="296">
        <v>300</v>
      </c>
      <c r="J16" s="296">
        <f t="shared" si="0"/>
        <v>270</v>
      </c>
      <c r="K16" s="294"/>
    </row>
    <row r="17" spans="1:12" ht="15" customHeight="1" x14ac:dyDescent="0.3">
      <c r="A17" s="365">
        <v>7</v>
      </c>
      <c r="B17" s="842"/>
      <c r="C17" s="307" t="s">
        <v>3944</v>
      </c>
      <c r="D17" s="296">
        <v>23.4</v>
      </c>
      <c r="E17" s="302">
        <v>0.2</v>
      </c>
      <c r="F17" s="302">
        <v>0.8</v>
      </c>
      <c r="G17" s="297" t="s">
        <v>3679</v>
      </c>
      <c r="H17" s="296">
        <v>4</v>
      </c>
      <c r="I17" s="296">
        <v>300</v>
      </c>
      <c r="J17" s="295">
        <f t="shared" si="0"/>
        <v>1200</v>
      </c>
      <c r="K17" s="294"/>
    </row>
    <row r="18" spans="1:12" ht="15" customHeight="1" x14ac:dyDescent="0.3">
      <c r="A18" s="365">
        <v>10</v>
      </c>
      <c r="B18" s="842" t="s">
        <v>3758</v>
      </c>
      <c r="C18" s="307" t="s">
        <v>3924</v>
      </c>
      <c r="D18" s="296">
        <v>0.4</v>
      </c>
      <c r="E18" s="302">
        <v>2.5000000000000001E-2</v>
      </c>
      <c r="F18" s="306"/>
      <c r="G18" s="297" t="s">
        <v>3677</v>
      </c>
      <c r="H18" s="296">
        <v>15</v>
      </c>
      <c r="I18" s="296">
        <v>150</v>
      </c>
      <c r="J18" s="295">
        <f t="shared" si="0"/>
        <v>2250</v>
      </c>
      <c r="K18" s="294"/>
    </row>
    <row r="19" spans="1:12" ht="15" customHeight="1" x14ac:dyDescent="0.3">
      <c r="A19" s="365">
        <v>11</v>
      </c>
      <c r="B19" s="842"/>
      <c r="C19" s="307" t="s">
        <v>3927</v>
      </c>
      <c r="D19" s="296">
        <v>1.8</v>
      </c>
      <c r="E19" s="302">
        <v>0.05</v>
      </c>
      <c r="F19" s="302"/>
      <c r="G19" s="297" t="s">
        <v>3812</v>
      </c>
      <c r="H19" s="296">
        <v>8</v>
      </c>
      <c r="I19" s="296">
        <v>252</v>
      </c>
      <c r="J19" s="295">
        <f t="shared" si="0"/>
        <v>2016</v>
      </c>
      <c r="K19" s="294"/>
    </row>
    <row r="20" spans="1:12" ht="15" customHeight="1" x14ac:dyDescent="0.3">
      <c r="A20" s="365">
        <v>12</v>
      </c>
      <c r="B20" s="842"/>
      <c r="C20" s="307" t="s">
        <v>3927</v>
      </c>
      <c r="D20" s="296">
        <v>7.05</v>
      </c>
      <c r="E20" s="302">
        <v>0.05</v>
      </c>
      <c r="F20" s="306"/>
      <c r="G20" s="297" t="s">
        <v>3812</v>
      </c>
      <c r="H20" s="296">
        <v>3</v>
      </c>
      <c r="I20" s="296">
        <v>980</v>
      </c>
      <c r="J20" s="295">
        <f t="shared" si="0"/>
        <v>2940</v>
      </c>
      <c r="K20" s="294"/>
    </row>
    <row r="21" spans="1:12" ht="15" customHeight="1" x14ac:dyDescent="0.3">
      <c r="A21" s="365">
        <v>13</v>
      </c>
      <c r="B21" s="842"/>
      <c r="C21" s="307" t="s">
        <v>3927</v>
      </c>
      <c r="D21" s="296">
        <v>1.85</v>
      </c>
      <c r="E21" s="302">
        <v>0.05</v>
      </c>
      <c r="F21" s="306"/>
      <c r="G21" s="297" t="s">
        <v>3812</v>
      </c>
      <c r="H21" s="296">
        <v>11</v>
      </c>
      <c r="I21" s="296">
        <v>259</v>
      </c>
      <c r="J21" s="295">
        <f t="shared" si="0"/>
        <v>2849</v>
      </c>
      <c r="K21" s="294"/>
    </row>
    <row r="22" spans="1:12" ht="15" customHeight="1" x14ac:dyDescent="0.3">
      <c r="A22" s="365">
        <v>14</v>
      </c>
      <c r="B22" s="842"/>
      <c r="C22" s="307" t="s">
        <v>3942</v>
      </c>
      <c r="D22" s="296">
        <v>2.65</v>
      </c>
      <c r="E22" s="302">
        <v>0.05</v>
      </c>
      <c r="F22" s="306"/>
      <c r="G22" s="297" t="s">
        <v>3812</v>
      </c>
      <c r="H22" s="296">
        <v>3</v>
      </c>
      <c r="I22" s="296">
        <v>371</v>
      </c>
      <c r="J22" s="296">
        <f t="shared" si="0"/>
        <v>1113</v>
      </c>
      <c r="K22" s="294"/>
    </row>
    <row r="23" spans="1:12" ht="15" customHeight="1" x14ac:dyDescent="0.3">
      <c r="A23" s="758" t="s">
        <v>3712</v>
      </c>
      <c r="B23" s="759"/>
      <c r="C23" s="759"/>
      <c r="D23" s="759"/>
      <c r="E23" s="759"/>
      <c r="F23" s="759"/>
      <c r="G23" s="759"/>
      <c r="H23" s="759"/>
      <c r="I23" s="760"/>
      <c r="J23" s="609">
        <f>SUM(J8:J22)</f>
        <v>78228</v>
      </c>
      <c r="K23" s="446"/>
    </row>
    <row r="24" spans="1:12" ht="15" customHeight="1" x14ac:dyDescent="0.3">
      <c r="A24" s="365">
        <v>16</v>
      </c>
      <c r="B24" s="872" t="s">
        <v>3744</v>
      </c>
      <c r="C24" s="304" t="s">
        <v>3675</v>
      </c>
      <c r="D24" s="304"/>
      <c r="E24" s="306"/>
      <c r="F24" s="306"/>
      <c r="G24" s="297" t="s">
        <v>3660</v>
      </c>
      <c r="H24" s="296">
        <v>20</v>
      </c>
      <c r="I24" s="296">
        <v>300</v>
      </c>
      <c r="J24" s="295">
        <f>I24*H24</f>
        <v>6000</v>
      </c>
      <c r="K24" s="294"/>
    </row>
    <row r="25" spans="1:12" ht="15" customHeight="1" x14ac:dyDescent="0.3">
      <c r="A25" s="365">
        <v>17</v>
      </c>
      <c r="B25" s="872"/>
      <c r="C25" s="304" t="s">
        <v>3652</v>
      </c>
      <c r="D25" s="304"/>
      <c r="E25" s="306"/>
      <c r="F25" s="306"/>
      <c r="G25" s="297" t="s">
        <v>3660</v>
      </c>
      <c r="H25" s="296">
        <v>10</v>
      </c>
      <c r="I25" s="296">
        <v>700</v>
      </c>
      <c r="J25" s="295">
        <f>I25*H25</f>
        <v>7000</v>
      </c>
      <c r="K25" s="294"/>
      <c r="L25" s="298"/>
    </row>
    <row r="26" spans="1:12" ht="15" customHeight="1" x14ac:dyDescent="0.3">
      <c r="A26" s="758" t="s">
        <v>3704</v>
      </c>
      <c r="B26" s="759"/>
      <c r="C26" s="759"/>
      <c r="D26" s="759"/>
      <c r="E26" s="759"/>
      <c r="F26" s="759"/>
      <c r="G26" s="759"/>
      <c r="H26" s="759"/>
      <c r="I26" s="760"/>
      <c r="J26" s="361">
        <f>J24+J25</f>
        <v>13000</v>
      </c>
      <c r="K26" s="294"/>
    </row>
    <row r="27" spans="1:12" ht="15" customHeight="1" x14ac:dyDescent="0.3">
      <c r="A27" s="296">
        <v>18</v>
      </c>
      <c r="B27" s="779" t="s">
        <v>3674</v>
      </c>
      <c r="C27" s="802" t="s">
        <v>3718</v>
      </c>
      <c r="D27" s="803"/>
      <c r="E27" s="803"/>
      <c r="F27" s="804"/>
      <c r="G27" s="297" t="s">
        <v>3673</v>
      </c>
      <c r="H27" s="304"/>
      <c r="I27" s="304"/>
      <c r="J27" s="297"/>
      <c r="K27" s="294"/>
    </row>
    <row r="28" spans="1:12" ht="15" customHeight="1" x14ac:dyDescent="0.3">
      <c r="A28" s="365">
        <v>19</v>
      </c>
      <c r="B28" s="779"/>
      <c r="C28" s="805" t="s">
        <v>3674</v>
      </c>
      <c r="D28" s="806"/>
      <c r="E28" s="806"/>
      <c r="F28" s="807"/>
      <c r="G28" s="297" t="s">
        <v>3795</v>
      </c>
      <c r="H28" s="306">
        <v>1</v>
      </c>
      <c r="I28" s="713">
        <v>2000</v>
      </c>
      <c r="J28" s="713">
        <v>2000</v>
      </c>
      <c r="K28" s="294"/>
    </row>
    <row r="29" spans="1:12" ht="15" customHeight="1" x14ac:dyDescent="0.3">
      <c r="A29" s="758" t="s">
        <v>3711</v>
      </c>
      <c r="B29" s="759"/>
      <c r="C29" s="759"/>
      <c r="D29" s="759"/>
      <c r="E29" s="759"/>
      <c r="F29" s="759"/>
      <c r="G29" s="759"/>
      <c r="H29" s="759"/>
      <c r="I29" s="760"/>
      <c r="J29" s="361">
        <f>J23+J26+J28</f>
        <v>93228</v>
      </c>
      <c r="K29" s="294"/>
    </row>
  </sheetData>
  <mergeCells count="18">
    <mergeCell ref="A1:J1"/>
    <mergeCell ref="B11:B12"/>
    <mergeCell ref="C27:F27"/>
    <mergeCell ref="C28:F28"/>
    <mergeCell ref="B8:B10"/>
    <mergeCell ref="B18:B22"/>
    <mergeCell ref="A29:I29"/>
    <mergeCell ref="B14:B15"/>
    <mergeCell ref="B16:B17"/>
    <mergeCell ref="A2:B2"/>
    <mergeCell ref="A3:B3"/>
    <mergeCell ref="A4:B4"/>
    <mergeCell ref="A5:B5"/>
    <mergeCell ref="A6:B6"/>
    <mergeCell ref="A23:I23"/>
    <mergeCell ref="B27:B28"/>
    <mergeCell ref="A26:I26"/>
    <mergeCell ref="B24:B25"/>
  </mergeCells>
  <pageMargins left="0.6" right="0.25" top="0.75" bottom="0.75" header="0.3" footer="0.5"/>
  <pageSetup scale="72" orientation="portrait" horizontalDpi="300" verticalDpi="30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zoomScaleNormal="100" workbookViewId="0">
      <selection activeCell="C6" sqref="C6"/>
    </sheetView>
  </sheetViews>
  <sheetFormatPr defaultRowHeight="13.8" x14ac:dyDescent="0.25"/>
  <cols>
    <col min="1" max="1" width="4.6640625" style="312" customWidth="1"/>
    <col min="2" max="2" width="16" style="312" customWidth="1"/>
    <col min="3" max="3" width="29.88671875" style="358" customWidth="1"/>
    <col min="4" max="4" width="8.33203125" style="312" customWidth="1"/>
    <col min="5" max="5" width="9.5546875" style="312" customWidth="1"/>
    <col min="6" max="6" width="8.33203125" style="312" customWidth="1"/>
    <col min="7" max="7" width="9.44140625" style="312" customWidth="1"/>
    <col min="8" max="8" width="7.77734375" style="312" customWidth="1"/>
    <col min="9" max="9" width="11.88671875" style="312" customWidth="1"/>
    <col min="10" max="10" width="10.77734375" style="371" customWidth="1"/>
    <col min="11" max="16384" width="8.88671875" style="312"/>
  </cols>
  <sheetData>
    <row r="1" spans="1:11" ht="54.6" customHeight="1" x14ac:dyDescent="0.25">
      <c r="A1" s="778" t="s">
        <v>3695</v>
      </c>
      <c r="B1" s="778"/>
      <c r="C1" s="778"/>
      <c r="D1" s="778"/>
      <c r="E1" s="778"/>
      <c r="F1" s="778"/>
      <c r="G1" s="778"/>
      <c r="H1" s="778"/>
      <c r="I1" s="778"/>
      <c r="J1" s="778"/>
    </row>
    <row r="2" spans="1:11" x14ac:dyDescent="0.25">
      <c r="A2" s="791" t="s">
        <v>456</v>
      </c>
      <c r="B2" s="791"/>
      <c r="C2" s="1" t="s">
        <v>1892</v>
      </c>
      <c r="D2" s="1"/>
      <c r="E2" s="394"/>
      <c r="F2" s="394"/>
      <c r="G2" s="394"/>
      <c r="H2" s="394"/>
      <c r="I2" s="394"/>
      <c r="J2" s="394"/>
    </row>
    <row r="3" spans="1:11" x14ac:dyDescent="0.25">
      <c r="A3" s="791" t="s">
        <v>3694</v>
      </c>
      <c r="B3" s="791"/>
      <c r="C3" s="1" t="s">
        <v>1237</v>
      </c>
      <c r="D3" s="1"/>
      <c r="E3" s="394"/>
      <c r="F3" s="394"/>
      <c r="G3" s="394"/>
      <c r="H3" s="394"/>
      <c r="I3" s="394"/>
      <c r="J3" s="394"/>
    </row>
    <row r="4" spans="1:11" ht="14.4" customHeight="1" x14ac:dyDescent="0.25">
      <c r="A4" s="791" t="s">
        <v>3779</v>
      </c>
      <c r="B4" s="791"/>
      <c r="C4" s="1" t="s">
        <v>1237</v>
      </c>
      <c r="D4" s="1"/>
      <c r="E4" s="394"/>
      <c r="F4" s="394"/>
      <c r="G4" s="394"/>
      <c r="H4" s="394"/>
      <c r="I4" s="394"/>
      <c r="J4" s="394"/>
    </row>
    <row r="5" spans="1:11" ht="14.4" customHeight="1" x14ac:dyDescent="0.25">
      <c r="A5" s="791" t="s">
        <v>454</v>
      </c>
      <c r="B5" s="791"/>
      <c r="C5" s="1" t="s">
        <v>2813</v>
      </c>
      <c r="D5" s="1"/>
      <c r="E5" s="394"/>
      <c r="F5" s="394"/>
      <c r="G5" s="394"/>
      <c r="H5" s="394"/>
      <c r="I5" s="394"/>
      <c r="J5" s="394"/>
    </row>
    <row r="6" spans="1:11" ht="13.8" customHeight="1" x14ac:dyDescent="0.25">
      <c r="A6" s="855" t="s">
        <v>457</v>
      </c>
      <c r="B6" s="856"/>
      <c r="C6" s="1" t="s">
        <v>3965</v>
      </c>
      <c r="D6" s="1"/>
      <c r="E6" s="394"/>
      <c r="F6" s="394"/>
      <c r="G6" s="394"/>
      <c r="H6" s="394"/>
      <c r="I6" s="394"/>
      <c r="J6" s="394"/>
    </row>
    <row r="7" spans="1:11" ht="27.6" hidden="1" customHeight="1" x14ac:dyDescent="0.25">
      <c r="B7" s="624"/>
      <c r="C7" s="624"/>
      <c r="D7" s="934"/>
      <c r="E7" s="934"/>
      <c r="F7" s="934"/>
      <c r="G7" s="934"/>
      <c r="H7" s="934"/>
      <c r="I7" s="934"/>
      <c r="J7" s="354"/>
    </row>
    <row r="8" spans="1:11" ht="36.6" customHeight="1" x14ac:dyDescent="0.25">
      <c r="A8" s="701" t="s">
        <v>413</v>
      </c>
      <c r="B8" s="406" t="s">
        <v>3712</v>
      </c>
      <c r="C8" s="353" t="s">
        <v>3692</v>
      </c>
      <c r="D8" s="351" t="s">
        <v>3691</v>
      </c>
      <c r="E8" s="309" t="s">
        <v>3690</v>
      </c>
      <c r="F8" s="309" t="s">
        <v>3689</v>
      </c>
      <c r="G8" s="352" t="s">
        <v>3688</v>
      </c>
      <c r="H8" s="351" t="s">
        <v>3687</v>
      </c>
      <c r="I8" s="351" t="s">
        <v>3883</v>
      </c>
      <c r="J8" s="351" t="s">
        <v>3884</v>
      </c>
      <c r="K8" s="360"/>
    </row>
    <row r="9" spans="1:11" ht="15" customHeight="1" x14ac:dyDescent="0.25">
      <c r="A9" s="99">
        <v>1</v>
      </c>
      <c r="B9" s="779" t="s">
        <v>3714</v>
      </c>
      <c r="C9" s="307" t="s">
        <v>3916</v>
      </c>
      <c r="D9" s="342">
        <v>12</v>
      </c>
      <c r="E9" s="341">
        <v>10</v>
      </c>
      <c r="F9" s="341"/>
      <c r="G9" s="275" t="s">
        <v>3683</v>
      </c>
      <c r="H9" s="271">
        <v>120</v>
      </c>
      <c r="I9" s="338">
        <v>150</v>
      </c>
      <c r="J9" s="456">
        <f t="shared" ref="J9:J20" si="0">I9*H9</f>
        <v>18000</v>
      </c>
      <c r="K9" s="360"/>
    </row>
    <row r="10" spans="1:11" ht="15" customHeight="1" x14ac:dyDescent="0.25">
      <c r="A10" s="99">
        <v>2</v>
      </c>
      <c r="B10" s="779"/>
      <c r="C10" s="307" t="s">
        <v>3741</v>
      </c>
      <c r="D10" s="342">
        <v>12</v>
      </c>
      <c r="E10" s="341">
        <v>10</v>
      </c>
      <c r="F10" s="341"/>
      <c r="G10" s="275" t="s">
        <v>3683</v>
      </c>
      <c r="H10" s="271">
        <v>120</v>
      </c>
      <c r="I10" s="338">
        <v>120</v>
      </c>
      <c r="J10" s="456">
        <f t="shared" si="0"/>
        <v>14400</v>
      </c>
      <c r="K10" s="360"/>
    </row>
    <row r="11" spans="1:11" ht="15" customHeight="1" x14ac:dyDescent="0.25">
      <c r="A11" s="99">
        <v>3</v>
      </c>
      <c r="B11" s="779" t="s">
        <v>479</v>
      </c>
      <c r="C11" s="307" t="s">
        <v>3905</v>
      </c>
      <c r="D11" s="342">
        <v>2.2000000000000002</v>
      </c>
      <c r="E11" s="341">
        <v>0.1</v>
      </c>
      <c r="F11" s="341"/>
      <c r="G11" s="275" t="s">
        <v>3677</v>
      </c>
      <c r="H11" s="271">
        <v>1</v>
      </c>
      <c r="I11" s="271">
        <v>80</v>
      </c>
      <c r="J11" s="456">
        <f t="shared" si="0"/>
        <v>80</v>
      </c>
      <c r="K11" s="360"/>
    </row>
    <row r="12" spans="1:11" ht="15" customHeight="1" x14ac:dyDescent="0.25">
      <c r="A12" s="99">
        <v>4</v>
      </c>
      <c r="B12" s="779"/>
      <c r="C12" s="307" t="s">
        <v>3905</v>
      </c>
      <c r="D12" s="342">
        <v>2</v>
      </c>
      <c r="E12" s="341">
        <v>0.08</v>
      </c>
      <c r="F12" s="341"/>
      <c r="G12" s="275" t="s">
        <v>3677</v>
      </c>
      <c r="H12" s="271">
        <v>4</v>
      </c>
      <c r="I12" s="271">
        <v>70</v>
      </c>
      <c r="J12" s="456">
        <f t="shared" si="0"/>
        <v>280</v>
      </c>
      <c r="K12" s="360"/>
    </row>
    <row r="13" spans="1:11" ht="15" customHeight="1" x14ac:dyDescent="0.25">
      <c r="A13" s="99">
        <v>5</v>
      </c>
      <c r="B13" s="779"/>
      <c r="C13" s="307" t="s">
        <v>3905</v>
      </c>
      <c r="D13" s="342">
        <v>1.8</v>
      </c>
      <c r="E13" s="341">
        <v>0.08</v>
      </c>
      <c r="F13" s="341"/>
      <c r="G13" s="275" t="s">
        <v>3677</v>
      </c>
      <c r="H13" s="271">
        <v>10</v>
      </c>
      <c r="I13" s="271">
        <v>65</v>
      </c>
      <c r="J13" s="456">
        <f t="shared" si="0"/>
        <v>650</v>
      </c>
      <c r="K13" s="360"/>
    </row>
    <row r="14" spans="1:11" ht="15" customHeight="1" x14ac:dyDescent="0.25">
      <c r="A14" s="99">
        <v>9</v>
      </c>
      <c r="B14" s="282" t="s">
        <v>475</v>
      </c>
      <c r="C14" s="307" t="s">
        <v>2002</v>
      </c>
      <c r="D14" s="271">
        <v>40</v>
      </c>
      <c r="E14" s="341">
        <v>8.0000000000000002E-3</v>
      </c>
      <c r="F14" s="341"/>
      <c r="G14" s="275" t="s">
        <v>3678</v>
      </c>
      <c r="H14" s="271">
        <v>60</v>
      </c>
      <c r="I14" s="271">
        <v>12</v>
      </c>
      <c r="J14" s="456">
        <f t="shared" si="0"/>
        <v>720</v>
      </c>
      <c r="K14" s="360"/>
    </row>
    <row r="15" spans="1:11" ht="15" customHeight="1" x14ac:dyDescent="0.25">
      <c r="A15" s="99">
        <v>6</v>
      </c>
      <c r="B15" s="779" t="s">
        <v>478</v>
      </c>
      <c r="C15" s="307" t="s">
        <v>2019</v>
      </c>
      <c r="D15" s="342">
        <v>0.3</v>
      </c>
      <c r="E15" s="341">
        <v>0.15</v>
      </c>
      <c r="F15" s="341">
        <v>0.1</v>
      </c>
      <c r="G15" s="275" t="s">
        <v>3677</v>
      </c>
      <c r="H15" s="271">
        <v>222</v>
      </c>
      <c r="I15" s="271">
        <v>2</v>
      </c>
      <c r="J15" s="456">
        <f t="shared" si="0"/>
        <v>444</v>
      </c>
      <c r="K15" s="360"/>
    </row>
    <row r="16" spans="1:11" ht="15" customHeight="1" x14ac:dyDescent="0.25">
      <c r="A16" s="99">
        <v>7</v>
      </c>
      <c r="B16" s="779"/>
      <c r="C16" s="307" t="s">
        <v>3946</v>
      </c>
      <c r="D16" s="342">
        <v>27</v>
      </c>
      <c r="E16" s="341"/>
      <c r="F16" s="341">
        <v>0.3</v>
      </c>
      <c r="G16" s="275" t="s">
        <v>3683</v>
      </c>
      <c r="H16" s="271">
        <v>16.2</v>
      </c>
      <c r="I16" s="271">
        <v>35</v>
      </c>
      <c r="J16" s="456">
        <f t="shared" si="0"/>
        <v>567</v>
      </c>
      <c r="K16" s="360"/>
    </row>
    <row r="17" spans="1:12" ht="15" customHeight="1" x14ac:dyDescent="0.25">
      <c r="A17" s="99">
        <v>8</v>
      </c>
      <c r="B17" s="779"/>
      <c r="C17" s="307" t="s">
        <v>3713</v>
      </c>
      <c r="D17" s="345"/>
      <c r="E17" s="341"/>
      <c r="F17" s="341"/>
      <c r="G17" s="275" t="s">
        <v>3679</v>
      </c>
      <c r="H17" s="271">
        <v>0.35</v>
      </c>
      <c r="I17" s="271">
        <v>300</v>
      </c>
      <c r="J17" s="456">
        <f t="shared" si="0"/>
        <v>105</v>
      </c>
      <c r="K17" s="360"/>
    </row>
    <row r="18" spans="1:12" ht="15" customHeight="1" x14ac:dyDescent="0.25">
      <c r="A18" s="99">
        <v>10</v>
      </c>
      <c r="B18" s="783" t="s">
        <v>473</v>
      </c>
      <c r="C18" s="307" t="s">
        <v>3923</v>
      </c>
      <c r="D18" s="271">
        <v>40</v>
      </c>
      <c r="E18" s="341">
        <v>0.01</v>
      </c>
      <c r="F18" s="341"/>
      <c r="G18" s="275" t="s">
        <v>3678</v>
      </c>
      <c r="H18" s="271">
        <v>40</v>
      </c>
      <c r="I18" s="271">
        <v>30</v>
      </c>
      <c r="J18" s="456">
        <f t="shared" si="0"/>
        <v>1200</v>
      </c>
      <c r="K18" s="360"/>
    </row>
    <row r="19" spans="1:12" ht="15" customHeight="1" x14ac:dyDescent="0.25">
      <c r="A19" s="99">
        <v>11</v>
      </c>
      <c r="B19" s="784"/>
      <c r="C19" s="307" t="s">
        <v>2004</v>
      </c>
      <c r="D19" s="271"/>
      <c r="E19" s="341"/>
      <c r="F19" s="341"/>
      <c r="G19" s="275" t="s">
        <v>3701</v>
      </c>
      <c r="H19" s="338">
        <v>40</v>
      </c>
      <c r="I19" s="271">
        <v>9</v>
      </c>
      <c r="J19" s="456">
        <f t="shared" si="0"/>
        <v>360</v>
      </c>
      <c r="K19" s="360"/>
    </row>
    <row r="20" spans="1:12" ht="15" customHeight="1" x14ac:dyDescent="0.25">
      <c r="A20" s="99">
        <v>12</v>
      </c>
      <c r="B20" s="785"/>
      <c r="C20" s="307" t="s">
        <v>3881</v>
      </c>
      <c r="D20" s="271">
        <v>0.4</v>
      </c>
      <c r="E20" s="341">
        <v>1.6E-2</v>
      </c>
      <c r="F20" s="341"/>
      <c r="G20" s="275" t="s">
        <v>3677</v>
      </c>
      <c r="H20" s="271">
        <v>30</v>
      </c>
      <c r="I20" s="271">
        <v>80</v>
      </c>
      <c r="J20" s="456">
        <f t="shared" si="0"/>
        <v>2400</v>
      </c>
      <c r="K20" s="360"/>
    </row>
    <row r="21" spans="1:12" ht="15" customHeight="1" x14ac:dyDescent="0.25">
      <c r="A21" s="758" t="s">
        <v>3712</v>
      </c>
      <c r="B21" s="759"/>
      <c r="C21" s="759"/>
      <c r="D21" s="759"/>
      <c r="E21" s="759"/>
      <c r="F21" s="759"/>
      <c r="G21" s="759"/>
      <c r="H21" s="759"/>
      <c r="I21" s="760"/>
      <c r="J21" s="677">
        <f>SUM(J9:J20)</f>
        <v>39206</v>
      </c>
      <c r="K21" s="503"/>
    </row>
    <row r="22" spans="1:12" ht="15" customHeight="1" x14ac:dyDescent="0.25">
      <c r="A22" s="99">
        <v>13</v>
      </c>
      <c r="B22" s="779" t="s">
        <v>3744</v>
      </c>
      <c r="C22" s="764" t="s">
        <v>3675</v>
      </c>
      <c r="D22" s="765"/>
      <c r="E22" s="765"/>
      <c r="F22" s="766"/>
      <c r="G22" s="275" t="s">
        <v>3660</v>
      </c>
      <c r="H22" s="271">
        <v>6</v>
      </c>
      <c r="I22" s="271">
        <v>250</v>
      </c>
      <c r="J22" s="456">
        <f>I22*H22</f>
        <v>1500</v>
      </c>
      <c r="K22" s="360"/>
    </row>
    <row r="23" spans="1:12" ht="15" customHeight="1" x14ac:dyDescent="0.25">
      <c r="A23" s="99">
        <v>14</v>
      </c>
      <c r="B23" s="779"/>
      <c r="C23" s="764" t="s">
        <v>3652</v>
      </c>
      <c r="D23" s="765"/>
      <c r="E23" s="765"/>
      <c r="F23" s="766"/>
      <c r="G23" s="275" t="s">
        <v>3660</v>
      </c>
      <c r="H23" s="271">
        <v>3</v>
      </c>
      <c r="I23" s="271">
        <v>500</v>
      </c>
      <c r="J23" s="456">
        <f>I23*H23</f>
        <v>1500</v>
      </c>
      <c r="K23" s="360"/>
      <c r="L23" s="274"/>
    </row>
    <row r="24" spans="1:12" ht="15" customHeight="1" x14ac:dyDescent="0.25">
      <c r="A24" s="758" t="s">
        <v>3704</v>
      </c>
      <c r="B24" s="759"/>
      <c r="C24" s="759"/>
      <c r="D24" s="759"/>
      <c r="E24" s="759"/>
      <c r="F24" s="759"/>
      <c r="G24" s="759"/>
      <c r="H24" s="759"/>
      <c r="I24" s="760"/>
      <c r="J24" s="676">
        <f>J22+J23</f>
        <v>3000</v>
      </c>
      <c r="K24" s="360"/>
    </row>
    <row r="25" spans="1:12" ht="15" customHeight="1" x14ac:dyDescent="0.25">
      <c r="A25" s="448">
        <v>15</v>
      </c>
      <c r="B25" s="932" t="s">
        <v>3765</v>
      </c>
      <c r="C25" s="802" t="s">
        <v>3718</v>
      </c>
      <c r="D25" s="803"/>
      <c r="E25" s="803"/>
      <c r="F25" s="804"/>
      <c r="G25" s="272" t="s">
        <v>3673</v>
      </c>
      <c r="H25" s="336"/>
      <c r="I25" s="271"/>
      <c r="J25" s="271"/>
      <c r="K25" s="360"/>
    </row>
    <row r="26" spans="1:12" ht="15" customHeight="1" thickBot="1" x14ac:dyDescent="0.3">
      <c r="A26" s="585">
        <v>16</v>
      </c>
      <c r="B26" s="933"/>
      <c r="C26" s="805" t="s">
        <v>3674</v>
      </c>
      <c r="D26" s="806"/>
      <c r="E26" s="806"/>
      <c r="F26" s="807"/>
      <c r="G26" s="374" t="s">
        <v>3795</v>
      </c>
      <c r="H26" s="381">
        <v>1</v>
      </c>
      <c r="I26" s="339">
        <v>500</v>
      </c>
      <c r="J26" s="715">
        <f>I26</f>
        <v>500</v>
      </c>
      <c r="K26" s="360"/>
    </row>
    <row r="27" spans="1:12" ht="15" customHeight="1" thickBot="1" x14ac:dyDescent="0.3">
      <c r="A27" s="758" t="s">
        <v>3711</v>
      </c>
      <c r="B27" s="759"/>
      <c r="C27" s="759"/>
      <c r="D27" s="759"/>
      <c r="E27" s="759"/>
      <c r="F27" s="759"/>
      <c r="G27" s="759"/>
      <c r="H27" s="759"/>
      <c r="I27" s="760"/>
      <c r="J27" s="623">
        <f>J21+J24+J26</f>
        <v>42706</v>
      </c>
      <c r="K27" s="360"/>
    </row>
  </sheetData>
  <mergeCells count="20">
    <mergeCell ref="A1:J1"/>
    <mergeCell ref="B15:B17"/>
    <mergeCell ref="B9:B10"/>
    <mergeCell ref="B11:B13"/>
    <mergeCell ref="B18:B20"/>
    <mergeCell ref="D7:I7"/>
    <mergeCell ref="A2:B2"/>
    <mergeCell ref="A3:B3"/>
    <mergeCell ref="A4:B4"/>
    <mergeCell ref="B25:B26"/>
    <mergeCell ref="C25:F25"/>
    <mergeCell ref="C26:F26"/>
    <mergeCell ref="A27:I27"/>
    <mergeCell ref="B22:B23"/>
    <mergeCell ref="C23:F23"/>
    <mergeCell ref="A5:B5"/>
    <mergeCell ref="A6:B6"/>
    <mergeCell ref="A21:I21"/>
    <mergeCell ref="A24:I24"/>
    <mergeCell ref="C22:F22"/>
  </mergeCells>
  <pageMargins left="0.7" right="0.7" top="0.75" bottom="0.75" header="0.3" footer="0.3"/>
  <pageSetup scale="80" orientation="portrait" horizontalDpi="300" verticalDpi="30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7"/>
  <sheetViews>
    <sheetView zoomScaleNormal="100" workbookViewId="0">
      <selection activeCell="I8" sqref="I8:J20"/>
    </sheetView>
  </sheetViews>
  <sheetFormatPr defaultRowHeight="14.4" x14ac:dyDescent="0.3"/>
  <cols>
    <col min="1" max="1" width="5.44140625" customWidth="1"/>
    <col min="2" max="2" width="16.77734375" customWidth="1"/>
    <col min="3" max="3" width="39.33203125" style="267" customWidth="1"/>
    <col min="4" max="4" width="10" customWidth="1"/>
    <col min="5" max="5" width="15.88671875" customWidth="1"/>
    <col min="6" max="6" width="13.21875" customWidth="1"/>
    <col min="7" max="7" width="8.6640625" customWidth="1"/>
    <col min="8" max="8" width="7.77734375" customWidth="1"/>
    <col min="9" max="9" width="12.77734375" customWidth="1"/>
    <col min="10" max="10" width="12.109375" style="383" customWidth="1"/>
  </cols>
  <sheetData>
    <row r="1" spans="1:11" ht="27.6" customHeight="1" x14ac:dyDescent="0.3">
      <c r="A1" s="791" t="s">
        <v>3695</v>
      </c>
      <c r="B1" s="791"/>
      <c r="C1" s="791"/>
      <c r="D1" s="791"/>
      <c r="E1" s="791"/>
      <c r="F1" s="791"/>
      <c r="G1" s="791"/>
      <c r="H1" s="791"/>
      <c r="I1" s="791"/>
      <c r="J1" s="791"/>
    </row>
    <row r="2" spans="1:11" x14ac:dyDescent="0.3">
      <c r="A2" s="791" t="s">
        <v>456</v>
      </c>
      <c r="B2" s="791"/>
      <c r="C2" s="314" t="s">
        <v>1895</v>
      </c>
      <c r="D2" s="314"/>
      <c r="E2" s="359"/>
      <c r="F2" s="359"/>
      <c r="G2" s="359"/>
      <c r="H2" s="359"/>
      <c r="I2" s="359"/>
      <c r="J2" s="359"/>
    </row>
    <row r="3" spans="1:11" ht="14.4" customHeight="1" x14ac:dyDescent="0.3">
      <c r="A3" s="791" t="s">
        <v>3694</v>
      </c>
      <c r="B3" s="791"/>
      <c r="C3" s="314" t="s">
        <v>3856</v>
      </c>
      <c r="D3" s="314"/>
      <c r="E3" s="359"/>
      <c r="F3" s="359"/>
      <c r="G3" s="359"/>
      <c r="H3" s="359"/>
      <c r="I3" s="359"/>
      <c r="J3" s="359"/>
    </row>
    <row r="4" spans="1:11" ht="14.4" customHeight="1" x14ac:dyDescent="0.3">
      <c r="A4" s="791" t="s">
        <v>3779</v>
      </c>
      <c r="B4" s="791"/>
      <c r="C4" s="314" t="s">
        <v>3856</v>
      </c>
      <c r="D4" s="314"/>
      <c r="E4" s="359"/>
      <c r="F4" s="359"/>
      <c r="G4" s="359"/>
      <c r="H4" s="359"/>
      <c r="I4" s="359"/>
      <c r="J4" s="359"/>
    </row>
    <row r="5" spans="1:11" ht="14.4" customHeight="1" x14ac:dyDescent="0.3">
      <c r="A5" s="791" t="s">
        <v>454</v>
      </c>
      <c r="B5" s="791"/>
      <c r="C5" s="314" t="s">
        <v>2813</v>
      </c>
      <c r="D5" s="314"/>
      <c r="E5" s="359"/>
      <c r="F5" s="359"/>
      <c r="G5" s="359"/>
      <c r="H5" s="359"/>
      <c r="I5" s="359"/>
      <c r="J5" s="359"/>
    </row>
    <row r="6" spans="1:11" ht="16.2" customHeight="1" x14ac:dyDescent="0.3">
      <c r="A6" s="855" t="s">
        <v>457</v>
      </c>
      <c r="B6" s="856"/>
      <c r="C6" s="607" t="s">
        <v>3855</v>
      </c>
      <c r="D6" s="607"/>
      <c r="E6" s="359"/>
      <c r="F6" s="359"/>
      <c r="G6" s="359"/>
      <c r="H6" s="359"/>
      <c r="I6" s="359"/>
      <c r="J6" s="359"/>
    </row>
    <row r="7" spans="1:11" ht="22.2" customHeight="1" x14ac:dyDescent="0.3">
      <c r="A7" s="701" t="s">
        <v>413</v>
      </c>
      <c r="B7" s="406" t="s">
        <v>3712</v>
      </c>
      <c r="C7" s="353" t="s">
        <v>3692</v>
      </c>
      <c r="D7" s="351" t="s">
        <v>3691</v>
      </c>
      <c r="E7" s="309" t="s">
        <v>3690</v>
      </c>
      <c r="F7" s="309" t="s">
        <v>3689</v>
      </c>
      <c r="G7" s="352" t="s">
        <v>3688</v>
      </c>
      <c r="H7" s="351" t="s">
        <v>3687</v>
      </c>
      <c r="I7" s="351" t="s">
        <v>3883</v>
      </c>
      <c r="J7" s="351" t="s">
        <v>3884</v>
      </c>
      <c r="K7" s="294"/>
    </row>
    <row r="8" spans="1:11" ht="15" customHeight="1" x14ac:dyDescent="0.3">
      <c r="A8" s="365">
        <v>1</v>
      </c>
      <c r="B8" s="935" t="s">
        <v>3714</v>
      </c>
      <c r="C8" s="307" t="s">
        <v>3916</v>
      </c>
      <c r="D8" s="296">
        <v>12</v>
      </c>
      <c r="E8" s="302">
        <v>10</v>
      </c>
      <c r="F8" s="302"/>
      <c r="G8" s="297" t="s">
        <v>3683</v>
      </c>
      <c r="H8" s="296">
        <v>120</v>
      </c>
      <c r="I8" s="713">
        <v>160</v>
      </c>
      <c r="J8" s="713">
        <f t="shared" ref="J8:J20" si="0">I8*H8</f>
        <v>19200</v>
      </c>
      <c r="K8" s="294"/>
    </row>
    <row r="9" spans="1:11" ht="15" customHeight="1" x14ac:dyDescent="0.3">
      <c r="A9" s="365">
        <v>2</v>
      </c>
      <c r="B9" s="935"/>
      <c r="C9" s="307" t="s">
        <v>3741</v>
      </c>
      <c r="D9" s="296">
        <v>12</v>
      </c>
      <c r="E9" s="302">
        <v>10</v>
      </c>
      <c r="F9" s="302"/>
      <c r="G9" s="297" t="s">
        <v>3683</v>
      </c>
      <c r="H9" s="296">
        <v>120</v>
      </c>
      <c r="I9" s="713">
        <v>70</v>
      </c>
      <c r="J9" s="713">
        <f t="shared" si="0"/>
        <v>8400</v>
      </c>
      <c r="K9" s="294"/>
    </row>
    <row r="10" spans="1:11" ht="15" customHeight="1" x14ac:dyDescent="0.3">
      <c r="A10" s="365">
        <v>3</v>
      </c>
      <c r="B10" s="935"/>
      <c r="C10" s="307" t="s">
        <v>3747</v>
      </c>
      <c r="D10" s="296">
        <v>9</v>
      </c>
      <c r="E10" s="302">
        <v>8</v>
      </c>
      <c r="F10" s="302"/>
      <c r="G10" s="297" t="s">
        <v>3677</v>
      </c>
      <c r="H10" s="296">
        <v>1</v>
      </c>
      <c r="I10" s="713">
        <v>4000</v>
      </c>
      <c r="J10" s="713">
        <f t="shared" si="0"/>
        <v>4000</v>
      </c>
      <c r="K10" s="294"/>
    </row>
    <row r="11" spans="1:11" ht="15" customHeight="1" x14ac:dyDescent="0.3">
      <c r="A11" s="365">
        <v>4</v>
      </c>
      <c r="B11" s="842" t="s">
        <v>479</v>
      </c>
      <c r="C11" s="307" t="s">
        <v>3945</v>
      </c>
      <c r="D11" s="296">
        <v>2.5</v>
      </c>
      <c r="E11" s="302">
        <v>0.1</v>
      </c>
      <c r="F11" s="302"/>
      <c r="G11" s="297" t="s">
        <v>3677</v>
      </c>
      <c r="H11" s="296">
        <v>1</v>
      </c>
      <c r="I11" s="713">
        <v>200</v>
      </c>
      <c r="J11" s="713">
        <f t="shared" si="0"/>
        <v>200</v>
      </c>
      <c r="K11" s="294"/>
    </row>
    <row r="12" spans="1:11" ht="15" customHeight="1" x14ac:dyDescent="0.3">
      <c r="A12" s="365">
        <v>5</v>
      </c>
      <c r="B12" s="842"/>
      <c r="C12" s="307" t="s">
        <v>3824</v>
      </c>
      <c r="D12" s="296">
        <v>2.2999999999999998</v>
      </c>
      <c r="E12" s="302">
        <v>7.0000000000000007E-2</v>
      </c>
      <c r="F12" s="302"/>
      <c r="G12" s="297" t="s">
        <v>3677</v>
      </c>
      <c r="H12" s="296">
        <v>8</v>
      </c>
      <c r="I12" s="713">
        <v>170</v>
      </c>
      <c r="J12" s="713">
        <f t="shared" si="0"/>
        <v>1360</v>
      </c>
      <c r="K12" s="294"/>
    </row>
    <row r="13" spans="1:11" ht="15" customHeight="1" x14ac:dyDescent="0.3">
      <c r="A13" s="365">
        <v>13</v>
      </c>
      <c r="B13" s="591" t="s">
        <v>476</v>
      </c>
      <c r="C13" s="307" t="s">
        <v>2004</v>
      </c>
      <c r="D13" s="296"/>
      <c r="E13" s="302"/>
      <c r="F13" s="302"/>
      <c r="G13" s="297" t="s">
        <v>3701</v>
      </c>
      <c r="H13" s="296">
        <v>30</v>
      </c>
      <c r="I13" s="713">
        <v>25</v>
      </c>
      <c r="J13" s="713">
        <f t="shared" si="0"/>
        <v>750</v>
      </c>
      <c r="K13" s="294"/>
    </row>
    <row r="14" spans="1:11" ht="15" customHeight="1" x14ac:dyDescent="0.3">
      <c r="A14" s="365">
        <v>9</v>
      </c>
      <c r="B14" s="842" t="s">
        <v>475</v>
      </c>
      <c r="C14" s="307" t="s">
        <v>2002</v>
      </c>
      <c r="D14" s="296">
        <v>60</v>
      </c>
      <c r="E14" s="302">
        <v>8.0000000000000002E-3</v>
      </c>
      <c r="F14" s="302"/>
      <c r="G14" s="297" t="s">
        <v>3678</v>
      </c>
      <c r="H14" s="296">
        <v>60</v>
      </c>
      <c r="I14" s="713">
        <v>12</v>
      </c>
      <c r="J14" s="713">
        <f t="shared" si="0"/>
        <v>720</v>
      </c>
      <c r="K14" s="294"/>
    </row>
    <row r="15" spans="1:11" ht="15" customHeight="1" x14ac:dyDescent="0.3">
      <c r="A15" s="365">
        <v>10</v>
      </c>
      <c r="B15" s="842"/>
      <c r="C15" s="307" t="s">
        <v>3923</v>
      </c>
      <c r="D15" s="296">
        <v>50</v>
      </c>
      <c r="E15" s="302">
        <v>0.01</v>
      </c>
      <c r="F15" s="302"/>
      <c r="G15" s="297" t="s">
        <v>3678</v>
      </c>
      <c r="H15" s="296">
        <v>50</v>
      </c>
      <c r="I15" s="713">
        <v>16</v>
      </c>
      <c r="J15" s="713">
        <f t="shared" si="0"/>
        <v>800</v>
      </c>
      <c r="K15" s="294"/>
    </row>
    <row r="16" spans="1:11" ht="15" customHeight="1" x14ac:dyDescent="0.3">
      <c r="A16" s="365">
        <v>6</v>
      </c>
      <c r="B16" s="842" t="s">
        <v>478</v>
      </c>
      <c r="C16" s="307" t="s">
        <v>3946</v>
      </c>
      <c r="D16" s="296">
        <v>26</v>
      </c>
      <c r="E16" s="302">
        <v>0.6</v>
      </c>
      <c r="F16" s="302">
        <v>2</v>
      </c>
      <c r="G16" s="297" t="s">
        <v>3679</v>
      </c>
      <c r="H16" s="296">
        <v>1.8</v>
      </c>
      <c r="I16" s="713">
        <v>300</v>
      </c>
      <c r="J16" s="713">
        <f t="shared" si="0"/>
        <v>540</v>
      </c>
      <c r="K16" s="294"/>
    </row>
    <row r="17" spans="1:21" ht="15" customHeight="1" x14ac:dyDescent="0.3">
      <c r="A17" s="365">
        <v>7</v>
      </c>
      <c r="B17" s="842"/>
      <c r="C17" s="281" t="s">
        <v>2007</v>
      </c>
      <c r="D17" s="296">
        <v>25</v>
      </c>
      <c r="E17" s="302">
        <v>0.12</v>
      </c>
      <c r="F17" s="302">
        <v>0.6</v>
      </c>
      <c r="G17" s="297" t="s">
        <v>3683</v>
      </c>
      <c r="H17" s="296">
        <v>30</v>
      </c>
      <c r="I17" s="713">
        <v>30</v>
      </c>
      <c r="J17" s="713">
        <f t="shared" si="0"/>
        <v>900</v>
      </c>
      <c r="K17" s="294"/>
    </row>
    <row r="18" spans="1:21" ht="15" customHeight="1" x14ac:dyDescent="0.3">
      <c r="A18" s="365">
        <v>8</v>
      </c>
      <c r="B18" s="842"/>
      <c r="C18" s="307" t="s">
        <v>2017</v>
      </c>
      <c r="D18" s="296">
        <v>4</v>
      </c>
      <c r="E18" s="302">
        <v>0.5</v>
      </c>
      <c r="F18" s="302">
        <v>0.3</v>
      </c>
      <c r="G18" s="297" t="s">
        <v>3679</v>
      </c>
      <c r="H18" s="296">
        <f>F18*E18*D18</f>
        <v>0.6</v>
      </c>
      <c r="I18" s="713">
        <v>300</v>
      </c>
      <c r="J18" s="713">
        <f t="shared" si="0"/>
        <v>180</v>
      </c>
      <c r="K18" s="294"/>
    </row>
    <row r="19" spans="1:21" ht="15" customHeight="1" x14ac:dyDescent="0.3">
      <c r="A19" s="365">
        <v>11</v>
      </c>
      <c r="B19" s="842" t="s">
        <v>3758</v>
      </c>
      <c r="C19" s="307" t="s">
        <v>3947</v>
      </c>
      <c r="D19" s="296"/>
      <c r="E19" s="302"/>
      <c r="F19" s="302"/>
      <c r="G19" s="297" t="s">
        <v>3701</v>
      </c>
      <c r="H19" s="296">
        <v>0.5</v>
      </c>
      <c r="I19" s="713">
        <v>300</v>
      </c>
      <c r="J19" s="713">
        <f t="shared" si="0"/>
        <v>150</v>
      </c>
      <c r="K19" s="294"/>
    </row>
    <row r="20" spans="1:21" ht="15" customHeight="1" x14ac:dyDescent="0.3">
      <c r="A20" s="365">
        <v>12</v>
      </c>
      <c r="B20" s="842"/>
      <c r="C20" s="307" t="s">
        <v>3924</v>
      </c>
      <c r="D20" s="296">
        <v>0.4</v>
      </c>
      <c r="E20" s="302">
        <v>1.6E-2</v>
      </c>
      <c r="F20" s="302"/>
      <c r="G20" s="297" t="s">
        <v>3677</v>
      </c>
      <c r="H20" s="296">
        <v>20</v>
      </c>
      <c r="I20" s="713">
        <v>90</v>
      </c>
      <c r="J20" s="713">
        <f t="shared" si="0"/>
        <v>1800</v>
      </c>
      <c r="K20" s="294"/>
    </row>
    <row r="21" spans="1:21" ht="15" customHeight="1" x14ac:dyDescent="0.3">
      <c r="A21" s="758" t="s">
        <v>3712</v>
      </c>
      <c r="B21" s="759"/>
      <c r="C21" s="759"/>
      <c r="D21" s="759"/>
      <c r="E21" s="759"/>
      <c r="F21" s="759"/>
      <c r="G21" s="759"/>
      <c r="H21" s="759"/>
      <c r="I21" s="760"/>
      <c r="J21" s="609">
        <f>SUM(J8:J20)</f>
        <v>39000</v>
      </c>
      <c r="K21" s="446"/>
    </row>
    <row r="22" spans="1:21" ht="15" customHeight="1" x14ac:dyDescent="0.3">
      <c r="A22" s="365">
        <v>14</v>
      </c>
      <c r="B22" s="779" t="s">
        <v>3744</v>
      </c>
      <c r="C22" s="304" t="s">
        <v>3675</v>
      </c>
      <c r="D22" s="304"/>
      <c r="E22" s="306"/>
      <c r="F22" s="306"/>
      <c r="G22" s="297" t="s">
        <v>3660</v>
      </c>
      <c r="H22" s="296">
        <v>16</v>
      </c>
      <c r="I22" s="296">
        <v>300</v>
      </c>
      <c r="J22" s="295">
        <f>I22*H22</f>
        <v>4800</v>
      </c>
      <c r="K22" s="294"/>
    </row>
    <row r="23" spans="1:21" ht="15" customHeight="1" x14ac:dyDescent="0.3">
      <c r="A23" s="365">
        <v>15</v>
      </c>
      <c r="B23" s="779"/>
      <c r="C23" s="304" t="s">
        <v>3652</v>
      </c>
      <c r="D23" s="304"/>
      <c r="E23" s="306"/>
      <c r="F23" s="306"/>
      <c r="G23" s="297" t="s">
        <v>3660</v>
      </c>
      <c r="H23" s="296">
        <v>8</v>
      </c>
      <c r="I23" s="296">
        <v>500</v>
      </c>
      <c r="J23" s="295">
        <f>I23*H23</f>
        <v>4000</v>
      </c>
      <c r="K23" s="294"/>
      <c r="L23" s="298"/>
    </row>
    <row r="24" spans="1:21" ht="15" customHeight="1" x14ac:dyDescent="0.3">
      <c r="A24" s="758" t="s">
        <v>3704</v>
      </c>
      <c r="B24" s="759"/>
      <c r="C24" s="759"/>
      <c r="D24" s="759"/>
      <c r="E24" s="759"/>
      <c r="F24" s="759"/>
      <c r="G24" s="759"/>
      <c r="H24" s="759"/>
      <c r="I24" s="760"/>
      <c r="J24" s="361">
        <f>J22+J23</f>
        <v>8800</v>
      </c>
      <c r="K24" s="294"/>
    </row>
    <row r="25" spans="1:21" ht="15" customHeight="1" x14ac:dyDescent="0.3">
      <c r="A25" s="296">
        <v>16</v>
      </c>
      <c r="B25" s="827" t="s">
        <v>3765</v>
      </c>
      <c r="C25" s="802" t="s">
        <v>3718</v>
      </c>
      <c r="D25" s="803"/>
      <c r="E25" s="803"/>
      <c r="F25" s="804"/>
      <c r="G25" s="297" t="s">
        <v>3673</v>
      </c>
      <c r="H25" s="304"/>
      <c r="I25" s="304"/>
      <c r="J25" s="304"/>
      <c r="K25" s="294"/>
    </row>
    <row r="26" spans="1:21" ht="15" customHeight="1" x14ac:dyDescent="0.3">
      <c r="A26" s="365">
        <v>17</v>
      </c>
      <c r="B26" s="857"/>
      <c r="C26" s="805" t="s">
        <v>3674</v>
      </c>
      <c r="D26" s="806"/>
      <c r="E26" s="806"/>
      <c r="F26" s="807"/>
      <c r="G26" s="297" t="s">
        <v>3795</v>
      </c>
      <c r="H26" s="306">
        <v>1</v>
      </c>
      <c r="I26" s="712">
        <v>1800</v>
      </c>
      <c r="J26" s="712">
        <f>I26*H26</f>
        <v>1800</v>
      </c>
      <c r="K26" s="294"/>
    </row>
    <row r="27" spans="1:21" s="74" customFormat="1" ht="15" customHeight="1" x14ac:dyDescent="0.3">
      <c r="A27" s="758" t="s">
        <v>3711</v>
      </c>
      <c r="B27" s="759"/>
      <c r="C27" s="759"/>
      <c r="D27" s="759"/>
      <c r="E27" s="759"/>
      <c r="F27" s="759"/>
      <c r="G27" s="759"/>
      <c r="H27" s="759"/>
      <c r="I27" s="760"/>
      <c r="J27" s="361">
        <f>J21+J24+J26</f>
        <v>49600</v>
      </c>
      <c r="K27" s="294"/>
      <c r="L27"/>
      <c r="M27"/>
      <c r="N27"/>
      <c r="O27"/>
      <c r="P27"/>
      <c r="Q27"/>
      <c r="R27"/>
      <c r="S27"/>
      <c r="T27"/>
      <c r="U27"/>
    </row>
  </sheetData>
  <mergeCells count="18">
    <mergeCell ref="A27:I27"/>
    <mergeCell ref="A1:J1"/>
    <mergeCell ref="B14:B15"/>
    <mergeCell ref="B19:B20"/>
    <mergeCell ref="B22:B23"/>
    <mergeCell ref="B16:B18"/>
    <mergeCell ref="A2:B2"/>
    <mergeCell ref="A3:B3"/>
    <mergeCell ref="A4:B4"/>
    <mergeCell ref="A24:I24"/>
    <mergeCell ref="B25:B26"/>
    <mergeCell ref="B8:B10"/>
    <mergeCell ref="B11:B12"/>
    <mergeCell ref="A5:B5"/>
    <mergeCell ref="A6:B6"/>
    <mergeCell ref="C25:F25"/>
    <mergeCell ref="C26:F26"/>
    <mergeCell ref="A21:I21"/>
  </mergeCells>
  <pageMargins left="0.4" right="0.2" top="0.75" bottom="0.75" header="0.3" footer="0.3"/>
  <pageSetup scale="76" orientation="portrait" horizontalDpi="300" verticalDpi="30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zoomScaleNormal="100" workbookViewId="0">
      <selection activeCell="R34" sqref="R34"/>
    </sheetView>
  </sheetViews>
  <sheetFormatPr defaultRowHeight="14.4" x14ac:dyDescent="0.3"/>
  <cols>
    <col min="1" max="1" width="4" customWidth="1"/>
    <col min="2" max="2" width="13.6640625" customWidth="1"/>
    <col min="3" max="3" width="38" style="267" customWidth="1"/>
    <col min="4" max="4" width="6.77734375" customWidth="1"/>
    <col min="5" max="5" width="7.88671875" customWidth="1"/>
    <col min="6" max="6" width="6.77734375" customWidth="1"/>
    <col min="7" max="7" width="10.88671875" customWidth="1"/>
    <col min="8" max="8" width="7.77734375" customWidth="1"/>
    <col min="9" max="9" width="18" customWidth="1"/>
    <col min="10" max="10" width="10.44140625" style="383" customWidth="1"/>
  </cols>
  <sheetData>
    <row r="1" spans="1:11" ht="49.2" customHeight="1" x14ac:dyDescent="0.3">
      <c r="A1" s="778" t="s">
        <v>3695</v>
      </c>
      <c r="B1" s="778"/>
      <c r="C1" s="778"/>
      <c r="D1" s="778"/>
      <c r="E1" s="778"/>
      <c r="F1" s="778"/>
      <c r="G1" s="778"/>
      <c r="H1" s="778"/>
      <c r="I1" s="778"/>
      <c r="J1" s="778"/>
    </row>
    <row r="2" spans="1:11" x14ac:dyDescent="0.3">
      <c r="A2" s="791" t="s">
        <v>456</v>
      </c>
      <c r="B2" s="791"/>
      <c r="C2" s="1" t="s">
        <v>3835</v>
      </c>
      <c r="D2" s="1"/>
      <c r="E2" s="394"/>
      <c r="F2" s="394"/>
      <c r="G2" s="394"/>
      <c r="H2" s="394"/>
      <c r="I2" s="394"/>
      <c r="J2" s="394"/>
    </row>
    <row r="3" spans="1:11" x14ac:dyDescent="0.3">
      <c r="A3" s="791" t="s">
        <v>3694</v>
      </c>
      <c r="B3" s="791"/>
      <c r="C3" s="1" t="s">
        <v>1237</v>
      </c>
      <c r="D3" s="1"/>
      <c r="E3" s="394"/>
      <c r="F3" s="394"/>
      <c r="G3" s="394"/>
      <c r="H3" s="394"/>
      <c r="I3" s="394"/>
      <c r="J3" s="394"/>
    </row>
    <row r="4" spans="1:11" ht="14.4" customHeight="1" x14ac:dyDescent="0.3">
      <c r="A4" s="791" t="s">
        <v>3779</v>
      </c>
      <c r="B4" s="791"/>
      <c r="C4" s="1" t="s">
        <v>353</v>
      </c>
      <c r="D4" s="1"/>
      <c r="E4" s="394"/>
      <c r="F4" s="394"/>
      <c r="G4" s="394"/>
      <c r="H4" s="394"/>
      <c r="I4" s="394"/>
      <c r="J4" s="394"/>
    </row>
    <row r="5" spans="1:11" ht="14.4" customHeight="1" x14ac:dyDescent="0.3">
      <c r="A5" s="791" t="s">
        <v>454</v>
      </c>
      <c r="B5" s="791"/>
      <c r="C5" s="1" t="s">
        <v>3637</v>
      </c>
      <c r="D5" s="1"/>
      <c r="E5" s="394"/>
      <c r="F5" s="394"/>
      <c r="G5" s="394"/>
      <c r="H5" s="394"/>
      <c r="I5" s="394"/>
      <c r="J5" s="394"/>
    </row>
    <row r="6" spans="1:11" ht="14.4" customHeight="1" x14ac:dyDescent="0.3">
      <c r="A6" s="855" t="s">
        <v>457</v>
      </c>
      <c r="B6" s="856"/>
      <c r="C6" s="503" t="s">
        <v>3859</v>
      </c>
      <c r="D6" s="503"/>
      <c r="E6" s="394"/>
      <c r="F6" s="394"/>
      <c r="G6" s="394"/>
      <c r="H6" s="394"/>
      <c r="I6" s="394"/>
      <c r="J6" s="394"/>
    </row>
    <row r="7" spans="1:11" ht="36.6" customHeight="1" x14ac:dyDescent="0.3">
      <c r="A7" s="701" t="s">
        <v>413</v>
      </c>
      <c r="B7" s="406" t="s">
        <v>3712</v>
      </c>
      <c r="C7" s="353" t="s">
        <v>3692</v>
      </c>
      <c r="D7" s="351" t="s">
        <v>3691</v>
      </c>
      <c r="E7" s="309" t="s">
        <v>3690</v>
      </c>
      <c r="F7" s="309" t="s">
        <v>3689</v>
      </c>
      <c r="G7" s="352" t="s">
        <v>3688</v>
      </c>
      <c r="H7" s="351" t="s">
        <v>3687</v>
      </c>
      <c r="I7" s="351" t="s">
        <v>3883</v>
      </c>
      <c r="J7" s="351" t="s">
        <v>3884</v>
      </c>
      <c r="K7" s="269"/>
    </row>
    <row r="8" spans="1:11" ht="15.6" customHeight="1" x14ac:dyDescent="0.3">
      <c r="A8" s="99">
        <v>1</v>
      </c>
      <c r="B8" s="779" t="s">
        <v>3714</v>
      </c>
      <c r="C8" s="307" t="s">
        <v>3916</v>
      </c>
      <c r="D8" s="342">
        <v>10</v>
      </c>
      <c r="E8" s="341">
        <v>8</v>
      </c>
      <c r="F8" s="341"/>
      <c r="G8" s="275" t="s">
        <v>3683</v>
      </c>
      <c r="H8" s="270">
        <v>80</v>
      </c>
      <c r="I8" s="270">
        <f>J8/H8</f>
        <v>62.5</v>
      </c>
      <c r="J8" s="270">
        <v>5000</v>
      </c>
      <c r="K8" s="269"/>
    </row>
    <row r="9" spans="1:11" ht="15.6" customHeight="1" x14ac:dyDescent="0.3">
      <c r="A9" s="99">
        <v>2</v>
      </c>
      <c r="B9" s="779"/>
      <c r="C9" s="307" t="s">
        <v>3885</v>
      </c>
      <c r="D9" s="342">
        <v>11</v>
      </c>
      <c r="E9" s="341">
        <v>8.5</v>
      </c>
      <c r="F9" s="341"/>
      <c r="G9" s="275" t="s">
        <v>3683</v>
      </c>
      <c r="H9" s="270">
        <v>90</v>
      </c>
      <c r="I9" s="270">
        <f>J9/H9</f>
        <v>44.444444444444443</v>
      </c>
      <c r="J9" s="270">
        <v>4000</v>
      </c>
      <c r="K9" s="269"/>
    </row>
    <row r="10" spans="1:11" ht="15.6" customHeight="1" x14ac:dyDescent="0.3">
      <c r="A10" s="99">
        <v>3</v>
      </c>
      <c r="B10" s="779"/>
      <c r="C10" s="101" t="s">
        <v>3838</v>
      </c>
      <c r="D10" s="271">
        <v>10</v>
      </c>
      <c r="E10" s="341">
        <v>8</v>
      </c>
      <c r="F10" s="341"/>
      <c r="G10" s="275" t="s">
        <v>3678</v>
      </c>
      <c r="H10" s="270">
        <v>20</v>
      </c>
      <c r="I10" s="270">
        <f>J10/H10</f>
        <v>25</v>
      </c>
      <c r="J10" s="270">
        <v>500</v>
      </c>
      <c r="K10" s="269"/>
    </row>
    <row r="11" spans="1:11" ht="15.6" customHeight="1" x14ac:dyDescent="0.3">
      <c r="A11" s="99">
        <v>6</v>
      </c>
      <c r="B11" s="308" t="s">
        <v>476</v>
      </c>
      <c r="C11" s="307" t="s">
        <v>2004</v>
      </c>
      <c r="D11" s="345"/>
      <c r="E11" s="341"/>
      <c r="F11" s="341"/>
      <c r="G11" s="275" t="s">
        <v>3701</v>
      </c>
      <c r="H11" s="270">
        <v>60</v>
      </c>
      <c r="I11" s="270">
        <v>7</v>
      </c>
      <c r="J11" s="270">
        <f t="shared" ref="J11:J16" si="0">I11*H11</f>
        <v>420</v>
      </c>
      <c r="K11" s="269"/>
    </row>
    <row r="12" spans="1:11" ht="15.6" customHeight="1" x14ac:dyDescent="0.3">
      <c r="A12" s="99">
        <v>4</v>
      </c>
      <c r="B12" s="779" t="s">
        <v>478</v>
      </c>
      <c r="C12" s="307" t="s">
        <v>3946</v>
      </c>
      <c r="D12" s="342">
        <v>22</v>
      </c>
      <c r="E12" s="341">
        <v>0.2</v>
      </c>
      <c r="F12" s="341">
        <v>0.9</v>
      </c>
      <c r="G12" s="275" t="s">
        <v>3679</v>
      </c>
      <c r="H12" s="270">
        <f>F12*E12*D12</f>
        <v>3.9600000000000004</v>
      </c>
      <c r="I12" s="270">
        <v>200</v>
      </c>
      <c r="J12" s="270">
        <f t="shared" si="0"/>
        <v>792.00000000000011</v>
      </c>
      <c r="K12" s="269"/>
    </row>
    <row r="13" spans="1:11" ht="15.6" customHeight="1" x14ac:dyDescent="0.3">
      <c r="A13" s="99">
        <v>5</v>
      </c>
      <c r="B13" s="779"/>
      <c r="C13" s="307" t="s">
        <v>2007</v>
      </c>
      <c r="D13" s="342">
        <v>44</v>
      </c>
      <c r="E13" s="341"/>
      <c r="F13" s="341"/>
      <c r="G13" s="275" t="s">
        <v>3683</v>
      </c>
      <c r="H13" s="270">
        <v>44</v>
      </c>
      <c r="I13" s="270">
        <v>40</v>
      </c>
      <c r="J13" s="270">
        <f t="shared" si="0"/>
        <v>1760</v>
      </c>
      <c r="K13" s="269"/>
    </row>
    <row r="14" spans="1:11" ht="15.6" customHeight="1" x14ac:dyDescent="0.3">
      <c r="A14" s="99">
        <v>7</v>
      </c>
      <c r="B14" s="779" t="s">
        <v>473</v>
      </c>
      <c r="C14" s="307" t="s">
        <v>3881</v>
      </c>
      <c r="D14" s="342"/>
      <c r="E14" s="341">
        <v>1.2</v>
      </c>
      <c r="F14" s="341">
        <v>0.4</v>
      </c>
      <c r="G14" s="275" t="s">
        <v>3677</v>
      </c>
      <c r="H14" s="270">
        <v>50</v>
      </c>
      <c r="I14" s="270">
        <v>12</v>
      </c>
      <c r="J14" s="270">
        <f t="shared" si="0"/>
        <v>600</v>
      </c>
      <c r="K14" s="269"/>
    </row>
    <row r="15" spans="1:11" ht="15.6" customHeight="1" x14ac:dyDescent="0.3">
      <c r="A15" s="99">
        <v>8</v>
      </c>
      <c r="B15" s="779"/>
      <c r="C15" s="307" t="s">
        <v>3927</v>
      </c>
      <c r="D15" s="342">
        <v>1.5</v>
      </c>
      <c r="E15" s="341">
        <v>1</v>
      </c>
      <c r="F15" s="341"/>
      <c r="G15" s="275" t="s">
        <v>3677</v>
      </c>
      <c r="H15" s="270">
        <v>48</v>
      </c>
      <c r="I15" s="270">
        <v>188</v>
      </c>
      <c r="J15" s="270">
        <f t="shared" si="0"/>
        <v>9024</v>
      </c>
      <c r="K15" s="269"/>
    </row>
    <row r="16" spans="1:11" ht="15.6" customHeight="1" x14ac:dyDescent="0.3">
      <c r="A16" s="99">
        <v>9</v>
      </c>
      <c r="B16" s="779"/>
      <c r="C16" s="307" t="s">
        <v>3927</v>
      </c>
      <c r="D16" s="342">
        <v>2.2999999999999998</v>
      </c>
      <c r="E16" s="341">
        <v>6</v>
      </c>
      <c r="F16" s="341"/>
      <c r="G16" s="275" t="s">
        <v>3677</v>
      </c>
      <c r="H16" s="270">
        <v>1</v>
      </c>
      <c r="I16" s="270">
        <v>300</v>
      </c>
      <c r="J16" s="270">
        <f t="shared" si="0"/>
        <v>300</v>
      </c>
      <c r="K16" s="269"/>
    </row>
    <row r="17" spans="1:12" ht="15.6" customHeight="1" x14ac:dyDescent="0.3">
      <c r="A17" s="758" t="s">
        <v>3712</v>
      </c>
      <c r="B17" s="759"/>
      <c r="C17" s="759"/>
      <c r="D17" s="759"/>
      <c r="E17" s="759"/>
      <c r="F17" s="759"/>
      <c r="G17" s="759"/>
      <c r="H17" s="759"/>
      <c r="I17" s="760"/>
      <c r="J17" s="628">
        <f>SUM(J8:J16)</f>
        <v>22396</v>
      </c>
      <c r="K17" s="269"/>
    </row>
    <row r="18" spans="1:12" ht="15.6" customHeight="1" x14ac:dyDescent="0.3">
      <c r="A18" s="99">
        <v>11</v>
      </c>
      <c r="B18" s="783" t="s">
        <v>3744</v>
      </c>
      <c r="C18" s="764" t="s">
        <v>3675</v>
      </c>
      <c r="D18" s="765"/>
      <c r="E18" s="765"/>
      <c r="F18" s="766"/>
      <c r="G18" s="275" t="s">
        <v>3660</v>
      </c>
      <c r="H18" s="271">
        <v>10</v>
      </c>
      <c r="I18" s="338">
        <v>300</v>
      </c>
      <c r="J18" s="270">
        <f>I18*H18</f>
        <v>3000</v>
      </c>
      <c r="K18" s="269"/>
    </row>
    <row r="19" spans="1:12" ht="15.6" customHeight="1" x14ac:dyDescent="0.3">
      <c r="A19" s="99">
        <v>12</v>
      </c>
      <c r="B19" s="784"/>
      <c r="C19" s="764" t="s">
        <v>3652</v>
      </c>
      <c r="D19" s="765"/>
      <c r="E19" s="765"/>
      <c r="F19" s="766"/>
      <c r="G19" s="275" t="s">
        <v>3660</v>
      </c>
      <c r="H19" s="339">
        <v>10</v>
      </c>
      <c r="I19" s="439">
        <v>500</v>
      </c>
      <c r="J19" s="547">
        <f>I19*H19</f>
        <v>5000</v>
      </c>
      <c r="K19" s="269"/>
      <c r="L19" s="274"/>
    </row>
    <row r="20" spans="1:12" ht="15.6" customHeight="1" x14ac:dyDescent="0.3">
      <c r="A20" s="758" t="s">
        <v>3704</v>
      </c>
      <c r="B20" s="759"/>
      <c r="C20" s="759"/>
      <c r="D20" s="759"/>
      <c r="E20" s="759"/>
      <c r="F20" s="759"/>
      <c r="G20" s="759"/>
      <c r="H20" s="759"/>
      <c r="I20" s="760"/>
      <c r="J20" s="628">
        <f>J18+J19</f>
        <v>8000</v>
      </c>
      <c r="K20" s="269"/>
    </row>
    <row r="21" spans="1:12" ht="15.6" customHeight="1" x14ac:dyDescent="0.3">
      <c r="A21" s="448">
        <v>13</v>
      </c>
      <c r="B21" s="781" t="s">
        <v>3674</v>
      </c>
      <c r="C21" s="802" t="s">
        <v>3718</v>
      </c>
      <c r="D21" s="803"/>
      <c r="E21" s="803"/>
      <c r="F21" s="804"/>
      <c r="G21" s="272" t="s">
        <v>3717</v>
      </c>
      <c r="H21" s="448"/>
      <c r="I21" s="398"/>
      <c r="J21" s="498"/>
      <c r="K21" s="269"/>
    </row>
    <row r="22" spans="1:12" ht="15.6" customHeight="1" thickBot="1" x14ac:dyDescent="0.35">
      <c r="A22" s="585">
        <v>14</v>
      </c>
      <c r="B22" s="936"/>
      <c r="C22" s="805" t="s">
        <v>3674</v>
      </c>
      <c r="D22" s="806"/>
      <c r="E22" s="806"/>
      <c r="F22" s="807"/>
      <c r="G22" s="441" t="s">
        <v>3795</v>
      </c>
      <c r="H22" s="505">
        <v>1</v>
      </c>
      <c r="I22" s="339">
        <v>800</v>
      </c>
      <c r="J22" s="547">
        <v>800</v>
      </c>
      <c r="K22" s="269"/>
    </row>
    <row r="23" spans="1:12" ht="15.6" customHeight="1" thickBot="1" x14ac:dyDescent="0.35">
      <c r="A23" s="758" t="s">
        <v>3711</v>
      </c>
      <c r="B23" s="759"/>
      <c r="C23" s="759"/>
      <c r="D23" s="759"/>
      <c r="E23" s="759"/>
      <c r="F23" s="759"/>
      <c r="G23" s="759"/>
      <c r="H23" s="759"/>
      <c r="I23" s="760"/>
      <c r="J23" s="673">
        <f>J17+J20+J22</f>
        <v>31196</v>
      </c>
      <c r="K23" s="269"/>
    </row>
  </sheetData>
  <mergeCells count="18">
    <mergeCell ref="C19:F19"/>
    <mergeCell ref="A17:I17"/>
    <mergeCell ref="A23:I23"/>
    <mergeCell ref="B12:B13"/>
    <mergeCell ref="A1:J1"/>
    <mergeCell ref="B8:B10"/>
    <mergeCell ref="A2:B2"/>
    <mergeCell ref="A3:B3"/>
    <mergeCell ref="A4:B4"/>
    <mergeCell ref="A5:B5"/>
    <mergeCell ref="A6:B6"/>
    <mergeCell ref="C21:F21"/>
    <mergeCell ref="B21:B22"/>
    <mergeCell ref="C22:F22"/>
    <mergeCell ref="B14:B16"/>
    <mergeCell ref="B18:B19"/>
    <mergeCell ref="A20:I20"/>
    <mergeCell ref="C18:F18"/>
  </mergeCells>
  <pageMargins left="0.7" right="0" top="0.75" bottom="0.75" header="0.3" footer="0.3"/>
  <pageSetup scale="80" orientation="portrait" horizontalDpi="300" verticalDpi="30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0"/>
  <sheetViews>
    <sheetView topLeftCell="A2" zoomScaleNormal="100" workbookViewId="0">
      <selection activeCell="A30" sqref="A30:I30"/>
    </sheetView>
  </sheetViews>
  <sheetFormatPr defaultRowHeight="14.4" x14ac:dyDescent="0.3"/>
  <cols>
    <col min="1" max="1" width="3.5546875" customWidth="1"/>
    <col min="2" max="2" width="16.77734375" customWidth="1"/>
    <col min="3" max="3" width="39.5546875" style="267" customWidth="1"/>
    <col min="4" max="4" width="12.77734375" customWidth="1"/>
    <col min="5" max="5" width="10.44140625" customWidth="1"/>
    <col min="6" max="6" width="11.77734375" customWidth="1"/>
    <col min="7" max="7" width="11" customWidth="1"/>
    <col min="8" max="8" width="10" customWidth="1"/>
    <col min="9" max="9" width="11.6640625" customWidth="1"/>
    <col min="10" max="10" width="9" style="383" bestFit="1" customWidth="1"/>
    <col min="11" max="11" width="11.44140625" bestFit="1" customWidth="1"/>
  </cols>
  <sheetData>
    <row r="1" spans="1:11" ht="43.2" customHeight="1" x14ac:dyDescent="0.3">
      <c r="A1" s="791" t="s">
        <v>3695</v>
      </c>
      <c r="B1" s="791"/>
      <c r="C1" s="791"/>
      <c r="D1" s="791"/>
      <c r="E1" s="791"/>
      <c r="F1" s="791"/>
      <c r="G1" s="791"/>
      <c r="H1" s="791"/>
      <c r="I1" s="791"/>
      <c r="J1" s="791"/>
    </row>
    <row r="2" spans="1:11" x14ac:dyDescent="0.3">
      <c r="A2" s="791" t="s">
        <v>456</v>
      </c>
      <c r="B2" s="791"/>
      <c r="C2" s="314" t="s">
        <v>3854</v>
      </c>
      <c r="D2" s="274"/>
      <c r="E2" s="274"/>
      <c r="F2" s="274"/>
      <c r="G2" s="274"/>
      <c r="H2" s="274"/>
      <c r="I2" s="274"/>
      <c r="J2" s="274"/>
    </row>
    <row r="3" spans="1:11" ht="14.4" customHeight="1" x14ac:dyDescent="0.3">
      <c r="A3" s="791" t="s">
        <v>3694</v>
      </c>
      <c r="B3" s="791"/>
      <c r="C3" s="314" t="s">
        <v>1237</v>
      </c>
      <c r="D3" s="274"/>
      <c r="E3" s="274"/>
      <c r="F3" s="274"/>
      <c r="G3" s="274"/>
      <c r="H3" s="274"/>
      <c r="I3" s="274"/>
      <c r="J3" s="274"/>
    </row>
    <row r="4" spans="1:11" ht="14.4" customHeight="1" x14ac:dyDescent="0.3">
      <c r="A4" s="791" t="s">
        <v>3779</v>
      </c>
      <c r="B4" s="791"/>
      <c r="C4" s="314" t="s">
        <v>353</v>
      </c>
      <c r="D4" s="274"/>
      <c r="E4" s="274"/>
      <c r="F4" s="274"/>
      <c r="G4" s="274"/>
      <c r="H4" s="274"/>
      <c r="I4" s="274"/>
      <c r="J4" s="274"/>
    </row>
    <row r="5" spans="1:11" ht="14.4" customHeight="1" x14ac:dyDescent="0.3">
      <c r="A5" s="791" t="s">
        <v>3693</v>
      </c>
      <c r="B5" s="791"/>
      <c r="C5" s="314" t="s">
        <v>3849</v>
      </c>
      <c r="D5" s="274"/>
      <c r="E5" s="274"/>
      <c r="F5" s="274"/>
      <c r="G5" s="274"/>
      <c r="H5" s="274"/>
      <c r="I5" s="274"/>
      <c r="J5" s="274"/>
    </row>
    <row r="6" spans="1:11" ht="14.4" customHeight="1" x14ac:dyDescent="0.3">
      <c r="A6" s="855" t="s">
        <v>457</v>
      </c>
      <c r="B6" s="856"/>
      <c r="C6" s="607" t="s">
        <v>3853</v>
      </c>
      <c r="D6" s="274"/>
      <c r="E6" s="274"/>
      <c r="F6" s="274"/>
      <c r="G6" s="274"/>
      <c r="H6" s="274"/>
      <c r="I6" s="274"/>
      <c r="J6" s="274"/>
    </row>
    <row r="7" spans="1:11" ht="28.2" customHeight="1" x14ac:dyDescent="0.3">
      <c r="A7" s="701" t="s">
        <v>413</v>
      </c>
      <c r="B7" s="406" t="s">
        <v>3712</v>
      </c>
      <c r="C7" s="353" t="s">
        <v>3692</v>
      </c>
      <c r="D7" s="351" t="s">
        <v>3691</v>
      </c>
      <c r="E7" s="309" t="s">
        <v>3690</v>
      </c>
      <c r="F7" s="309" t="s">
        <v>3689</v>
      </c>
      <c r="G7" s="352" t="s">
        <v>3688</v>
      </c>
      <c r="H7" s="351" t="s">
        <v>3687</v>
      </c>
      <c r="I7" s="351" t="s">
        <v>3883</v>
      </c>
      <c r="J7" s="351" t="s">
        <v>3884</v>
      </c>
      <c r="K7" s="294"/>
    </row>
    <row r="8" spans="1:11" ht="14.4" customHeight="1" x14ac:dyDescent="0.3">
      <c r="A8" s="365">
        <v>1</v>
      </c>
      <c r="B8" s="622" t="s">
        <v>3714</v>
      </c>
      <c r="C8" s="307" t="s">
        <v>3723</v>
      </c>
      <c r="D8" s="296">
        <v>7</v>
      </c>
      <c r="E8" s="306">
        <v>5</v>
      </c>
      <c r="F8" s="306"/>
      <c r="G8" s="297" t="s">
        <v>3683</v>
      </c>
      <c r="H8" s="296">
        <v>35</v>
      </c>
      <c r="I8" s="296">
        <v>20</v>
      </c>
      <c r="J8" s="296">
        <f t="shared" ref="J8:J22" si="0">I8*H8</f>
        <v>700</v>
      </c>
      <c r="K8" s="294"/>
    </row>
    <row r="9" spans="1:11" ht="14.4" customHeight="1" x14ac:dyDescent="0.3">
      <c r="A9" s="365">
        <v>2</v>
      </c>
      <c r="B9" s="940" t="s">
        <v>479</v>
      </c>
      <c r="C9" s="307" t="s">
        <v>3905</v>
      </c>
      <c r="D9" s="296">
        <v>3.8</v>
      </c>
      <c r="E9" s="306">
        <v>0.05</v>
      </c>
      <c r="F9" s="99"/>
      <c r="G9" s="297" t="s">
        <v>3852</v>
      </c>
      <c r="H9" s="296">
        <v>1</v>
      </c>
      <c r="I9" s="296">
        <v>200</v>
      </c>
      <c r="J9" s="296">
        <f t="shared" si="0"/>
        <v>200</v>
      </c>
      <c r="K9" s="294"/>
    </row>
    <row r="10" spans="1:11" ht="14.4" customHeight="1" x14ac:dyDescent="0.3">
      <c r="A10" s="365">
        <v>3</v>
      </c>
      <c r="B10" s="940"/>
      <c r="C10" s="307" t="s">
        <v>3928</v>
      </c>
      <c r="D10" s="296">
        <v>1.5</v>
      </c>
      <c r="E10" s="306">
        <v>0.12</v>
      </c>
      <c r="F10" s="306"/>
      <c r="G10" s="297" t="s">
        <v>3677</v>
      </c>
      <c r="H10" s="296">
        <v>3</v>
      </c>
      <c r="I10" s="296">
        <v>300</v>
      </c>
      <c r="J10" s="296">
        <f t="shared" si="0"/>
        <v>900</v>
      </c>
      <c r="K10" s="294"/>
    </row>
    <row r="11" spans="1:11" ht="14.4" customHeight="1" x14ac:dyDescent="0.3">
      <c r="A11" s="365">
        <v>4</v>
      </c>
      <c r="B11" s="940"/>
      <c r="C11" s="307" t="s">
        <v>3929</v>
      </c>
      <c r="D11" s="296">
        <v>0.8</v>
      </c>
      <c r="E11" s="306">
        <v>0.12</v>
      </c>
      <c r="F11" s="306"/>
      <c r="G11" s="297" t="s">
        <v>3677</v>
      </c>
      <c r="H11" s="296">
        <v>3</v>
      </c>
      <c r="I11" s="296">
        <v>250</v>
      </c>
      <c r="J11" s="296">
        <f t="shared" si="0"/>
        <v>750</v>
      </c>
      <c r="K11" s="294"/>
    </row>
    <row r="12" spans="1:11" ht="14.4" customHeight="1" x14ac:dyDescent="0.3">
      <c r="A12" s="365">
        <v>5</v>
      </c>
      <c r="B12" s="937" t="s">
        <v>478</v>
      </c>
      <c r="C12" s="307" t="s">
        <v>2019</v>
      </c>
      <c r="D12" s="296">
        <v>0.2</v>
      </c>
      <c r="E12" s="306">
        <v>0.12</v>
      </c>
      <c r="F12" s="306">
        <v>7.0000000000000007E-2</v>
      </c>
      <c r="G12" s="297" t="s">
        <v>3677</v>
      </c>
      <c r="H12" s="713">
        <v>18860</v>
      </c>
      <c r="I12" s="713">
        <v>1</v>
      </c>
      <c r="J12" s="713">
        <f t="shared" si="0"/>
        <v>18860</v>
      </c>
      <c r="K12" s="294"/>
    </row>
    <row r="13" spans="1:11" ht="14.4" customHeight="1" x14ac:dyDescent="0.3">
      <c r="A13" s="365">
        <v>6</v>
      </c>
      <c r="B13" s="938"/>
      <c r="C13" s="307" t="s">
        <v>2018</v>
      </c>
      <c r="D13" s="296">
        <v>0.25</v>
      </c>
      <c r="E13" s="306">
        <v>0.25</v>
      </c>
      <c r="F13" s="306">
        <v>0.04</v>
      </c>
      <c r="G13" s="297" t="s">
        <v>3677</v>
      </c>
      <c r="H13" s="713">
        <v>4620</v>
      </c>
      <c r="I13" s="713">
        <v>7</v>
      </c>
      <c r="J13" s="713">
        <f t="shared" si="0"/>
        <v>32340</v>
      </c>
      <c r="K13" s="294"/>
    </row>
    <row r="14" spans="1:11" ht="14.4" customHeight="1" x14ac:dyDescent="0.3">
      <c r="A14" s="365">
        <v>7</v>
      </c>
      <c r="B14" s="938"/>
      <c r="C14" s="307" t="s">
        <v>3946</v>
      </c>
      <c r="D14" s="296">
        <v>20</v>
      </c>
      <c r="E14" s="306">
        <v>0.8</v>
      </c>
      <c r="F14" s="306">
        <v>0.7</v>
      </c>
      <c r="G14" s="297" t="s">
        <v>3679</v>
      </c>
      <c r="H14" s="296">
        <v>11</v>
      </c>
      <c r="I14" s="713">
        <v>300</v>
      </c>
      <c r="J14" s="713">
        <f t="shared" si="0"/>
        <v>3300</v>
      </c>
      <c r="K14" s="294"/>
    </row>
    <row r="15" spans="1:11" ht="14.4" customHeight="1" x14ac:dyDescent="0.3">
      <c r="A15" s="365">
        <v>8</v>
      </c>
      <c r="B15" s="938"/>
      <c r="C15" s="367" t="s">
        <v>3949</v>
      </c>
      <c r="D15" s="296">
        <v>7</v>
      </c>
      <c r="E15" s="306">
        <v>4.5999999999999996</v>
      </c>
      <c r="F15" s="306">
        <v>0.06</v>
      </c>
      <c r="G15" s="297" t="s">
        <v>3679</v>
      </c>
      <c r="H15" s="296">
        <f>F15*E15*D15</f>
        <v>1.9319999999999997</v>
      </c>
      <c r="I15" s="713">
        <v>300</v>
      </c>
      <c r="J15" s="713">
        <f t="shared" si="0"/>
        <v>579.59999999999991</v>
      </c>
      <c r="K15" s="294"/>
    </row>
    <row r="16" spans="1:11" ht="14.4" customHeight="1" x14ac:dyDescent="0.3">
      <c r="A16" s="365">
        <v>9</v>
      </c>
      <c r="B16" s="938"/>
      <c r="C16" s="307" t="s">
        <v>2012</v>
      </c>
      <c r="D16" s="304"/>
      <c r="E16" s="306"/>
      <c r="F16" s="306"/>
      <c r="G16" s="297" t="s">
        <v>3679</v>
      </c>
      <c r="H16" s="296">
        <v>13.72</v>
      </c>
      <c r="I16" s="713">
        <v>300</v>
      </c>
      <c r="J16" s="713">
        <f t="shared" si="0"/>
        <v>4116</v>
      </c>
      <c r="K16" s="294"/>
    </row>
    <row r="17" spans="1:21" ht="14.4" customHeight="1" x14ac:dyDescent="0.3">
      <c r="A17" s="365">
        <v>10</v>
      </c>
      <c r="B17" s="938"/>
      <c r="C17" s="307" t="s">
        <v>2007</v>
      </c>
      <c r="D17" s="304"/>
      <c r="E17" s="306"/>
      <c r="F17" s="306"/>
      <c r="G17" s="297" t="s">
        <v>3683</v>
      </c>
      <c r="H17" s="296">
        <v>138</v>
      </c>
      <c r="I17" s="713">
        <v>25</v>
      </c>
      <c r="J17" s="713">
        <f t="shared" si="0"/>
        <v>3450</v>
      </c>
      <c r="K17" s="294"/>
    </row>
    <row r="18" spans="1:21" ht="14.4" customHeight="1" x14ac:dyDescent="0.3">
      <c r="A18" s="365">
        <v>11</v>
      </c>
      <c r="B18" s="939"/>
      <c r="C18" s="307" t="s">
        <v>2007</v>
      </c>
      <c r="D18" s="304"/>
      <c r="E18" s="306"/>
      <c r="F18" s="306"/>
      <c r="G18" s="297" t="s">
        <v>3683</v>
      </c>
      <c r="H18" s="296">
        <v>65</v>
      </c>
      <c r="I18" s="713">
        <v>25</v>
      </c>
      <c r="J18" s="713">
        <f t="shared" si="0"/>
        <v>1625</v>
      </c>
      <c r="K18" s="294"/>
    </row>
    <row r="19" spans="1:21" ht="14.4" customHeight="1" x14ac:dyDescent="0.3">
      <c r="A19" s="365"/>
      <c r="B19" s="937" t="s">
        <v>3851</v>
      </c>
      <c r="C19" s="307" t="s">
        <v>3821</v>
      </c>
      <c r="D19" s="304"/>
      <c r="E19" s="306">
        <v>1.8</v>
      </c>
      <c r="F19" s="306">
        <v>0.9</v>
      </c>
      <c r="G19" s="297" t="s">
        <v>3677</v>
      </c>
      <c r="H19" s="296">
        <v>1</v>
      </c>
      <c r="I19" s="713">
        <v>2500</v>
      </c>
      <c r="J19" s="713">
        <f t="shared" si="0"/>
        <v>2500</v>
      </c>
      <c r="K19" s="294"/>
    </row>
    <row r="20" spans="1:21" ht="14.4" customHeight="1" x14ac:dyDescent="0.3">
      <c r="A20" s="365"/>
      <c r="B20" s="938"/>
      <c r="C20" s="307" t="s">
        <v>3822</v>
      </c>
      <c r="D20" s="304"/>
      <c r="E20" s="306">
        <v>0.65</v>
      </c>
      <c r="F20" s="306">
        <v>0.55000000000000004</v>
      </c>
      <c r="G20" s="297" t="s">
        <v>3677</v>
      </c>
      <c r="H20" s="296">
        <v>1</v>
      </c>
      <c r="I20" s="713">
        <v>1500</v>
      </c>
      <c r="J20" s="713">
        <f t="shared" si="0"/>
        <v>1500</v>
      </c>
      <c r="K20" s="294"/>
    </row>
    <row r="21" spans="1:21" ht="14.4" customHeight="1" x14ac:dyDescent="0.3">
      <c r="A21" s="365">
        <v>12</v>
      </c>
      <c r="B21" s="938"/>
      <c r="C21" s="307" t="s">
        <v>2004</v>
      </c>
      <c r="D21" s="304"/>
      <c r="E21" s="306"/>
      <c r="F21" s="306"/>
      <c r="G21" s="297" t="s">
        <v>3701</v>
      </c>
      <c r="H21" s="296">
        <v>150</v>
      </c>
      <c r="I21" s="713">
        <v>7</v>
      </c>
      <c r="J21" s="713">
        <f t="shared" si="0"/>
        <v>1050</v>
      </c>
      <c r="K21" s="294"/>
    </row>
    <row r="22" spans="1:21" ht="14.4" customHeight="1" x14ac:dyDescent="0.3">
      <c r="A22" s="365">
        <v>13</v>
      </c>
      <c r="B22" s="939"/>
      <c r="C22" s="307" t="s">
        <v>3948</v>
      </c>
      <c r="D22" s="304"/>
      <c r="E22" s="306"/>
      <c r="F22" s="306"/>
      <c r="G22" s="297" t="s">
        <v>3677</v>
      </c>
      <c r="H22" s="296">
        <v>2</v>
      </c>
      <c r="I22" s="713">
        <v>70</v>
      </c>
      <c r="J22" s="713">
        <f t="shared" si="0"/>
        <v>140</v>
      </c>
      <c r="K22" s="294"/>
    </row>
    <row r="23" spans="1:21" ht="14.4" customHeight="1" x14ac:dyDescent="0.3">
      <c r="A23" s="758" t="s">
        <v>3712</v>
      </c>
      <c r="B23" s="759"/>
      <c r="C23" s="759"/>
      <c r="D23" s="759"/>
      <c r="E23" s="759"/>
      <c r="F23" s="759"/>
      <c r="G23" s="759"/>
      <c r="H23" s="759"/>
      <c r="I23" s="760"/>
      <c r="J23" s="675">
        <f>SUM(J8:J22)</f>
        <v>72010.600000000006</v>
      </c>
      <c r="K23" s="446"/>
    </row>
    <row r="24" spans="1:21" ht="14.4" customHeight="1" x14ac:dyDescent="0.3">
      <c r="A24" s="365">
        <v>14</v>
      </c>
      <c r="B24" s="779" t="s">
        <v>3850</v>
      </c>
      <c r="C24" s="304" t="s">
        <v>3675</v>
      </c>
      <c r="D24" s="304"/>
      <c r="E24" s="306"/>
      <c r="F24" s="306"/>
      <c r="G24" s="297" t="s">
        <v>3660</v>
      </c>
      <c r="H24" s="296">
        <v>40</v>
      </c>
      <c r="I24" s="296">
        <v>200</v>
      </c>
      <c r="J24" s="295">
        <f>I24*H24</f>
        <v>8000</v>
      </c>
      <c r="K24" s="294"/>
    </row>
    <row r="25" spans="1:21" ht="14.4" customHeight="1" x14ac:dyDescent="0.3">
      <c r="A25" s="365">
        <v>15</v>
      </c>
      <c r="B25" s="779"/>
      <c r="C25" s="304" t="s">
        <v>3652</v>
      </c>
      <c r="D25" s="304"/>
      <c r="E25" s="306"/>
      <c r="F25" s="306"/>
      <c r="G25" s="297" t="s">
        <v>3660</v>
      </c>
      <c r="H25" s="296">
        <v>8</v>
      </c>
      <c r="I25" s="296">
        <v>1000</v>
      </c>
      <c r="J25" s="295">
        <f>I25*H25</f>
        <v>8000</v>
      </c>
      <c r="K25" s="294"/>
      <c r="L25" s="298"/>
    </row>
    <row r="26" spans="1:21" ht="14.4" customHeight="1" x14ac:dyDescent="0.3">
      <c r="A26" s="365">
        <v>16</v>
      </c>
      <c r="B26" s="779"/>
      <c r="C26" s="538" t="s">
        <v>3802</v>
      </c>
      <c r="D26" s="304"/>
      <c r="E26" s="306"/>
      <c r="F26" s="306"/>
      <c r="G26" s="297" t="s">
        <v>3660</v>
      </c>
      <c r="H26" s="296">
        <v>2</v>
      </c>
      <c r="I26" s="296">
        <v>500</v>
      </c>
      <c r="J26" s="295">
        <f>I26*H26</f>
        <v>1000</v>
      </c>
      <c r="K26" s="294"/>
      <c r="L26" s="298"/>
    </row>
    <row r="27" spans="1:21" ht="14.4" customHeight="1" x14ac:dyDescent="0.3">
      <c r="A27" s="758" t="s">
        <v>3704</v>
      </c>
      <c r="B27" s="759"/>
      <c r="C27" s="759"/>
      <c r="D27" s="759"/>
      <c r="E27" s="759"/>
      <c r="F27" s="759"/>
      <c r="G27" s="759"/>
      <c r="H27" s="759"/>
      <c r="I27" s="760"/>
      <c r="J27" s="361">
        <f>J8+J9+J10+J11+J12+J13+J14+J16+J17+J18+J21+J22+J24+J26+J25+J15+J19+J20</f>
        <v>89010.6</v>
      </c>
      <c r="K27" s="294"/>
    </row>
    <row r="28" spans="1:21" ht="14.4" customHeight="1" x14ac:dyDescent="0.3">
      <c r="A28" s="296">
        <v>16</v>
      </c>
      <c r="B28" s="783" t="s">
        <v>3765</v>
      </c>
      <c r="C28" s="802" t="s">
        <v>3718</v>
      </c>
      <c r="D28" s="803"/>
      <c r="E28" s="803"/>
      <c r="F28" s="804"/>
      <c r="G28" s="297" t="s">
        <v>3673</v>
      </c>
      <c r="H28" s="304"/>
      <c r="I28" s="304"/>
      <c r="J28" s="304"/>
      <c r="K28" s="294"/>
    </row>
    <row r="29" spans="1:21" ht="14.4" customHeight="1" x14ac:dyDescent="0.3">
      <c r="A29" s="365">
        <v>17</v>
      </c>
      <c r="B29" s="785"/>
      <c r="C29" s="805" t="s">
        <v>3674</v>
      </c>
      <c r="D29" s="806"/>
      <c r="E29" s="806"/>
      <c r="F29" s="807"/>
      <c r="G29" s="297" t="s">
        <v>3795</v>
      </c>
      <c r="H29" s="306">
        <v>1</v>
      </c>
      <c r="I29" s="300">
        <v>1500</v>
      </c>
      <c r="J29" s="295">
        <v>1500</v>
      </c>
      <c r="K29" s="294"/>
    </row>
    <row r="30" spans="1:21" s="74" customFormat="1" ht="14.4" customHeight="1" x14ac:dyDescent="0.3">
      <c r="A30" s="758" t="s">
        <v>3711</v>
      </c>
      <c r="B30" s="759"/>
      <c r="C30" s="759"/>
      <c r="D30" s="759"/>
      <c r="E30" s="759"/>
      <c r="F30" s="759"/>
      <c r="G30" s="759"/>
      <c r="H30" s="759"/>
      <c r="I30" s="760"/>
      <c r="J30" s="361">
        <f>J27+J29</f>
        <v>90510.6</v>
      </c>
      <c r="K30" s="294"/>
      <c r="L30"/>
      <c r="M30"/>
      <c r="N30"/>
      <c r="O30"/>
      <c r="P30"/>
      <c r="Q30"/>
      <c r="R30"/>
      <c r="S30"/>
      <c r="T30"/>
      <c r="U30"/>
    </row>
  </sheetData>
  <mergeCells count="16">
    <mergeCell ref="A1:J1"/>
    <mergeCell ref="B9:B11"/>
    <mergeCell ref="B24:B26"/>
    <mergeCell ref="B28:B29"/>
    <mergeCell ref="C28:F28"/>
    <mergeCell ref="A2:B2"/>
    <mergeCell ref="A3:B3"/>
    <mergeCell ref="A4:B4"/>
    <mergeCell ref="B19:B22"/>
    <mergeCell ref="B12:B18"/>
    <mergeCell ref="A5:B5"/>
    <mergeCell ref="A6:B6"/>
    <mergeCell ref="A23:I23"/>
    <mergeCell ref="A27:I27"/>
    <mergeCell ref="A30:I30"/>
    <mergeCell ref="C29:F29"/>
  </mergeCells>
  <pageMargins left="0.7" right="0.2" top="0.75" bottom="0.75" header="0.3" footer="0.3"/>
  <pageSetup scale="68" orientation="portrait" horizontalDpi="300" verticalDpi="30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zoomScaleNormal="100" workbookViewId="0">
      <selection activeCell="H21" sqref="H21:I21"/>
    </sheetView>
  </sheetViews>
  <sheetFormatPr defaultRowHeight="14.4" x14ac:dyDescent="0.3"/>
  <cols>
    <col min="1" max="1" width="6.44140625" customWidth="1"/>
    <col min="2" max="2" width="13.88671875" customWidth="1"/>
    <col min="3" max="3" width="38" style="267" customWidth="1"/>
    <col min="4" max="4" width="6.77734375" customWidth="1"/>
    <col min="5" max="5" width="7.88671875" customWidth="1"/>
    <col min="6" max="6" width="6.77734375" customWidth="1"/>
    <col min="7" max="7" width="12.5546875" customWidth="1"/>
    <col min="8" max="8" width="7.77734375" customWidth="1"/>
    <col min="9" max="9" width="12.77734375" customWidth="1"/>
    <col min="10" max="10" width="20.21875" style="383" customWidth="1"/>
  </cols>
  <sheetData>
    <row r="1" spans="1:11" ht="54.6" customHeight="1" x14ac:dyDescent="0.3">
      <c r="A1" s="778" t="s">
        <v>3695</v>
      </c>
      <c r="B1" s="778"/>
      <c r="C1" s="778"/>
      <c r="D1" s="778"/>
      <c r="E1" s="778"/>
      <c r="F1" s="778"/>
      <c r="G1" s="778"/>
      <c r="H1" s="778"/>
      <c r="I1" s="778"/>
      <c r="J1" s="778"/>
    </row>
    <row r="2" spans="1:11" x14ac:dyDescent="0.3">
      <c r="A2" s="791" t="s">
        <v>456</v>
      </c>
      <c r="B2" s="791"/>
      <c r="C2" s="1" t="s">
        <v>3854</v>
      </c>
      <c r="D2" s="1"/>
      <c r="E2" s="941"/>
      <c r="F2" s="941"/>
      <c r="G2" s="941"/>
      <c r="H2" s="941"/>
      <c r="I2" s="941"/>
      <c r="J2" s="941"/>
    </row>
    <row r="3" spans="1:11" x14ac:dyDescent="0.3">
      <c r="A3" s="791" t="s">
        <v>3694</v>
      </c>
      <c r="B3" s="791"/>
      <c r="C3" s="1" t="s">
        <v>1855</v>
      </c>
      <c r="D3" s="1"/>
      <c r="E3" s="941"/>
      <c r="F3" s="941"/>
      <c r="G3" s="941"/>
      <c r="H3" s="941"/>
      <c r="I3" s="941"/>
      <c r="J3" s="941"/>
    </row>
    <row r="4" spans="1:11" ht="14.4" customHeight="1" x14ac:dyDescent="0.3">
      <c r="A4" s="791" t="s">
        <v>3779</v>
      </c>
      <c r="B4" s="791"/>
      <c r="C4" s="1" t="s">
        <v>3861</v>
      </c>
      <c r="D4" s="1"/>
      <c r="E4" s="941"/>
      <c r="F4" s="941"/>
      <c r="G4" s="941"/>
      <c r="H4" s="941"/>
      <c r="I4" s="941"/>
      <c r="J4" s="941"/>
    </row>
    <row r="5" spans="1:11" ht="14.4" customHeight="1" x14ac:dyDescent="0.3">
      <c r="A5" s="791" t="s">
        <v>3693</v>
      </c>
      <c r="B5" s="791"/>
      <c r="C5" s="1" t="s">
        <v>3864</v>
      </c>
      <c r="D5" s="1"/>
      <c r="E5" s="941"/>
      <c r="F5" s="941"/>
      <c r="G5" s="941"/>
      <c r="H5" s="941"/>
      <c r="I5" s="941"/>
      <c r="J5" s="941"/>
    </row>
    <row r="6" spans="1:11" ht="14.4" customHeight="1" x14ac:dyDescent="0.3">
      <c r="A6" s="855" t="s">
        <v>457</v>
      </c>
      <c r="B6" s="856"/>
      <c r="C6" s="503" t="s">
        <v>3740</v>
      </c>
      <c r="D6" s="503"/>
      <c r="E6" s="941"/>
      <c r="F6" s="941"/>
      <c r="G6" s="941"/>
      <c r="H6" s="941"/>
      <c r="I6" s="941"/>
      <c r="J6" s="941"/>
    </row>
    <row r="7" spans="1:11" ht="36.6" customHeight="1" x14ac:dyDescent="0.3">
      <c r="A7" s="701" t="s">
        <v>413</v>
      </c>
      <c r="B7" s="406" t="s">
        <v>3712</v>
      </c>
      <c r="C7" s="353" t="s">
        <v>3692</v>
      </c>
      <c r="D7" s="351" t="s">
        <v>3691</v>
      </c>
      <c r="E7" s="309" t="s">
        <v>3690</v>
      </c>
      <c r="F7" s="309" t="s">
        <v>3689</v>
      </c>
      <c r="G7" s="352" t="s">
        <v>3688</v>
      </c>
      <c r="H7" s="351" t="s">
        <v>3687</v>
      </c>
      <c r="I7" s="351" t="s">
        <v>3883</v>
      </c>
      <c r="J7" s="351" t="s">
        <v>3884</v>
      </c>
      <c r="K7" s="269"/>
    </row>
    <row r="8" spans="1:11" ht="14.4" customHeight="1" x14ac:dyDescent="0.3">
      <c r="A8" s="99">
        <v>7</v>
      </c>
      <c r="B8" s="308" t="s">
        <v>479</v>
      </c>
      <c r="C8" s="307" t="s">
        <v>3928</v>
      </c>
      <c r="D8" s="605">
        <v>1.5</v>
      </c>
      <c r="E8" s="286">
        <v>0.2</v>
      </c>
      <c r="F8" s="286">
        <v>0.2</v>
      </c>
      <c r="G8" s="275" t="s">
        <v>3677</v>
      </c>
      <c r="H8" s="271">
        <v>3</v>
      </c>
      <c r="I8" s="271">
        <v>180</v>
      </c>
      <c r="J8" s="270">
        <f>I8*H8</f>
        <v>540</v>
      </c>
      <c r="K8" s="269"/>
    </row>
    <row r="9" spans="1:11" ht="14.4" customHeight="1" x14ac:dyDescent="0.3">
      <c r="A9" s="99">
        <v>6</v>
      </c>
      <c r="B9" s="308" t="s">
        <v>476</v>
      </c>
      <c r="C9" s="307" t="s">
        <v>2004</v>
      </c>
      <c r="D9" s="605"/>
      <c r="E9" s="286"/>
      <c r="F9" s="286"/>
      <c r="G9" s="275" t="s">
        <v>3701</v>
      </c>
      <c r="H9" s="657">
        <v>1800</v>
      </c>
      <c r="I9" s="271">
        <v>8</v>
      </c>
      <c r="J9" s="270">
        <v>10800</v>
      </c>
      <c r="K9" s="269"/>
    </row>
    <row r="10" spans="1:11" ht="14.4" customHeight="1" x14ac:dyDescent="0.3">
      <c r="A10" s="99">
        <v>1</v>
      </c>
      <c r="B10" s="779" t="s">
        <v>478</v>
      </c>
      <c r="C10" s="307" t="s">
        <v>2019</v>
      </c>
      <c r="D10" s="342">
        <v>0.22</v>
      </c>
      <c r="E10" s="341">
        <v>0.12</v>
      </c>
      <c r="F10" s="341">
        <v>0.08</v>
      </c>
      <c r="G10" s="275" t="s">
        <v>3677</v>
      </c>
      <c r="H10" s="657">
        <f>J10/I10</f>
        <v>21000</v>
      </c>
      <c r="I10" s="271">
        <v>1.5</v>
      </c>
      <c r="J10" s="270">
        <v>31500</v>
      </c>
      <c r="K10" s="269"/>
    </row>
    <row r="11" spans="1:11" ht="14.4" customHeight="1" x14ac:dyDescent="0.3">
      <c r="A11" s="99">
        <v>2</v>
      </c>
      <c r="B11" s="779"/>
      <c r="C11" s="307" t="s">
        <v>2019</v>
      </c>
      <c r="D11" s="342">
        <v>0.3</v>
      </c>
      <c r="E11" s="341">
        <v>0.3</v>
      </c>
      <c r="F11" s="341">
        <v>0.04</v>
      </c>
      <c r="G11" s="275" t="s">
        <v>3677</v>
      </c>
      <c r="H11" s="657">
        <f>J11/I11</f>
        <v>2500</v>
      </c>
      <c r="I11" s="271">
        <v>2</v>
      </c>
      <c r="J11" s="270">
        <v>5000</v>
      </c>
      <c r="K11" s="269"/>
    </row>
    <row r="12" spans="1:11" ht="14.4" customHeight="1" x14ac:dyDescent="0.3">
      <c r="A12" s="99">
        <v>3</v>
      </c>
      <c r="B12" s="779"/>
      <c r="C12" s="307" t="s">
        <v>2017</v>
      </c>
      <c r="D12" s="342"/>
      <c r="E12" s="341"/>
      <c r="F12" s="341"/>
      <c r="G12" s="275" t="s">
        <v>3679</v>
      </c>
      <c r="H12" s="271">
        <v>1.5</v>
      </c>
      <c r="I12" s="271">
        <v>200</v>
      </c>
      <c r="J12" s="270">
        <v>300</v>
      </c>
      <c r="K12" s="269"/>
    </row>
    <row r="13" spans="1:11" ht="14.4" customHeight="1" x14ac:dyDescent="0.3">
      <c r="A13" s="99">
        <v>4</v>
      </c>
      <c r="B13" s="779"/>
      <c r="C13" s="307" t="s">
        <v>3946</v>
      </c>
      <c r="D13" s="340"/>
      <c r="E13" s="286"/>
      <c r="F13" s="286"/>
      <c r="G13" s="275" t="s">
        <v>3679</v>
      </c>
      <c r="H13" s="271">
        <v>12</v>
      </c>
      <c r="I13" s="271">
        <v>200</v>
      </c>
      <c r="J13" s="270">
        <f>I13*H13</f>
        <v>2400</v>
      </c>
      <c r="K13" s="269"/>
    </row>
    <row r="14" spans="1:11" ht="14.4" customHeight="1" x14ac:dyDescent="0.3">
      <c r="A14" s="99">
        <v>5</v>
      </c>
      <c r="B14" s="779"/>
      <c r="C14" s="307" t="s">
        <v>2007</v>
      </c>
      <c r="D14" s="340"/>
      <c r="E14" s="286"/>
      <c r="F14" s="286"/>
      <c r="G14" s="275" t="s">
        <v>3683</v>
      </c>
      <c r="H14" s="271">
        <v>73</v>
      </c>
      <c r="I14" s="271">
        <v>10</v>
      </c>
      <c r="J14" s="270">
        <v>730</v>
      </c>
      <c r="K14" s="269"/>
    </row>
    <row r="15" spans="1:11" ht="14.4" customHeight="1" x14ac:dyDescent="0.3">
      <c r="A15" s="99">
        <v>8</v>
      </c>
      <c r="B15" s="783" t="s">
        <v>473</v>
      </c>
      <c r="C15" s="307" t="s">
        <v>3863</v>
      </c>
      <c r="D15" s="605">
        <v>0</v>
      </c>
      <c r="E15" s="286">
        <v>1</v>
      </c>
      <c r="F15" s="286">
        <v>2.2000000000000002</v>
      </c>
      <c r="G15" s="275" t="s">
        <v>3677</v>
      </c>
      <c r="H15" s="271">
        <v>1</v>
      </c>
      <c r="I15" s="271">
        <v>3000</v>
      </c>
      <c r="J15" s="270">
        <f>I15*H15</f>
        <v>3000</v>
      </c>
      <c r="K15" s="269"/>
    </row>
    <row r="16" spans="1:11" ht="14.4" customHeight="1" x14ac:dyDescent="0.3">
      <c r="A16" s="99">
        <v>9</v>
      </c>
      <c r="B16" s="785"/>
      <c r="C16" s="307" t="s">
        <v>1999</v>
      </c>
      <c r="D16" s="340"/>
      <c r="E16" s="286"/>
      <c r="F16" s="286"/>
      <c r="G16" s="275" t="s">
        <v>3683</v>
      </c>
      <c r="H16" s="271">
        <v>1.5</v>
      </c>
      <c r="I16" s="271">
        <v>800</v>
      </c>
      <c r="J16" s="270">
        <v>1200</v>
      </c>
      <c r="K16" s="269"/>
    </row>
    <row r="17" spans="1:12" ht="14.4" customHeight="1" x14ac:dyDescent="0.3">
      <c r="A17" s="758" t="s">
        <v>3712</v>
      </c>
      <c r="B17" s="759"/>
      <c r="C17" s="759"/>
      <c r="D17" s="759"/>
      <c r="E17" s="759"/>
      <c r="F17" s="759"/>
      <c r="G17" s="759"/>
      <c r="H17" s="759"/>
      <c r="I17" s="760"/>
      <c r="J17" s="628">
        <f>SUM(J10:J16)</f>
        <v>44130</v>
      </c>
      <c r="K17" s="269"/>
    </row>
    <row r="18" spans="1:12" ht="14.4" customHeight="1" x14ac:dyDescent="0.3">
      <c r="A18" s="99">
        <v>10</v>
      </c>
      <c r="B18" s="783" t="s">
        <v>3744</v>
      </c>
      <c r="C18" s="764" t="s">
        <v>3675</v>
      </c>
      <c r="D18" s="765"/>
      <c r="E18" s="765"/>
      <c r="F18" s="766"/>
      <c r="G18" s="275" t="s">
        <v>3660</v>
      </c>
      <c r="H18" s="271">
        <v>120</v>
      </c>
      <c r="I18" s="271">
        <v>300</v>
      </c>
      <c r="J18" s="270">
        <f>I18*H18</f>
        <v>36000</v>
      </c>
      <c r="K18" s="269"/>
    </row>
    <row r="19" spans="1:12" ht="14.4" customHeight="1" x14ac:dyDescent="0.3">
      <c r="A19" s="99">
        <v>11</v>
      </c>
      <c r="B19" s="784"/>
      <c r="C19" s="764" t="s">
        <v>3652</v>
      </c>
      <c r="D19" s="765"/>
      <c r="E19" s="765"/>
      <c r="F19" s="766"/>
      <c r="G19" s="275" t="s">
        <v>3660</v>
      </c>
      <c r="H19" s="339">
        <v>70</v>
      </c>
      <c r="I19" s="339">
        <v>700</v>
      </c>
      <c r="J19" s="547">
        <f>I19*H19</f>
        <v>49000</v>
      </c>
      <c r="K19" s="269"/>
      <c r="L19" s="274"/>
    </row>
    <row r="20" spans="1:12" ht="14.4" customHeight="1" x14ac:dyDescent="0.3">
      <c r="A20" s="758" t="s">
        <v>3704</v>
      </c>
      <c r="B20" s="759"/>
      <c r="C20" s="759"/>
      <c r="D20" s="759"/>
      <c r="E20" s="759"/>
      <c r="F20" s="759"/>
      <c r="G20" s="759"/>
      <c r="H20" s="759"/>
      <c r="I20" s="760"/>
      <c r="J20" s="628">
        <f>J18+J19</f>
        <v>85000</v>
      </c>
      <c r="K20" s="269"/>
    </row>
    <row r="21" spans="1:12" ht="14.4" customHeight="1" x14ac:dyDescent="0.3">
      <c r="A21" s="594">
        <v>12</v>
      </c>
      <c r="B21" s="887" t="s">
        <v>3674</v>
      </c>
      <c r="C21" s="802" t="s">
        <v>3718</v>
      </c>
      <c r="D21" s="803"/>
      <c r="E21" s="803"/>
      <c r="F21" s="804"/>
      <c r="G21" s="272" t="s">
        <v>3717</v>
      </c>
      <c r="H21" s="448"/>
      <c r="I21" s="448"/>
      <c r="J21" s="398"/>
      <c r="K21" s="269"/>
    </row>
    <row r="22" spans="1:12" ht="14.4" customHeight="1" x14ac:dyDescent="0.3">
      <c r="A22" s="593">
        <v>13</v>
      </c>
      <c r="B22" s="781"/>
      <c r="C22" s="805" t="s">
        <v>3674</v>
      </c>
      <c r="D22" s="806"/>
      <c r="E22" s="806"/>
      <c r="F22" s="807"/>
      <c r="G22" s="441" t="s">
        <v>3795</v>
      </c>
      <c r="H22" s="627">
        <v>1</v>
      </c>
      <c r="I22" s="714">
        <v>2500</v>
      </c>
      <c r="J22" s="657">
        <f>H22*I22</f>
        <v>2500</v>
      </c>
      <c r="K22" s="269"/>
    </row>
    <row r="23" spans="1:12" ht="14.4" customHeight="1" x14ac:dyDescent="0.3">
      <c r="A23" s="758" t="s">
        <v>3711</v>
      </c>
      <c r="B23" s="759"/>
      <c r="C23" s="759"/>
      <c r="D23" s="759"/>
      <c r="E23" s="759"/>
      <c r="F23" s="759"/>
      <c r="G23" s="759"/>
      <c r="H23" s="759"/>
      <c r="I23" s="760"/>
      <c r="J23" s="334">
        <f>J17+J20+J22</f>
        <v>131630</v>
      </c>
      <c r="K23" s="269"/>
    </row>
  </sheetData>
  <mergeCells count="18">
    <mergeCell ref="B21:B22"/>
    <mergeCell ref="A23:I23"/>
    <mergeCell ref="B18:B19"/>
    <mergeCell ref="A20:I20"/>
    <mergeCell ref="C19:F19"/>
    <mergeCell ref="C18:F18"/>
    <mergeCell ref="C21:F21"/>
    <mergeCell ref="C22:F22"/>
    <mergeCell ref="A17:I17"/>
    <mergeCell ref="B10:B14"/>
    <mergeCell ref="A1:J1"/>
    <mergeCell ref="E2:J6"/>
    <mergeCell ref="A2:B2"/>
    <mergeCell ref="A3:B3"/>
    <mergeCell ref="A4:B4"/>
    <mergeCell ref="A5:B5"/>
    <mergeCell ref="A6:B6"/>
    <mergeCell ref="B15:B16"/>
  </mergeCells>
  <pageMargins left="0.7" right="0.7" top="0.75" bottom="0.75" header="0.3" footer="0.3"/>
  <pageSetup orientation="portrait" horizontalDpi="300" verticalDpi="30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topLeftCell="A4" zoomScaleNormal="100" zoomScaleSheetLayoutView="110" workbookViewId="0">
      <selection activeCell="A28" sqref="A28:I28"/>
    </sheetView>
  </sheetViews>
  <sheetFormatPr defaultRowHeight="14.4" x14ac:dyDescent="0.3"/>
  <cols>
    <col min="1" max="1" width="6" customWidth="1"/>
    <col min="2" max="2" width="13.6640625" customWidth="1"/>
    <col min="3" max="3" width="38" style="267" customWidth="1"/>
    <col min="4" max="4" width="9.77734375" customWidth="1"/>
    <col min="5" max="5" width="7.88671875" customWidth="1"/>
    <col min="6" max="6" width="6.77734375" customWidth="1"/>
    <col min="7" max="7" width="10.44140625" customWidth="1"/>
    <col min="8" max="8" width="7.77734375" customWidth="1"/>
    <col min="9" max="9" width="12.77734375" customWidth="1"/>
    <col min="10" max="10" width="14.109375" style="383" customWidth="1"/>
  </cols>
  <sheetData>
    <row r="1" spans="1:12" ht="42.6" customHeight="1" x14ac:dyDescent="0.3">
      <c r="A1" s="893" t="s">
        <v>3695</v>
      </c>
      <c r="B1" s="893"/>
      <c r="C1" s="893"/>
      <c r="D1" s="893"/>
      <c r="E1" s="893"/>
      <c r="F1" s="893"/>
      <c r="G1" s="893"/>
      <c r="H1" s="893"/>
      <c r="I1" s="893"/>
      <c r="J1" s="893"/>
    </row>
    <row r="2" spans="1:12" ht="14.4" customHeight="1" x14ac:dyDescent="0.3">
      <c r="A2" s="791" t="s">
        <v>456</v>
      </c>
      <c r="B2" s="791"/>
      <c r="C2" s="1" t="s">
        <v>1892</v>
      </c>
      <c r="D2" s="1"/>
      <c r="E2" s="394"/>
      <c r="F2" s="394"/>
      <c r="G2" s="394"/>
      <c r="H2" s="394"/>
      <c r="I2" s="394"/>
      <c r="J2" s="394"/>
    </row>
    <row r="3" spans="1:12" x14ac:dyDescent="0.3">
      <c r="A3" s="791" t="s">
        <v>3694</v>
      </c>
      <c r="B3" s="791"/>
      <c r="C3" s="1" t="s">
        <v>3862</v>
      </c>
      <c r="D3" s="1"/>
      <c r="E3" s="394"/>
      <c r="F3" s="394"/>
      <c r="G3" s="394"/>
      <c r="H3" s="394"/>
      <c r="I3" s="394"/>
      <c r="J3" s="394"/>
    </row>
    <row r="4" spans="1:12" ht="14.4" customHeight="1" x14ac:dyDescent="0.3">
      <c r="A4" s="791" t="s">
        <v>3779</v>
      </c>
      <c r="B4" s="791"/>
      <c r="C4" s="1" t="s">
        <v>3861</v>
      </c>
      <c r="D4" s="1"/>
      <c r="E4" s="394"/>
      <c r="F4" s="394"/>
      <c r="G4" s="394"/>
      <c r="H4" s="394"/>
      <c r="I4" s="394"/>
      <c r="J4" s="394"/>
    </row>
    <row r="5" spans="1:12" ht="14.4" customHeight="1" x14ac:dyDescent="0.3">
      <c r="A5" s="791" t="s">
        <v>3693</v>
      </c>
      <c r="B5" s="791"/>
      <c r="C5" s="1" t="s">
        <v>3816</v>
      </c>
      <c r="D5" s="1"/>
      <c r="E5" s="394"/>
      <c r="F5" s="394"/>
      <c r="G5" s="394"/>
      <c r="H5" s="394"/>
      <c r="I5" s="394"/>
      <c r="J5" s="394"/>
    </row>
    <row r="6" spans="1:12" ht="14.4" customHeight="1" x14ac:dyDescent="0.3">
      <c r="A6" s="855" t="s">
        <v>457</v>
      </c>
      <c r="B6" s="856"/>
      <c r="C6" s="503" t="s">
        <v>3648</v>
      </c>
      <c r="D6" s="503"/>
      <c r="E6" s="394"/>
      <c r="F6" s="394"/>
      <c r="G6" s="394"/>
      <c r="H6" s="394"/>
      <c r="I6" s="394"/>
      <c r="J6" s="394"/>
    </row>
    <row r="7" spans="1:12" ht="36.6" customHeight="1" x14ac:dyDescent="0.3">
      <c r="A7" s="701" t="s">
        <v>413</v>
      </c>
      <c r="B7" s="406" t="s">
        <v>3712</v>
      </c>
      <c r="C7" s="353" t="s">
        <v>3692</v>
      </c>
      <c r="D7" s="351" t="s">
        <v>3691</v>
      </c>
      <c r="E7" s="309" t="s">
        <v>3690</v>
      </c>
      <c r="F7" s="309" t="s">
        <v>3689</v>
      </c>
      <c r="G7" s="352" t="s">
        <v>3688</v>
      </c>
      <c r="H7" s="351" t="s">
        <v>3687</v>
      </c>
      <c r="I7" s="351" t="s">
        <v>3883</v>
      </c>
      <c r="J7" s="351" t="s">
        <v>3884</v>
      </c>
      <c r="K7" s="269"/>
    </row>
    <row r="8" spans="1:12" ht="15" customHeight="1" x14ac:dyDescent="0.3">
      <c r="A8" s="99">
        <v>1</v>
      </c>
      <c r="B8" s="591" t="s">
        <v>3714</v>
      </c>
      <c r="C8" s="101" t="s">
        <v>3723</v>
      </c>
      <c r="D8" s="271"/>
      <c r="E8" s="341"/>
      <c r="F8" s="341"/>
      <c r="G8" s="275" t="s">
        <v>3678</v>
      </c>
      <c r="H8" s="270">
        <v>10</v>
      </c>
      <c r="I8" s="270">
        <v>60</v>
      </c>
      <c r="J8" s="270">
        <f t="shared" ref="J8:J21" si="0">I8*H8</f>
        <v>600</v>
      </c>
      <c r="K8" s="626"/>
      <c r="L8" s="625"/>
    </row>
    <row r="9" spans="1:12" ht="15" customHeight="1" x14ac:dyDescent="0.3">
      <c r="A9" s="99">
        <v>6</v>
      </c>
      <c r="B9" s="591" t="s">
        <v>476</v>
      </c>
      <c r="C9" s="307" t="s">
        <v>2004</v>
      </c>
      <c r="D9" s="345"/>
      <c r="E9" s="341"/>
      <c r="F9" s="341"/>
      <c r="G9" s="275" t="s">
        <v>3701</v>
      </c>
      <c r="H9" s="270">
        <v>600</v>
      </c>
      <c r="I9" s="270">
        <v>8</v>
      </c>
      <c r="J9" s="270">
        <f t="shared" si="0"/>
        <v>4800</v>
      </c>
      <c r="K9" s="269"/>
    </row>
    <row r="10" spans="1:12" ht="15" customHeight="1" x14ac:dyDescent="0.3">
      <c r="A10" s="99">
        <v>2</v>
      </c>
      <c r="B10" s="827" t="s">
        <v>478</v>
      </c>
      <c r="C10" s="307" t="s">
        <v>3713</v>
      </c>
      <c r="D10" s="342"/>
      <c r="E10" s="341"/>
      <c r="F10" s="341"/>
      <c r="G10" s="275" t="s">
        <v>3679</v>
      </c>
      <c r="H10" s="270">
        <v>3</v>
      </c>
      <c r="I10" s="270">
        <v>300</v>
      </c>
      <c r="J10" s="270">
        <f t="shared" si="0"/>
        <v>900</v>
      </c>
      <c r="K10" s="269"/>
    </row>
    <row r="11" spans="1:12" ht="15" customHeight="1" x14ac:dyDescent="0.3">
      <c r="A11" s="99">
        <v>3</v>
      </c>
      <c r="B11" s="828"/>
      <c r="C11" s="307" t="s">
        <v>2019</v>
      </c>
      <c r="D11" s="342">
        <v>0.3</v>
      </c>
      <c r="E11" s="341">
        <v>0.3</v>
      </c>
      <c r="F11" s="341">
        <v>0.04</v>
      </c>
      <c r="G11" s="275" t="s">
        <v>3677</v>
      </c>
      <c r="H11" s="270">
        <v>500</v>
      </c>
      <c r="I11" s="270">
        <v>4</v>
      </c>
      <c r="J11" s="270">
        <f t="shared" si="0"/>
        <v>2000</v>
      </c>
      <c r="K11" s="269"/>
    </row>
    <row r="12" spans="1:12" ht="15" customHeight="1" x14ac:dyDescent="0.3">
      <c r="A12" s="99">
        <v>4</v>
      </c>
      <c r="B12" s="828"/>
      <c r="C12" s="307" t="s">
        <v>2019</v>
      </c>
      <c r="D12" s="342">
        <v>0.22</v>
      </c>
      <c r="E12" s="341">
        <v>0.12</v>
      </c>
      <c r="F12" s="341">
        <v>7.0000000000000007E-2</v>
      </c>
      <c r="G12" s="275" t="s">
        <v>3677</v>
      </c>
      <c r="H12" s="270">
        <v>20000</v>
      </c>
      <c r="I12" s="270">
        <v>2</v>
      </c>
      <c r="J12" s="270">
        <f t="shared" si="0"/>
        <v>40000</v>
      </c>
      <c r="K12" s="269"/>
    </row>
    <row r="13" spans="1:12" ht="15" customHeight="1" x14ac:dyDescent="0.3">
      <c r="A13" s="99">
        <v>5</v>
      </c>
      <c r="B13" s="828"/>
      <c r="C13" s="307" t="s">
        <v>2017</v>
      </c>
      <c r="D13" s="342"/>
      <c r="E13" s="341"/>
      <c r="F13" s="341"/>
      <c r="G13" s="275" t="s">
        <v>3679</v>
      </c>
      <c r="H13" s="270">
        <v>0.8</v>
      </c>
      <c r="I13" s="270">
        <v>500</v>
      </c>
      <c r="J13" s="270">
        <f t="shared" si="0"/>
        <v>400</v>
      </c>
      <c r="K13" s="269"/>
    </row>
    <row r="14" spans="1:12" ht="15" customHeight="1" x14ac:dyDescent="0.3">
      <c r="A14" s="99">
        <v>7</v>
      </c>
      <c r="B14" s="828"/>
      <c r="C14" s="307" t="s">
        <v>2008</v>
      </c>
      <c r="D14" s="342"/>
      <c r="E14" s="341"/>
      <c r="F14" s="341"/>
      <c r="G14" s="275" t="s">
        <v>3770</v>
      </c>
      <c r="H14" s="270">
        <v>3</v>
      </c>
      <c r="I14" s="270">
        <v>800</v>
      </c>
      <c r="J14" s="270">
        <f t="shared" si="0"/>
        <v>2400</v>
      </c>
      <c r="K14" s="269"/>
    </row>
    <row r="15" spans="1:12" ht="15" customHeight="1" x14ac:dyDescent="0.3">
      <c r="A15" s="99">
        <v>8</v>
      </c>
      <c r="B15" s="828"/>
      <c r="C15" s="307" t="s">
        <v>2010</v>
      </c>
      <c r="D15" s="342"/>
      <c r="E15" s="341"/>
      <c r="F15" s="341"/>
      <c r="G15" s="275" t="s">
        <v>3700</v>
      </c>
      <c r="H15" s="270">
        <v>250</v>
      </c>
      <c r="I15" s="270">
        <v>10</v>
      </c>
      <c r="J15" s="270">
        <f t="shared" si="0"/>
        <v>2500</v>
      </c>
      <c r="K15" s="269"/>
    </row>
    <row r="16" spans="1:12" ht="15" customHeight="1" x14ac:dyDescent="0.3">
      <c r="A16" s="99">
        <v>9</v>
      </c>
      <c r="B16" s="857"/>
      <c r="C16" s="307" t="s">
        <v>3860</v>
      </c>
      <c r="D16" s="342"/>
      <c r="E16" s="341"/>
      <c r="F16" s="341"/>
      <c r="G16" s="275" t="s">
        <v>3700</v>
      </c>
      <c r="H16" s="270">
        <v>20</v>
      </c>
      <c r="I16" s="270">
        <v>130</v>
      </c>
      <c r="J16" s="270">
        <f t="shared" si="0"/>
        <v>2600</v>
      </c>
      <c r="K16" s="269"/>
    </row>
    <row r="17" spans="1:12" ht="15" customHeight="1" x14ac:dyDescent="0.3">
      <c r="A17" s="99">
        <v>10</v>
      </c>
      <c r="B17" s="827" t="s">
        <v>473</v>
      </c>
      <c r="C17" s="307" t="s">
        <v>3822</v>
      </c>
      <c r="D17" s="342">
        <v>1</v>
      </c>
      <c r="E17" s="341"/>
      <c r="F17" s="341">
        <v>1</v>
      </c>
      <c r="G17" s="275" t="s">
        <v>3677</v>
      </c>
      <c r="H17" s="270">
        <v>1</v>
      </c>
      <c r="I17" s="270">
        <v>2000</v>
      </c>
      <c r="J17" s="270">
        <f t="shared" si="0"/>
        <v>2000</v>
      </c>
      <c r="K17" s="269"/>
    </row>
    <row r="18" spans="1:12" ht="15" customHeight="1" x14ac:dyDescent="0.3">
      <c r="A18" s="99">
        <v>11</v>
      </c>
      <c r="B18" s="828"/>
      <c r="C18" s="307" t="s">
        <v>3821</v>
      </c>
      <c r="D18" s="342"/>
      <c r="E18" s="341">
        <v>1</v>
      </c>
      <c r="F18" s="341">
        <v>2.2000000000000002</v>
      </c>
      <c r="G18" s="275" t="s">
        <v>3677</v>
      </c>
      <c r="H18" s="270">
        <v>1</v>
      </c>
      <c r="I18" s="270">
        <v>2500</v>
      </c>
      <c r="J18" s="270">
        <f t="shared" si="0"/>
        <v>2500</v>
      </c>
      <c r="K18" s="269"/>
    </row>
    <row r="19" spans="1:12" ht="15" customHeight="1" x14ac:dyDescent="0.3">
      <c r="A19" s="99">
        <v>12</v>
      </c>
      <c r="B19" s="828"/>
      <c r="C19" s="307" t="s">
        <v>3698</v>
      </c>
      <c r="D19" s="342"/>
      <c r="E19" s="341"/>
      <c r="F19" s="341"/>
      <c r="G19" s="275" t="s">
        <v>3683</v>
      </c>
      <c r="H19" s="270">
        <v>1</v>
      </c>
      <c r="I19" s="270"/>
      <c r="J19" s="270">
        <f t="shared" si="0"/>
        <v>0</v>
      </c>
      <c r="K19" s="269"/>
    </row>
    <row r="20" spans="1:12" ht="15" customHeight="1" x14ac:dyDescent="0.3">
      <c r="A20" s="99">
        <v>13</v>
      </c>
      <c r="B20" s="828"/>
      <c r="C20" s="307" t="s">
        <v>3950</v>
      </c>
      <c r="D20" s="342">
        <v>0.2</v>
      </c>
      <c r="E20" s="341">
        <v>0.1</v>
      </c>
      <c r="F20" s="341">
        <v>0.06</v>
      </c>
      <c r="G20" s="275" t="s">
        <v>3677</v>
      </c>
      <c r="H20" s="270">
        <v>2</v>
      </c>
      <c r="I20" s="270">
        <v>2000</v>
      </c>
      <c r="J20" s="270">
        <f t="shared" si="0"/>
        <v>4000</v>
      </c>
      <c r="K20" s="269"/>
    </row>
    <row r="21" spans="1:12" ht="15" customHeight="1" x14ac:dyDescent="0.3">
      <c r="A21" s="99">
        <v>14</v>
      </c>
      <c r="B21" s="857"/>
      <c r="C21" s="307" t="s">
        <v>3757</v>
      </c>
      <c r="D21" s="342"/>
      <c r="E21" s="341"/>
      <c r="F21" s="341"/>
      <c r="G21" s="275" t="s">
        <v>3677</v>
      </c>
      <c r="H21" s="270">
        <v>3</v>
      </c>
      <c r="I21" s="270">
        <v>50</v>
      </c>
      <c r="J21" s="270">
        <f t="shared" si="0"/>
        <v>150</v>
      </c>
      <c r="K21" s="269"/>
    </row>
    <row r="22" spans="1:12" ht="15" customHeight="1" x14ac:dyDescent="0.3">
      <c r="A22" s="758" t="s">
        <v>3712</v>
      </c>
      <c r="B22" s="759"/>
      <c r="C22" s="759"/>
      <c r="D22" s="759"/>
      <c r="E22" s="759"/>
      <c r="F22" s="759"/>
      <c r="G22" s="759"/>
      <c r="H22" s="759"/>
      <c r="I22" s="760"/>
      <c r="J22" s="334">
        <f>SUM(J8:J21)</f>
        <v>64850</v>
      </c>
      <c r="K22" s="269"/>
    </row>
    <row r="23" spans="1:12" ht="15" customHeight="1" x14ac:dyDescent="0.3">
      <c r="A23" s="99">
        <v>15</v>
      </c>
      <c r="B23" s="779" t="s">
        <v>3676</v>
      </c>
      <c r="C23" s="398" t="s">
        <v>3675</v>
      </c>
      <c r="D23" s="340"/>
      <c r="E23" s="286"/>
      <c r="F23" s="286"/>
      <c r="G23" s="275" t="s">
        <v>3660</v>
      </c>
      <c r="H23" s="271">
        <v>90</v>
      </c>
      <c r="I23" s="271">
        <v>300</v>
      </c>
      <c r="J23" s="279">
        <f>I23*H23</f>
        <v>27000</v>
      </c>
      <c r="K23" s="269"/>
    </row>
    <row r="24" spans="1:12" ht="15" customHeight="1" x14ac:dyDescent="0.3">
      <c r="A24" s="99">
        <v>16</v>
      </c>
      <c r="B24" s="779"/>
      <c r="C24" s="398" t="s">
        <v>3652</v>
      </c>
      <c r="D24" s="605"/>
      <c r="E24" s="604"/>
      <c r="F24" s="604"/>
      <c r="G24" s="275" t="s">
        <v>3660</v>
      </c>
      <c r="H24" s="339">
        <v>30</v>
      </c>
      <c r="I24" s="339">
        <v>400</v>
      </c>
      <c r="J24" s="372">
        <f>I24*H24</f>
        <v>12000</v>
      </c>
      <c r="K24" s="269"/>
      <c r="L24" s="274"/>
    </row>
    <row r="25" spans="1:12" ht="15" customHeight="1" x14ac:dyDescent="0.3">
      <c r="A25" s="758" t="s">
        <v>3704</v>
      </c>
      <c r="B25" s="759"/>
      <c r="C25" s="759"/>
      <c r="D25" s="759"/>
      <c r="E25" s="759"/>
      <c r="F25" s="759"/>
      <c r="G25" s="759"/>
      <c r="H25" s="759"/>
      <c r="I25" s="760"/>
      <c r="J25" s="674">
        <f>J23+J24</f>
        <v>39000</v>
      </c>
      <c r="K25" s="269"/>
      <c r="L25" s="274"/>
    </row>
    <row r="26" spans="1:12" ht="15" customHeight="1" x14ac:dyDescent="0.3">
      <c r="A26" s="448">
        <v>17</v>
      </c>
      <c r="B26" s="942" t="s">
        <v>3674</v>
      </c>
      <c r="C26" s="802" t="s">
        <v>3718</v>
      </c>
      <c r="D26" s="803"/>
      <c r="E26" s="803"/>
      <c r="F26" s="804"/>
      <c r="G26" s="272" t="s">
        <v>3673</v>
      </c>
      <c r="H26" s="448"/>
      <c r="I26" s="448"/>
      <c r="J26" s="271"/>
      <c r="K26" s="269"/>
    </row>
    <row r="27" spans="1:12" ht="15" customHeight="1" thickBot="1" x14ac:dyDescent="0.35">
      <c r="A27" s="585">
        <v>18</v>
      </c>
      <c r="B27" s="943"/>
      <c r="C27" s="805" t="s">
        <v>3674</v>
      </c>
      <c r="D27" s="806"/>
      <c r="E27" s="806"/>
      <c r="F27" s="807"/>
      <c r="G27" s="374" t="s">
        <v>3795</v>
      </c>
      <c r="H27">
        <v>1</v>
      </c>
      <c r="I27" s="721">
        <v>1000</v>
      </c>
      <c r="J27" s="656">
        <f>I27</f>
        <v>1000</v>
      </c>
      <c r="K27" s="269"/>
    </row>
    <row r="28" spans="1:12" ht="15" customHeight="1" thickBot="1" x14ac:dyDescent="0.35">
      <c r="A28" s="758" t="s">
        <v>3711</v>
      </c>
      <c r="B28" s="759"/>
      <c r="C28" s="759"/>
      <c r="D28" s="759"/>
      <c r="E28" s="759"/>
      <c r="F28" s="759"/>
      <c r="G28" s="759"/>
      <c r="H28" s="759"/>
      <c r="I28" s="760"/>
      <c r="J28" s="673">
        <f>J22+J25+J27</f>
        <v>104850</v>
      </c>
      <c r="K28" s="269"/>
    </row>
    <row r="29" spans="1:12" ht="15" customHeight="1" x14ac:dyDescent="0.3"/>
  </sheetData>
  <mergeCells count="15">
    <mergeCell ref="A28:I28"/>
    <mergeCell ref="B26:B27"/>
    <mergeCell ref="C26:F26"/>
    <mergeCell ref="C27:F27"/>
    <mergeCell ref="A3:B3"/>
    <mergeCell ref="A1:J1"/>
    <mergeCell ref="B23:B24"/>
    <mergeCell ref="B10:B16"/>
    <mergeCell ref="B17:B21"/>
    <mergeCell ref="A2:B2"/>
    <mergeCell ref="A6:B6"/>
    <mergeCell ref="A22:I22"/>
    <mergeCell ref="A25:I25"/>
    <mergeCell ref="A4:B4"/>
    <mergeCell ref="A5:B5"/>
  </mergeCells>
  <pageMargins left="0.2" right="0" top="0.75" bottom="0.75" header="0.3" footer="0.3"/>
  <pageSetup scale="80" orientation="portrait" horizontalDpi="300" verticalDpi="30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5"/>
  <sheetViews>
    <sheetView zoomScaleNormal="100" workbookViewId="0">
      <selection activeCell="G33" sqref="G33:G34"/>
    </sheetView>
  </sheetViews>
  <sheetFormatPr defaultRowHeight="14.4" x14ac:dyDescent="0.3"/>
  <cols>
    <col min="1" max="1" width="4.77734375" customWidth="1"/>
    <col min="2" max="2" width="17" customWidth="1"/>
    <col min="3" max="3" width="35.44140625" style="267" customWidth="1"/>
    <col min="4" max="4" width="10.21875" customWidth="1"/>
    <col min="5" max="5" width="16.21875" customWidth="1"/>
    <col min="6" max="6" width="13.109375" customWidth="1"/>
    <col min="7" max="7" width="9.109375" customWidth="1"/>
    <col min="8" max="8" width="7.33203125" bestFit="1" customWidth="1"/>
    <col min="9" max="9" width="11.6640625" bestFit="1" customWidth="1"/>
    <col min="10" max="10" width="8.44140625" style="383" bestFit="1" customWidth="1"/>
  </cols>
  <sheetData>
    <row r="1" spans="1:11" ht="18.600000000000001" customHeight="1" x14ac:dyDescent="0.3">
      <c r="A1" s="791" t="s">
        <v>3695</v>
      </c>
      <c r="B1" s="791"/>
      <c r="C1" s="791"/>
      <c r="D1" s="791"/>
      <c r="E1" s="791"/>
      <c r="F1" s="791"/>
      <c r="G1" s="791"/>
      <c r="H1" s="791"/>
      <c r="I1" s="791"/>
      <c r="J1" s="791"/>
    </row>
    <row r="2" spans="1:11" ht="17.399999999999999" customHeight="1" x14ac:dyDescent="0.3">
      <c r="A2" s="791"/>
      <c r="B2" s="791"/>
      <c r="C2" s="791"/>
      <c r="D2" s="791"/>
      <c r="E2" s="791"/>
      <c r="F2" s="791"/>
      <c r="G2" s="791"/>
      <c r="H2" s="791"/>
      <c r="I2" s="791"/>
      <c r="J2" s="791"/>
    </row>
    <row r="3" spans="1:11" x14ac:dyDescent="0.3">
      <c r="A3" s="791" t="s">
        <v>456</v>
      </c>
      <c r="B3" s="791"/>
      <c r="C3" s="314" t="s">
        <v>1892</v>
      </c>
      <c r="D3" s="274"/>
      <c r="E3" s="274"/>
      <c r="F3" s="274"/>
      <c r="G3" s="274"/>
      <c r="H3" s="274"/>
      <c r="I3" s="274"/>
      <c r="J3" s="274"/>
    </row>
    <row r="4" spans="1:11" ht="14.4" customHeight="1" x14ac:dyDescent="0.3">
      <c r="A4" s="791" t="s">
        <v>3694</v>
      </c>
      <c r="B4" s="791"/>
      <c r="C4" s="314" t="s">
        <v>1237</v>
      </c>
      <c r="D4" s="274"/>
      <c r="E4" s="274"/>
      <c r="F4" s="274"/>
      <c r="G4" s="274"/>
      <c r="H4" s="274"/>
      <c r="I4" s="274"/>
      <c r="J4" s="274"/>
    </row>
    <row r="5" spans="1:11" ht="14.4" customHeight="1" x14ac:dyDescent="0.3">
      <c r="A5" s="791" t="s">
        <v>3779</v>
      </c>
      <c r="B5" s="791"/>
      <c r="C5" s="314" t="s">
        <v>1237</v>
      </c>
      <c r="D5" s="274"/>
      <c r="E5" s="274"/>
      <c r="F5" s="274"/>
      <c r="G5" s="274"/>
      <c r="H5" s="274"/>
      <c r="I5" s="274"/>
      <c r="J5" s="274"/>
    </row>
    <row r="6" spans="1:11" ht="15.6" customHeight="1" x14ac:dyDescent="0.3">
      <c r="A6" s="791" t="s">
        <v>3693</v>
      </c>
      <c r="B6" s="791"/>
      <c r="C6" s="314" t="s">
        <v>3849</v>
      </c>
      <c r="D6" s="274"/>
      <c r="E6" s="274"/>
      <c r="F6" s="274"/>
      <c r="G6" s="274"/>
      <c r="H6" s="274"/>
      <c r="I6" s="274"/>
      <c r="J6" s="274"/>
    </row>
    <row r="7" spans="1:11" ht="16.2" customHeight="1" x14ac:dyDescent="0.3">
      <c r="A7" s="855" t="s">
        <v>457</v>
      </c>
      <c r="B7" s="856"/>
      <c r="C7" s="607" t="s">
        <v>3848</v>
      </c>
      <c r="D7" s="274"/>
      <c r="E7" s="274"/>
      <c r="F7" s="274"/>
      <c r="G7" s="274"/>
      <c r="H7" s="274"/>
      <c r="I7" s="274"/>
      <c r="J7" s="274"/>
    </row>
    <row r="8" spans="1:11" ht="35.4" customHeight="1" x14ac:dyDescent="0.3">
      <c r="A8" s="701" t="s">
        <v>413</v>
      </c>
      <c r="B8" s="406" t="s">
        <v>3712</v>
      </c>
      <c r="C8" s="353" t="s">
        <v>3692</v>
      </c>
      <c r="D8" s="351" t="s">
        <v>3691</v>
      </c>
      <c r="E8" s="309" t="s">
        <v>3690</v>
      </c>
      <c r="F8" s="309" t="s">
        <v>3689</v>
      </c>
      <c r="G8" s="352" t="s">
        <v>3688</v>
      </c>
      <c r="H8" s="351" t="s">
        <v>3687</v>
      </c>
      <c r="I8" s="351" t="s">
        <v>3883</v>
      </c>
      <c r="J8" s="351" t="s">
        <v>3884</v>
      </c>
      <c r="K8" s="294"/>
    </row>
    <row r="9" spans="1:11" ht="16.2" customHeight="1" x14ac:dyDescent="0.3">
      <c r="A9" s="296">
        <v>1</v>
      </c>
      <c r="B9" s="591" t="s">
        <v>3714</v>
      </c>
      <c r="C9" s="307" t="s">
        <v>3723</v>
      </c>
      <c r="D9" s="296">
        <v>9</v>
      </c>
      <c r="E9" s="302">
        <v>4</v>
      </c>
      <c r="F9" s="306"/>
      <c r="G9" s="297" t="s">
        <v>3683</v>
      </c>
      <c r="H9" s="296">
        <v>36</v>
      </c>
      <c r="I9" s="296">
        <v>60</v>
      </c>
      <c r="J9" s="295">
        <f t="shared" ref="J9:J28" si="0">I9*H9</f>
        <v>2160</v>
      </c>
      <c r="K9" s="294"/>
    </row>
    <row r="10" spans="1:11" ht="16.2" customHeight="1" x14ac:dyDescent="0.3">
      <c r="A10" s="365">
        <v>2</v>
      </c>
      <c r="B10" s="842" t="s">
        <v>479</v>
      </c>
      <c r="C10" s="307" t="s">
        <v>3954</v>
      </c>
      <c r="D10" s="296">
        <v>3.5</v>
      </c>
      <c r="E10" s="302">
        <v>0.2</v>
      </c>
      <c r="F10" s="302">
        <v>0.2</v>
      </c>
      <c r="G10" s="297" t="s">
        <v>3677</v>
      </c>
      <c r="H10" s="296">
        <v>6</v>
      </c>
      <c r="I10" s="296">
        <v>500</v>
      </c>
      <c r="J10" s="295">
        <f t="shared" si="0"/>
        <v>3000</v>
      </c>
      <c r="K10" s="294"/>
    </row>
    <row r="11" spans="1:11" ht="16.2" customHeight="1" x14ac:dyDescent="0.3">
      <c r="A11" s="365">
        <v>3</v>
      </c>
      <c r="B11" s="842"/>
      <c r="C11" s="307" t="s">
        <v>3953</v>
      </c>
      <c r="D11" s="296">
        <v>2.5</v>
      </c>
      <c r="E11" s="302">
        <v>0.12</v>
      </c>
      <c r="F11" s="302">
        <v>0.15</v>
      </c>
      <c r="G11" s="297" t="s">
        <v>3677</v>
      </c>
      <c r="H11" s="296">
        <v>2</v>
      </c>
      <c r="I11" s="296">
        <v>450</v>
      </c>
      <c r="J11" s="295">
        <f t="shared" si="0"/>
        <v>900</v>
      </c>
      <c r="K11" s="294"/>
    </row>
    <row r="12" spans="1:11" ht="16.2" customHeight="1" x14ac:dyDescent="0.3">
      <c r="A12" s="365">
        <v>4</v>
      </c>
      <c r="B12" s="842"/>
      <c r="C12" s="307" t="s">
        <v>3953</v>
      </c>
      <c r="D12" s="296">
        <v>1.3</v>
      </c>
      <c r="E12" s="302">
        <v>0.12</v>
      </c>
      <c r="F12" s="302">
        <v>0.15</v>
      </c>
      <c r="G12" s="297" t="s">
        <v>3677</v>
      </c>
      <c r="H12" s="296">
        <v>4</v>
      </c>
      <c r="I12" s="296">
        <v>300</v>
      </c>
      <c r="J12" s="295">
        <f t="shared" si="0"/>
        <v>1200</v>
      </c>
      <c r="K12" s="294"/>
    </row>
    <row r="13" spans="1:11" ht="16.2" customHeight="1" x14ac:dyDescent="0.3">
      <c r="A13" s="365">
        <v>5</v>
      </c>
      <c r="B13" s="842"/>
      <c r="C13" s="307" t="s">
        <v>3953</v>
      </c>
      <c r="D13" s="296">
        <v>0.8</v>
      </c>
      <c r="E13" s="302">
        <v>0.12</v>
      </c>
      <c r="F13" s="302">
        <v>0.15</v>
      </c>
      <c r="G13" s="297" t="s">
        <v>3677</v>
      </c>
      <c r="H13" s="296">
        <v>2</v>
      </c>
      <c r="I13" s="296">
        <v>220</v>
      </c>
      <c r="J13" s="295">
        <f t="shared" si="0"/>
        <v>440</v>
      </c>
      <c r="K13" s="294"/>
    </row>
    <row r="14" spans="1:11" ht="16.2" customHeight="1" x14ac:dyDescent="0.3">
      <c r="A14" s="365">
        <v>6</v>
      </c>
      <c r="B14" s="842"/>
      <c r="C14" s="307" t="s">
        <v>3773</v>
      </c>
      <c r="D14" s="296">
        <v>6</v>
      </c>
      <c r="E14" s="302">
        <v>0.12</v>
      </c>
      <c r="F14" s="306">
        <v>0.25</v>
      </c>
      <c r="G14" s="297" t="s">
        <v>3677</v>
      </c>
      <c r="H14" s="296">
        <v>2</v>
      </c>
      <c r="I14" s="296">
        <v>400</v>
      </c>
      <c r="J14" s="295">
        <f t="shared" si="0"/>
        <v>800</v>
      </c>
      <c r="K14" s="294"/>
    </row>
    <row r="15" spans="1:11" ht="16.2" customHeight="1" x14ac:dyDescent="0.3">
      <c r="A15" s="365">
        <v>20</v>
      </c>
      <c r="B15" s="591" t="s">
        <v>476</v>
      </c>
      <c r="C15" s="307" t="s">
        <v>2004</v>
      </c>
      <c r="D15" s="304"/>
      <c r="E15" s="306"/>
      <c r="F15" s="306"/>
      <c r="G15" s="297" t="s">
        <v>3701</v>
      </c>
      <c r="H15" s="296">
        <v>150</v>
      </c>
      <c r="I15" s="296">
        <v>12</v>
      </c>
      <c r="J15" s="295">
        <f t="shared" si="0"/>
        <v>1800</v>
      </c>
      <c r="K15" s="294"/>
    </row>
    <row r="16" spans="1:11" ht="16.2" customHeight="1" x14ac:dyDescent="0.3">
      <c r="A16" s="365">
        <v>8</v>
      </c>
      <c r="B16" s="827" t="s">
        <v>478</v>
      </c>
      <c r="C16" s="307" t="s">
        <v>2019</v>
      </c>
      <c r="D16" s="296">
        <v>0.22</v>
      </c>
      <c r="E16" s="302">
        <v>0.12</v>
      </c>
      <c r="F16" s="302">
        <v>7.0000000000000007E-2</v>
      </c>
      <c r="G16" s="297" t="s">
        <v>3677</v>
      </c>
      <c r="H16" s="296">
        <v>6500</v>
      </c>
      <c r="I16" s="296">
        <v>2</v>
      </c>
      <c r="J16" s="295">
        <f t="shared" si="0"/>
        <v>13000</v>
      </c>
      <c r="K16" s="294"/>
    </row>
    <row r="17" spans="1:12" ht="16.2" customHeight="1" x14ac:dyDescent="0.3">
      <c r="A17" s="365">
        <v>9</v>
      </c>
      <c r="B17" s="828"/>
      <c r="C17" s="307" t="s">
        <v>2019</v>
      </c>
      <c r="D17" s="296">
        <v>0.15</v>
      </c>
      <c r="E17" s="302">
        <v>0.15</v>
      </c>
      <c r="F17" s="302">
        <v>0.03</v>
      </c>
      <c r="G17" s="297" t="s">
        <v>3677</v>
      </c>
      <c r="H17" s="296">
        <v>500</v>
      </c>
      <c r="I17" s="296">
        <v>5</v>
      </c>
      <c r="J17" s="295">
        <f t="shared" si="0"/>
        <v>2500</v>
      </c>
      <c r="K17" s="294"/>
    </row>
    <row r="18" spans="1:12" ht="16.2" customHeight="1" x14ac:dyDescent="0.3">
      <c r="A18" s="365">
        <v>10</v>
      </c>
      <c r="B18" s="828"/>
      <c r="C18" s="307" t="s">
        <v>3847</v>
      </c>
      <c r="D18" s="296"/>
      <c r="E18" s="302"/>
      <c r="F18" s="302"/>
      <c r="G18" s="297" t="s">
        <v>3679</v>
      </c>
      <c r="H18" s="296">
        <v>1.27</v>
      </c>
      <c r="I18" s="296">
        <v>300</v>
      </c>
      <c r="J18" s="295">
        <f t="shared" si="0"/>
        <v>381</v>
      </c>
      <c r="K18" s="294"/>
    </row>
    <row r="19" spans="1:12" ht="16.2" customHeight="1" x14ac:dyDescent="0.3">
      <c r="A19" s="365">
        <v>11</v>
      </c>
      <c r="B19" s="828"/>
      <c r="C19" s="307" t="s">
        <v>3771</v>
      </c>
      <c r="D19" s="296">
        <v>9</v>
      </c>
      <c r="E19" s="302">
        <v>3.5</v>
      </c>
      <c r="F19" s="302">
        <v>0.06</v>
      </c>
      <c r="G19" s="297" t="s">
        <v>3679</v>
      </c>
      <c r="H19" s="296">
        <f>F19*E19*D19</f>
        <v>1.89</v>
      </c>
      <c r="I19" s="296">
        <v>300</v>
      </c>
      <c r="J19" s="295">
        <f t="shared" si="0"/>
        <v>567</v>
      </c>
      <c r="K19" s="294"/>
    </row>
    <row r="20" spans="1:12" ht="16.2" customHeight="1" x14ac:dyDescent="0.3">
      <c r="A20" s="365">
        <v>12</v>
      </c>
      <c r="B20" s="828"/>
      <c r="C20" s="307" t="s">
        <v>3946</v>
      </c>
      <c r="D20" s="296">
        <v>26.5</v>
      </c>
      <c r="E20" s="302">
        <v>0.5</v>
      </c>
      <c r="F20" s="302">
        <v>0.5</v>
      </c>
      <c r="G20" s="297" t="s">
        <v>3679</v>
      </c>
      <c r="H20" s="296">
        <v>6.625</v>
      </c>
      <c r="I20" s="296">
        <v>300</v>
      </c>
      <c r="J20" s="295">
        <f t="shared" si="0"/>
        <v>1987.5</v>
      </c>
      <c r="K20" s="294"/>
    </row>
    <row r="21" spans="1:12" ht="16.2" customHeight="1" x14ac:dyDescent="0.3">
      <c r="A21" s="365">
        <v>13</v>
      </c>
      <c r="B21" s="828"/>
      <c r="C21" s="307" t="s">
        <v>2012</v>
      </c>
      <c r="D21" s="304"/>
      <c r="E21" s="306"/>
      <c r="F21" s="306"/>
      <c r="G21" s="297" t="s">
        <v>3679</v>
      </c>
      <c r="H21" s="296">
        <v>5.28</v>
      </c>
      <c r="I21" s="296">
        <v>300</v>
      </c>
      <c r="J21" s="295">
        <f t="shared" si="0"/>
        <v>1584</v>
      </c>
      <c r="K21" s="294"/>
    </row>
    <row r="22" spans="1:12" ht="16.2" customHeight="1" x14ac:dyDescent="0.3">
      <c r="A22" s="365">
        <v>14</v>
      </c>
      <c r="B22" s="828"/>
      <c r="C22" s="307" t="s">
        <v>2007</v>
      </c>
      <c r="D22" s="304"/>
      <c r="E22" s="306"/>
      <c r="F22" s="306"/>
      <c r="G22" s="297" t="s">
        <v>3683</v>
      </c>
      <c r="H22" s="296">
        <v>177</v>
      </c>
      <c r="I22" s="296">
        <v>25</v>
      </c>
      <c r="J22" s="295">
        <f t="shared" si="0"/>
        <v>4425</v>
      </c>
      <c r="K22" s="294"/>
    </row>
    <row r="23" spans="1:12" ht="16.2" customHeight="1" x14ac:dyDescent="0.3">
      <c r="A23" s="365">
        <v>15</v>
      </c>
      <c r="B23" s="828"/>
      <c r="C23" s="307" t="s">
        <v>2013</v>
      </c>
      <c r="D23" s="304"/>
      <c r="E23" s="306"/>
      <c r="F23" s="306"/>
      <c r="G23" s="297" t="s">
        <v>3734</v>
      </c>
      <c r="H23" s="296">
        <v>25</v>
      </c>
      <c r="I23" s="296">
        <v>160</v>
      </c>
      <c r="J23" s="295">
        <f t="shared" si="0"/>
        <v>4000</v>
      </c>
      <c r="K23" s="294"/>
    </row>
    <row r="24" spans="1:12" ht="16.2" customHeight="1" x14ac:dyDescent="0.3">
      <c r="A24" s="365">
        <v>16</v>
      </c>
      <c r="B24" s="857"/>
      <c r="C24" s="307" t="s">
        <v>2010</v>
      </c>
      <c r="D24" s="304"/>
      <c r="E24" s="306"/>
      <c r="F24" s="306"/>
      <c r="G24" s="297" t="s">
        <v>3734</v>
      </c>
      <c r="H24" s="296">
        <v>4</v>
      </c>
      <c r="I24" s="296">
        <v>300</v>
      </c>
      <c r="J24" s="295">
        <f t="shared" si="0"/>
        <v>1200</v>
      </c>
      <c r="K24" s="294"/>
    </row>
    <row r="25" spans="1:12" ht="16.2" customHeight="1" x14ac:dyDescent="0.3">
      <c r="A25" s="365">
        <v>17</v>
      </c>
      <c r="B25" s="944" t="s">
        <v>3758</v>
      </c>
      <c r="C25" s="307" t="s">
        <v>3821</v>
      </c>
      <c r="D25" s="296"/>
      <c r="E25" s="302">
        <v>1</v>
      </c>
      <c r="F25" s="306">
        <v>1.95</v>
      </c>
      <c r="G25" s="297" t="s">
        <v>3677</v>
      </c>
      <c r="H25" s="296">
        <v>1</v>
      </c>
      <c r="I25" s="296">
        <v>3500</v>
      </c>
      <c r="J25" s="295">
        <f t="shared" si="0"/>
        <v>3500</v>
      </c>
      <c r="K25" s="294"/>
    </row>
    <row r="26" spans="1:12" ht="16.2" customHeight="1" x14ac:dyDescent="0.3">
      <c r="A26" s="365">
        <v>18</v>
      </c>
      <c r="B26" s="945"/>
      <c r="C26" s="307" t="s">
        <v>3822</v>
      </c>
      <c r="D26" s="296"/>
      <c r="E26" s="302">
        <v>2</v>
      </c>
      <c r="F26" s="306">
        <v>2</v>
      </c>
      <c r="G26" s="297" t="s">
        <v>3677</v>
      </c>
      <c r="H26" s="296">
        <v>1</v>
      </c>
      <c r="I26" s="296">
        <v>6000</v>
      </c>
      <c r="J26" s="295">
        <f t="shared" si="0"/>
        <v>6000</v>
      </c>
      <c r="K26" s="294"/>
    </row>
    <row r="27" spans="1:12" ht="16.2" customHeight="1" x14ac:dyDescent="0.3">
      <c r="A27" s="365">
        <v>19</v>
      </c>
      <c r="B27" s="945"/>
      <c r="C27" s="367" t="s">
        <v>3951</v>
      </c>
      <c r="D27" s="304">
        <v>25</v>
      </c>
      <c r="E27" s="306">
        <v>1.4999999999999999E-2</v>
      </c>
      <c r="F27" s="306"/>
      <c r="G27" s="297" t="s">
        <v>3846</v>
      </c>
      <c r="H27" s="296">
        <v>1</v>
      </c>
      <c r="I27" s="296">
        <v>3000</v>
      </c>
      <c r="J27" s="295">
        <f t="shared" si="0"/>
        <v>3000</v>
      </c>
      <c r="K27" s="294"/>
    </row>
    <row r="28" spans="1:12" ht="16.2" customHeight="1" x14ac:dyDescent="0.3">
      <c r="A28" s="365">
        <v>21</v>
      </c>
      <c r="B28" s="946"/>
      <c r="C28" s="307" t="s">
        <v>3952</v>
      </c>
      <c r="D28" s="304"/>
      <c r="E28" s="306"/>
      <c r="F28" s="306"/>
      <c r="G28" s="297" t="s">
        <v>3677</v>
      </c>
      <c r="H28" s="296">
        <v>2</v>
      </c>
      <c r="I28" s="296">
        <v>100</v>
      </c>
      <c r="J28" s="296">
        <f t="shared" si="0"/>
        <v>200</v>
      </c>
      <c r="K28" s="294"/>
    </row>
    <row r="29" spans="1:12" ht="16.2" customHeight="1" x14ac:dyDescent="0.3">
      <c r="A29" s="758" t="s">
        <v>3712</v>
      </c>
      <c r="B29" s="759"/>
      <c r="C29" s="759"/>
      <c r="D29" s="759"/>
      <c r="E29" s="759"/>
      <c r="F29" s="759"/>
      <c r="G29" s="759"/>
      <c r="H29" s="759"/>
      <c r="I29" s="760"/>
      <c r="J29" s="609">
        <f>SUM(J9:J28)</f>
        <v>52644.5</v>
      </c>
      <c r="K29" s="446"/>
    </row>
    <row r="30" spans="1:12" ht="16.2" customHeight="1" x14ac:dyDescent="0.3">
      <c r="A30" s="365">
        <v>22</v>
      </c>
      <c r="B30" s="779" t="s">
        <v>3744</v>
      </c>
      <c r="C30" s="304" t="s">
        <v>3675</v>
      </c>
      <c r="D30" s="304"/>
      <c r="E30" s="306"/>
      <c r="F30" s="306"/>
      <c r="G30" s="297" t="s">
        <v>3660</v>
      </c>
      <c r="H30" s="296">
        <v>45</v>
      </c>
      <c r="I30" s="296">
        <v>300</v>
      </c>
      <c r="J30" s="295">
        <f>I30*H30</f>
        <v>13500</v>
      </c>
      <c r="K30" s="294"/>
    </row>
    <row r="31" spans="1:12" ht="16.2" customHeight="1" x14ac:dyDescent="0.3">
      <c r="A31" s="365">
        <v>23</v>
      </c>
      <c r="B31" s="779"/>
      <c r="C31" s="304" t="s">
        <v>3652</v>
      </c>
      <c r="D31" s="304"/>
      <c r="E31" s="306"/>
      <c r="F31" s="306"/>
      <c r="G31" s="297" t="s">
        <v>3660</v>
      </c>
      <c r="H31" s="296">
        <v>28</v>
      </c>
      <c r="I31" s="296">
        <v>600</v>
      </c>
      <c r="J31" s="295">
        <f>I31*H31</f>
        <v>16800</v>
      </c>
      <c r="K31" s="294"/>
      <c r="L31" s="298"/>
    </row>
    <row r="32" spans="1:12" ht="16.2" customHeight="1" x14ac:dyDescent="0.3">
      <c r="A32" s="758" t="s">
        <v>3704</v>
      </c>
      <c r="B32" s="759"/>
      <c r="C32" s="759"/>
      <c r="D32" s="759"/>
      <c r="E32" s="759"/>
      <c r="F32" s="759"/>
      <c r="G32" s="759"/>
      <c r="H32" s="759"/>
      <c r="I32" s="760"/>
      <c r="J32" s="361">
        <f>J31+J30</f>
        <v>30300</v>
      </c>
      <c r="K32" s="294"/>
    </row>
    <row r="33" spans="1:21" ht="16.2" customHeight="1" x14ac:dyDescent="0.3">
      <c r="A33" s="296">
        <v>24</v>
      </c>
      <c r="B33" s="843" t="s">
        <v>3674</v>
      </c>
      <c r="C33" s="802" t="s">
        <v>3718</v>
      </c>
      <c r="D33" s="803"/>
      <c r="E33" s="803"/>
      <c r="F33" s="804"/>
      <c r="G33" s="297" t="s">
        <v>3717</v>
      </c>
      <c r="H33" s="304"/>
      <c r="I33" s="711"/>
      <c r="J33" s="711"/>
      <c r="K33" s="294"/>
    </row>
    <row r="34" spans="1:21" ht="16.2" customHeight="1" x14ac:dyDescent="0.3">
      <c r="A34" s="365">
        <v>25</v>
      </c>
      <c r="B34" s="843"/>
      <c r="C34" s="805" t="s">
        <v>3674</v>
      </c>
      <c r="D34" s="806"/>
      <c r="E34" s="806"/>
      <c r="F34" s="807"/>
      <c r="G34" s="463" t="s">
        <v>3703</v>
      </c>
      <c r="H34" s="306">
        <v>1</v>
      </c>
      <c r="I34" s="712">
        <v>3000</v>
      </c>
      <c r="J34" s="713">
        <f>I34*H34</f>
        <v>3000</v>
      </c>
      <c r="K34" s="294"/>
    </row>
    <row r="35" spans="1:21" s="74" customFormat="1" ht="16.2" customHeight="1" x14ac:dyDescent="0.3">
      <c r="A35" s="758" t="s">
        <v>3711</v>
      </c>
      <c r="B35" s="759"/>
      <c r="C35" s="759"/>
      <c r="D35" s="759"/>
      <c r="E35" s="759"/>
      <c r="F35" s="759"/>
      <c r="G35" s="759"/>
      <c r="H35" s="759"/>
      <c r="I35" s="760"/>
      <c r="J35" s="361">
        <f>J29+J32+J34</f>
        <v>85944.5</v>
      </c>
      <c r="K35" s="294"/>
      <c r="L35"/>
      <c r="M35"/>
      <c r="N35"/>
      <c r="O35"/>
      <c r="P35"/>
      <c r="Q35"/>
      <c r="R35"/>
      <c r="S35"/>
      <c r="T35"/>
      <c r="U35"/>
    </row>
  </sheetData>
  <mergeCells count="16">
    <mergeCell ref="A1:J2"/>
    <mergeCell ref="B30:B31"/>
    <mergeCell ref="A32:I32"/>
    <mergeCell ref="B33:B34"/>
    <mergeCell ref="B10:B14"/>
    <mergeCell ref="B16:B24"/>
    <mergeCell ref="B25:B28"/>
    <mergeCell ref="A35:I35"/>
    <mergeCell ref="C33:F33"/>
    <mergeCell ref="C34:F34"/>
    <mergeCell ref="A3:B3"/>
    <mergeCell ref="A4:B4"/>
    <mergeCell ref="A5:B5"/>
    <mergeCell ref="A6:B6"/>
    <mergeCell ref="A7:B7"/>
    <mergeCell ref="A29:I29"/>
  </mergeCells>
  <pageMargins left="0.75" right="0" top="0.75" bottom="0.75" header="0.3" footer="0.3"/>
  <pageSetup scale="62" orientation="portrait" horizontalDpi="300" verticalDpi="300"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zoomScaleNormal="100" workbookViewId="0">
      <selection activeCell="C6" sqref="C6"/>
    </sheetView>
  </sheetViews>
  <sheetFormatPr defaultRowHeight="14.4" x14ac:dyDescent="0.3"/>
  <cols>
    <col min="1" max="1" width="5.6640625" customWidth="1"/>
    <col min="2" max="2" width="14.88671875" customWidth="1"/>
    <col min="3" max="3" width="38" style="267" customWidth="1"/>
    <col min="4" max="4" width="6.77734375" customWidth="1"/>
    <col min="5" max="5" width="7.88671875" customWidth="1"/>
    <col min="6" max="6" width="6.77734375" customWidth="1"/>
    <col min="7" max="7" width="10.5546875" customWidth="1"/>
    <col min="8" max="8" width="7.77734375" customWidth="1"/>
    <col min="9" max="9" width="12.77734375" customWidth="1"/>
    <col min="10" max="10" width="20.21875" style="383" customWidth="1"/>
  </cols>
  <sheetData>
    <row r="1" spans="1:12" ht="42" customHeight="1" x14ac:dyDescent="0.3">
      <c r="A1" s="778" t="s">
        <v>3695</v>
      </c>
      <c r="B1" s="778"/>
      <c r="C1" s="778"/>
      <c r="D1" s="778"/>
      <c r="E1" s="778"/>
      <c r="F1" s="778"/>
      <c r="G1" s="778"/>
      <c r="H1" s="778"/>
      <c r="I1" s="778"/>
      <c r="J1" s="778"/>
    </row>
    <row r="2" spans="1:12" x14ac:dyDescent="0.3">
      <c r="A2" s="791" t="s">
        <v>456</v>
      </c>
      <c r="B2" s="791"/>
      <c r="C2" s="1" t="s">
        <v>1892</v>
      </c>
      <c r="D2" s="1"/>
      <c r="E2" s="394"/>
      <c r="F2" s="394"/>
      <c r="G2" s="394"/>
      <c r="H2" s="394"/>
      <c r="I2" s="394"/>
      <c r="J2" s="394"/>
    </row>
    <row r="3" spans="1:12" x14ac:dyDescent="0.3">
      <c r="A3" s="791" t="s">
        <v>3694</v>
      </c>
      <c r="B3" s="791"/>
      <c r="C3" s="1" t="s">
        <v>1237</v>
      </c>
      <c r="D3" s="1"/>
      <c r="E3" s="394"/>
      <c r="F3" s="394"/>
      <c r="G3" s="394"/>
      <c r="H3" s="394"/>
      <c r="I3" s="394"/>
      <c r="J3" s="394"/>
    </row>
    <row r="4" spans="1:12" ht="14.4" customHeight="1" x14ac:dyDescent="0.3">
      <c r="A4" s="791" t="s">
        <v>3779</v>
      </c>
      <c r="B4" s="791"/>
      <c r="C4" s="1" t="s">
        <v>319</v>
      </c>
      <c r="D4" s="1"/>
      <c r="E4" s="394"/>
      <c r="F4" s="394"/>
      <c r="G4" s="394"/>
      <c r="H4" s="394"/>
      <c r="I4" s="394"/>
      <c r="J4" s="394"/>
    </row>
    <row r="5" spans="1:12" ht="14.4" customHeight="1" x14ac:dyDescent="0.3">
      <c r="A5" s="791" t="s">
        <v>3693</v>
      </c>
      <c r="B5" s="791"/>
      <c r="C5" s="1" t="s">
        <v>3865</v>
      </c>
      <c r="D5" s="1"/>
      <c r="E5" s="394"/>
      <c r="F5" s="394"/>
      <c r="G5" s="394"/>
      <c r="H5" s="394"/>
      <c r="I5" s="394"/>
      <c r="J5" s="394"/>
    </row>
    <row r="6" spans="1:12" ht="14.4" customHeight="1" x14ac:dyDescent="0.3">
      <c r="A6" s="855" t="s">
        <v>457</v>
      </c>
      <c r="B6" s="856"/>
      <c r="C6" s="503" t="s">
        <v>3844</v>
      </c>
      <c r="D6" s="503"/>
      <c r="E6" s="394"/>
      <c r="F6" s="394"/>
      <c r="G6" s="394"/>
      <c r="H6" s="394"/>
      <c r="I6" s="394"/>
      <c r="J6" s="394"/>
    </row>
    <row r="7" spans="1:12" ht="36.6" customHeight="1" x14ac:dyDescent="0.3">
      <c r="A7" s="701" t="s">
        <v>413</v>
      </c>
      <c r="B7" s="406" t="s">
        <v>3712</v>
      </c>
      <c r="C7" s="353" t="s">
        <v>3692</v>
      </c>
      <c r="D7" s="351" t="s">
        <v>3691</v>
      </c>
      <c r="E7" s="309" t="s">
        <v>3690</v>
      </c>
      <c r="F7" s="309" t="s">
        <v>3689</v>
      </c>
      <c r="G7" s="352" t="s">
        <v>3688</v>
      </c>
      <c r="H7" s="351" t="s">
        <v>3687</v>
      </c>
      <c r="I7" s="351" t="s">
        <v>3883</v>
      </c>
      <c r="J7" s="351" t="s">
        <v>3884</v>
      </c>
      <c r="K7" s="269"/>
    </row>
    <row r="8" spans="1:12" ht="15" customHeight="1" x14ac:dyDescent="0.3">
      <c r="A8" s="99">
        <v>1</v>
      </c>
      <c r="B8" s="308" t="s">
        <v>3714</v>
      </c>
      <c r="C8" s="101" t="s">
        <v>3723</v>
      </c>
      <c r="D8" s="271">
        <v>10</v>
      </c>
      <c r="E8" s="341">
        <v>4</v>
      </c>
      <c r="F8" s="341"/>
      <c r="G8" s="275" t="s">
        <v>3678</v>
      </c>
      <c r="H8" s="279">
        <v>10</v>
      </c>
      <c r="I8" s="279">
        <v>70</v>
      </c>
      <c r="J8" s="279">
        <f>H8*I8</f>
        <v>700</v>
      </c>
      <c r="K8" s="626"/>
      <c r="L8" s="625"/>
    </row>
    <row r="9" spans="1:12" ht="15" customHeight="1" x14ac:dyDescent="0.3">
      <c r="A9" s="99">
        <v>2</v>
      </c>
      <c r="B9" s="779" t="s">
        <v>479</v>
      </c>
      <c r="C9" s="307" t="s">
        <v>3918</v>
      </c>
      <c r="D9" s="271">
        <v>6</v>
      </c>
      <c r="E9" s="341">
        <v>0.04</v>
      </c>
      <c r="F9" s="341"/>
      <c r="G9" s="275" t="s">
        <v>3677</v>
      </c>
      <c r="H9" s="279">
        <v>28</v>
      </c>
      <c r="I9" s="279">
        <v>70</v>
      </c>
      <c r="J9" s="279">
        <f t="shared" ref="J9:J17" si="0">I9*H9</f>
        <v>1960</v>
      </c>
      <c r="K9" s="269"/>
    </row>
    <row r="10" spans="1:12" ht="15" customHeight="1" x14ac:dyDescent="0.3">
      <c r="A10" s="99">
        <v>3</v>
      </c>
      <c r="B10" s="779"/>
      <c r="C10" s="307" t="s">
        <v>3954</v>
      </c>
      <c r="D10" s="271">
        <v>4</v>
      </c>
      <c r="E10" s="341">
        <v>0.1</v>
      </c>
      <c r="F10" s="341"/>
      <c r="G10" s="275" t="s">
        <v>3866</v>
      </c>
      <c r="H10" s="279">
        <v>24</v>
      </c>
      <c r="I10" s="279">
        <v>170</v>
      </c>
      <c r="J10" s="279">
        <f t="shared" si="0"/>
        <v>4080</v>
      </c>
      <c r="K10" s="269"/>
    </row>
    <row r="11" spans="1:12" ht="15" customHeight="1" x14ac:dyDescent="0.3">
      <c r="A11" s="99">
        <v>4</v>
      </c>
      <c r="B11" s="779"/>
      <c r="C11" s="307" t="s">
        <v>3928</v>
      </c>
      <c r="D11" s="271">
        <v>1.6</v>
      </c>
      <c r="E11" s="341"/>
      <c r="F11" s="341">
        <v>0.06</v>
      </c>
      <c r="G11" s="275" t="s">
        <v>3677</v>
      </c>
      <c r="H11" s="279">
        <v>6</v>
      </c>
      <c r="I11" s="279">
        <v>150</v>
      </c>
      <c r="J11" s="279">
        <f t="shared" si="0"/>
        <v>900</v>
      </c>
      <c r="K11" s="269"/>
    </row>
    <row r="12" spans="1:12" ht="15" customHeight="1" x14ac:dyDescent="0.3">
      <c r="A12" s="99">
        <v>5</v>
      </c>
      <c r="B12" s="779"/>
      <c r="C12" s="307" t="s">
        <v>3929</v>
      </c>
      <c r="D12" s="271">
        <v>2.5</v>
      </c>
      <c r="E12" s="341"/>
      <c r="F12" s="341">
        <v>0.06</v>
      </c>
      <c r="G12" s="275" t="s">
        <v>3677</v>
      </c>
      <c r="H12" s="279">
        <v>6</v>
      </c>
      <c r="I12" s="279">
        <v>180</v>
      </c>
      <c r="J12" s="279">
        <f t="shared" si="0"/>
        <v>1080</v>
      </c>
      <c r="K12" s="269"/>
    </row>
    <row r="13" spans="1:12" ht="15" customHeight="1" x14ac:dyDescent="0.3">
      <c r="A13" s="99">
        <v>8</v>
      </c>
      <c r="B13" s="308" t="s">
        <v>476</v>
      </c>
      <c r="C13" s="307" t="s">
        <v>2004</v>
      </c>
      <c r="D13" s="271"/>
      <c r="E13" s="341"/>
      <c r="F13" s="341"/>
      <c r="G13" s="275" t="s">
        <v>3701</v>
      </c>
      <c r="H13" s="279">
        <v>350</v>
      </c>
      <c r="I13" s="279">
        <v>7</v>
      </c>
      <c r="J13" s="279">
        <f t="shared" si="0"/>
        <v>2450</v>
      </c>
      <c r="K13" s="269"/>
    </row>
    <row r="14" spans="1:12" ht="15" customHeight="1" x14ac:dyDescent="0.3">
      <c r="A14" s="99">
        <v>6</v>
      </c>
      <c r="B14" s="779" t="s">
        <v>478</v>
      </c>
      <c r="C14" s="307" t="s">
        <v>2019</v>
      </c>
      <c r="D14" s="271">
        <v>0.22</v>
      </c>
      <c r="E14" s="341">
        <v>0.11</v>
      </c>
      <c r="F14" s="341">
        <v>7.0000000000000007E-2</v>
      </c>
      <c r="G14" s="275" t="s">
        <v>3677</v>
      </c>
      <c r="H14" s="279">
        <v>18000</v>
      </c>
      <c r="I14" s="279">
        <v>2</v>
      </c>
      <c r="J14" s="279">
        <f t="shared" si="0"/>
        <v>36000</v>
      </c>
      <c r="K14" s="269"/>
    </row>
    <row r="15" spans="1:12" ht="15" customHeight="1" x14ac:dyDescent="0.3">
      <c r="A15" s="99">
        <v>7</v>
      </c>
      <c r="B15" s="779"/>
      <c r="C15" s="307" t="s">
        <v>2012</v>
      </c>
      <c r="D15" s="271"/>
      <c r="E15" s="341"/>
      <c r="F15" s="341"/>
      <c r="G15" s="275" t="s">
        <v>3679</v>
      </c>
      <c r="H15" s="279">
        <v>5</v>
      </c>
      <c r="I15" s="279">
        <v>350</v>
      </c>
      <c r="J15" s="279">
        <f t="shared" si="0"/>
        <v>1750</v>
      </c>
      <c r="K15" s="269"/>
    </row>
    <row r="16" spans="1:12" ht="15" customHeight="1" x14ac:dyDescent="0.3">
      <c r="A16" s="99">
        <v>9</v>
      </c>
      <c r="B16" s="779" t="s">
        <v>473</v>
      </c>
      <c r="C16" s="307" t="s">
        <v>3822</v>
      </c>
      <c r="D16" s="271">
        <v>2</v>
      </c>
      <c r="E16" s="341"/>
      <c r="F16" s="341">
        <v>2</v>
      </c>
      <c r="G16" s="275" t="s">
        <v>3677</v>
      </c>
      <c r="H16" s="279">
        <v>2</v>
      </c>
      <c r="I16" s="279">
        <v>4000</v>
      </c>
      <c r="J16" s="279">
        <f t="shared" si="0"/>
        <v>8000</v>
      </c>
      <c r="K16" s="269"/>
    </row>
    <row r="17" spans="1:12" ht="15" customHeight="1" x14ac:dyDescent="0.3">
      <c r="A17" s="99">
        <v>10</v>
      </c>
      <c r="B17" s="779"/>
      <c r="C17" s="307" t="s">
        <v>3821</v>
      </c>
      <c r="D17" s="271">
        <v>1</v>
      </c>
      <c r="E17" s="341"/>
      <c r="F17" s="341">
        <v>2.2999999999999998</v>
      </c>
      <c r="G17" s="275" t="s">
        <v>3677</v>
      </c>
      <c r="H17" s="279">
        <v>2</v>
      </c>
      <c r="I17" s="279">
        <v>3800</v>
      </c>
      <c r="J17" s="279">
        <f t="shared" si="0"/>
        <v>7600</v>
      </c>
      <c r="K17" s="269"/>
    </row>
    <row r="18" spans="1:12" ht="15" customHeight="1" x14ac:dyDescent="0.3">
      <c r="A18" s="758" t="s">
        <v>3712</v>
      </c>
      <c r="B18" s="759"/>
      <c r="C18" s="759"/>
      <c r="D18" s="759"/>
      <c r="E18" s="759"/>
      <c r="F18" s="759"/>
      <c r="G18" s="759"/>
      <c r="H18" s="759"/>
      <c r="I18" s="760"/>
      <c r="J18" s="628">
        <f>SUM(J8:J17)</f>
        <v>64520</v>
      </c>
      <c r="K18" s="269"/>
    </row>
    <row r="19" spans="1:12" ht="15" customHeight="1" x14ac:dyDescent="0.3">
      <c r="A19" s="99">
        <v>12</v>
      </c>
      <c r="B19" s="779" t="s">
        <v>3744</v>
      </c>
      <c r="C19" s="398" t="s">
        <v>3675</v>
      </c>
      <c r="D19" s="398"/>
      <c r="E19" s="286"/>
      <c r="F19" s="286"/>
      <c r="G19" s="275" t="s">
        <v>3660</v>
      </c>
      <c r="H19" s="271">
        <v>80</v>
      </c>
      <c r="I19" s="271">
        <v>300</v>
      </c>
      <c r="J19" s="270">
        <f>I19*H19</f>
        <v>24000</v>
      </c>
      <c r="K19" s="269"/>
    </row>
    <row r="20" spans="1:12" ht="15" customHeight="1" x14ac:dyDescent="0.3">
      <c r="A20" s="99">
        <v>13</v>
      </c>
      <c r="B20" s="779"/>
      <c r="C20" s="398" t="s">
        <v>3652</v>
      </c>
      <c r="D20" s="398"/>
      <c r="E20" s="286"/>
      <c r="F20" s="286"/>
      <c r="G20" s="275" t="s">
        <v>3660</v>
      </c>
      <c r="H20" s="271">
        <v>45</v>
      </c>
      <c r="I20" s="271">
        <v>500</v>
      </c>
      <c r="J20" s="270">
        <f>I20*H20</f>
        <v>22500</v>
      </c>
      <c r="K20" s="269"/>
      <c r="L20" s="274"/>
    </row>
    <row r="21" spans="1:12" ht="15" customHeight="1" x14ac:dyDescent="0.3">
      <c r="A21" s="758" t="s">
        <v>3704</v>
      </c>
      <c r="B21" s="759"/>
      <c r="C21" s="759"/>
      <c r="D21" s="759"/>
      <c r="E21" s="759"/>
      <c r="F21" s="759"/>
      <c r="G21" s="759"/>
      <c r="H21" s="759"/>
      <c r="I21" s="760"/>
      <c r="J21" s="628">
        <f>J19+J20</f>
        <v>46500</v>
      </c>
      <c r="K21" s="269"/>
    </row>
    <row r="22" spans="1:12" ht="15" customHeight="1" x14ac:dyDescent="0.3">
      <c r="A22" s="448">
        <v>14</v>
      </c>
      <c r="B22" s="887" t="s">
        <v>3674</v>
      </c>
      <c r="C22" s="802" t="s">
        <v>3718</v>
      </c>
      <c r="D22" s="803"/>
      <c r="E22" s="803"/>
      <c r="F22" s="804"/>
      <c r="G22" s="272" t="s">
        <v>3717</v>
      </c>
      <c r="H22" s="448"/>
      <c r="I22" s="448"/>
      <c r="J22" s="270"/>
      <c r="K22" s="269"/>
    </row>
    <row r="23" spans="1:12" ht="15" customHeight="1" x14ac:dyDescent="0.3">
      <c r="A23" s="99">
        <v>15</v>
      </c>
      <c r="B23" s="887"/>
      <c r="C23" s="805" t="s">
        <v>3674</v>
      </c>
      <c r="D23" s="806"/>
      <c r="E23" s="806"/>
      <c r="F23" s="807"/>
      <c r="G23" s="280" t="s">
        <v>3795</v>
      </c>
      <c r="H23" s="400">
        <v>1</v>
      </c>
      <c r="I23" s="710">
        <v>6000</v>
      </c>
      <c r="J23" s="657">
        <f>I23*H23</f>
        <v>6000</v>
      </c>
      <c r="K23" s="269"/>
    </row>
    <row r="24" spans="1:12" ht="15" customHeight="1" x14ac:dyDescent="0.3">
      <c r="A24" s="758" t="s">
        <v>3711</v>
      </c>
      <c r="B24" s="759"/>
      <c r="C24" s="759"/>
      <c r="D24" s="759"/>
      <c r="E24" s="759"/>
      <c r="F24" s="759"/>
      <c r="G24" s="759"/>
      <c r="H24" s="759"/>
      <c r="I24" s="760"/>
      <c r="J24" s="628">
        <f>J18+J21+J23</f>
        <v>117020</v>
      </c>
      <c r="K24" s="269"/>
    </row>
  </sheetData>
  <mergeCells count="16">
    <mergeCell ref="A1:J1"/>
    <mergeCell ref="B14:B15"/>
    <mergeCell ref="B9:B12"/>
    <mergeCell ref="C22:F22"/>
    <mergeCell ref="C23:F23"/>
    <mergeCell ref="B22:B23"/>
    <mergeCell ref="A2:B2"/>
    <mergeCell ref="A3:B3"/>
    <mergeCell ref="A4:B4"/>
    <mergeCell ref="A5:B5"/>
    <mergeCell ref="A6:B6"/>
    <mergeCell ref="A18:I18"/>
    <mergeCell ref="A24:I24"/>
    <mergeCell ref="B19:B20"/>
    <mergeCell ref="A21:I21"/>
    <mergeCell ref="B16:B17"/>
  </mergeCells>
  <pageMargins left="0.7" right="0.7" top="0.75" bottom="0.75" header="0.3" footer="0.3"/>
  <pageSetup orientation="portrait" horizontalDpi="300" verticalDpi="300"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zoomScaleNormal="100" zoomScaleSheetLayoutView="110" workbookViewId="0">
      <selection activeCell="H25" sqref="H25:I25"/>
    </sheetView>
  </sheetViews>
  <sheetFormatPr defaultRowHeight="14.4" x14ac:dyDescent="0.3"/>
  <cols>
    <col min="1" max="1" width="6" customWidth="1"/>
    <col min="2" max="2" width="13.6640625" customWidth="1"/>
    <col min="3" max="3" width="38" style="267" customWidth="1"/>
    <col min="4" max="4" width="9.77734375" customWidth="1"/>
    <col min="5" max="5" width="7.88671875" customWidth="1"/>
    <col min="6" max="6" width="6.77734375" customWidth="1"/>
    <col min="7" max="7" width="10.44140625" customWidth="1"/>
    <col min="8" max="8" width="7.77734375" customWidth="1"/>
    <col min="9" max="9" width="12.77734375" customWidth="1"/>
    <col min="10" max="10" width="14.109375" style="383" customWidth="1"/>
  </cols>
  <sheetData>
    <row r="1" spans="1:12" ht="42.6" customHeight="1" x14ac:dyDescent="0.3">
      <c r="A1" s="893" t="s">
        <v>3695</v>
      </c>
      <c r="B1" s="893"/>
      <c r="C1" s="893"/>
      <c r="D1" s="893"/>
      <c r="E1" s="893"/>
      <c r="F1" s="893"/>
      <c r="G1" s="893"/>
      <c r="H1" s="893"/>
      <c r="I1" s="893"/>
      <c r="J1" s="893"/>
    </row>
    <row r="2" spans="1:12" x14ac:dyDescent="0.3">
      <c r="A2" s="791" t="s">
        <v>456</v>
      </c>
      <c r="B2" s="791"/>
      <c r="C2" s="1" t="s">
        <v>1892</v>
      </c>
      <c r="D2" s="1"/>
      <c r="E2" s="394"/>
      <c r="F2" s="394"/>
      <c r="G2" s="394"/>
      <c r="H2" s="394"/>
      <c r="I2" s="394"/>
      <c r="J2" s="394"/>
    </row>
    <row r="3" spans="1:12" x14ac:dyDescent="0.3">
      <c r="A3" s="791" t="s">
        <v>3694</v>
      </c>
      <c r="B3" s="791"/>
      <c r="C3" s="1" t="s">
        <v>1855</v>
      </c>
      <c r="D3" s="1"/>
      <c r="E3" s="394"/>
      <c r="F3" s="394"/>
      <c r="G3" s="394"/>
      <c r="H3" s="394"/>
      <c r="I3" s="394"/>
      <c r="J3" s="394"/>
    </row>
    <row r="4" spans="1:12" ht="14.4" customHeight="1" x14ac:dyDescent="0.3">
      <c r="A4" s="791" t="s">
        <v>3779</v>
      </c>
      <c r="B4" s="791"/>
      <c r="C4" s="1" t="s">
        <v>3861</v>
      </c>
      <c r="D4" s="1"/>
      <c r="E4" s="394"/>
      <c r="F4" s="394"/>
      <c r="G4" s="394"/>
      <c r="H4" s="394"/>
      <c r="I4" s="394"/>
      <c r="J4" s="394"/>
    </row>
    <row r="5" spans="1:12" ht="14.4" customHeight="1" x14ac:dyDescent="0.3">
      <c r="A5" s="791" t="s">
        <v>3693</v>
      </c>
      <c r="B5" s="791"/>
      <c r="C5" s="1" t="s">
        <v>3732</v>
      </c>
      <c r="D5" s="1"/>
      <c r="E5" s="394"/>
      <c r="F5" s="394"/>
      <c r="G5" s="394"/>
      <c r="H5" s="394"/>
      <c r="I5" s="394"/>
      <c r="J5" s="394"/>
    </row>
    <row r="6" spans="1:12" ht="14.4" customHeight="1" x14ac:dyDescent="0.3">
      <c r="A6" s="855" t="s">
        <v>457</v>
      </c>
      <c r="B6" s="856"/>
      <c r="C6" s="503" t="s">
        <v>3844</v>
      </c>
      <c r="D6" s="503"/>
      <c r="E6" s="394"/>
      <c r="F6" s="394"/>
      <c r="G6" s="394"/>
      <c r="H6" s="394"/>
      <c r="I6" s="394"/>
      <c r="J6" s="394"/>
    </row>
    <row r="7" spans="1:12" ht="36.6" customHeight="1" x14ac:dyDescent="0.3">
      <c r="A7" s="701" t="s">
        <v>413</v>
      </c>
      <c r="B7" s="406" t="s">
        <v>3712</v>
      </c>
      <c r="C7" s="353" t="s">
        <v>3692</v>
      </c>
      <c r="D7" s="351" t="s">
        <v>3691</v>
      </c>
      <c r="E7" s="309" t="s">
        <v>3690</v>
      </c>
      <c r="F7" s="309" t="s">
        <v>3689</v>
      </c>
      <c r="G7" s="352" t="s">
        <v>3688</v>
      </c>
      <c r="H7" s="351" t="s">
        <v>3687</v>
      </c>
      <c r="I7" s="351" t="s">
        <v>3883</v>
      </c>
      <c r="J7" s="351" t="s">
        <v>3884</v>
      </c>
      <c r="K7" s="269"/>
    </row>
    <row r="8" spans="1:12" ht="15.6" customHeight="1" x14ac:dyDescent="0.3">
      <c r="A8" s="99">
        <v>1</v>
      </c>
      <c r="B8" s="591" t="s">
        <v>3714</v>
      </c>
      <c r="C8" s="101" t="s">
        <v>3723</v>
      </c>
      <c r="D8" s="271"/>
      <c r="E8" s="341"/>
      <c r="F8" s="341"/>
      <c r="G8" s="275" t="s">
        <v>3678</v>
      </c>
      <c r="H8" s="270">
        <v>14</v>
      </c>
      <c r="I8" s="270">
        <v>55</v>
      </c>
      <c r="J8" s="270">
        <f t="shared" ref="J8:J20" si="0">I8*H8</f>
        <v>770</v>
      </c>
      <c r="K8" s="626"/>
      <c r="L8" s="625"/>
    </row>
    <row r="9" spans="1:12" ht="15.6" customHeight="1" x14ac:dyDescent="0.3">
      <c r="A9" s="99">
        <v>6</v>
      </c>
      <c r="B9" s="591" t="s">
        <v>476</v>
      </c>
      <c r="C9" s="307" t="s">
        <v>2004</v>
      </c>
      <c r="D9" s="271"/>
      <c r="E9" s="341"/>
      <c r="F9" s="341"/>
      <c r="G9" s="275" t="s">
        <v>3701</v>
      </c>
      <c r="H9" s="270">
        <v>350</v>
      </c>
      <c r="I9" s="270">
        <v>7</v>
      </c>
      <c r="J9" s="270">
        <f t="shared" si="0"/>
        <v>2450</v>
      </c>
      <c r="K9" s="269"/>
    </row>
    <row r="10" spans="1:12" ht="15.6" customHeight="1" x14ac:dyDescent="0.3">
      <c r="A10" s="99">
        <v>2</v>
      </c>
      <c r="B10" s="842" t="s">
        <v>478</v>
      </c>
      <c r="C10" s="307" t="s">
        <v>3713</v>
      </c>
      <c r="D10" s="271"/>
      <c r="E10" s="341"/>
      <c r="F10" s="341"/>
      <c r="G10" s="275" t="s">
        <v>3679</v>
      </c>
      <c r="H10" s="270">
        <v>6</v>
      </c>
      <c r="I10" s="270">
        <v>350</v>
      </c>
      <c r="J10" s="270">
        <f t="shared" si="0"/>
        <v>2100</v>
      </c>
      <c r="K10" s="269"/>
    </row>
    <row r="11" spans="1:12" ht="15.6" customHeight="1" x14ac:dyDescent="0.3">
      <c r="A11" s="99">
        <v>4</v>
      </c>
      <c r="B11" s="842"/>
      <c r="C11" s="307" t="s">
        <v>3868</v>
      </c>
      <c r="D11" s="271">
        <v>0.22</v>
      </c>
      <c r="E11" s="341">
        <v>0.12</v>
      </c>
      <c r="F11" s="341">
        <v>7.0000000000000007E-2</v>
      </c>
      <c r="G11" s="275" t="s">
        <v>3677</v>
      </c>
      <c r="H11" s="270">
        <v>19000</v>
      </c>
      <c r="I11" s="270">
        <v>1.5</v>
      </c>
      <c r="J11" s="270">
        <f t="shared" si="0"/>
        <v>28500</v>
      </c>
      <c r="K11" s="269"/>
    </row>
    <row r="12" spans="1:12" ht="15.6" customHeight="1" x14ac:dyDescent="0.3">
      <c r="A12" s="99">
        <v>5</v>
      </c>
      <c r="B12" s="842"/>
      <c r="C12" s="307" t="s">
        <v>2017</v>
      </c>
      <c r="D12" s="271"/>
      <c r="E12" s="341"/>
      <c r="F12" s="341"/>
      <c r="G12" s="275" t="s">
        <v>3679</v>
      </c>
      <c r="H12" s="270">
        <v>0.8</v>
      </c>
      <c r="I12" s="270">
        <v>500</v>
      </c>
      <c r="J12" s="270">
        <f t="shared" si="0"/>
        <v>400</v>
      </c>
      <c r="K12" s="269"/>
    </row>
    <row r="13" spans="1:12" ht="15.6" customHeight="1" x14ac:dyDescent="0.3">
      <c r="A13" s="99">
        <v>7</v>
      </c>
      <c r="B13" s="842"/>
      <c r="C13" s="307" t="s">
        <v>2008</v>
      </c>
      <c r="D13" s="271"/>
      <c r="E13" s="341"/>
      <c r="F13" s="341"/>
      <c r="G13" s="275" t="s">
        <v>3770</v>
      </c>
      <c r="H13" s="270">
        <v>3.5</v>
      </c>
      <c r="I13" s="270">
        <v>700</v>
      </c>
      <c r="J13" s="270">
        <f t="shared" si="0"/>
        <v>2450</v>
      </c>
      <c r="K13" s="269"/>
    </row>
    <row r="14" spans="1:12" ht="15.6" customHeight="1" x14ac:dyDescent="0.3">
      <c r="A14" s="99">
        <v>8</v>
      </c>
      <c r="B14" s="842"/>
      <c r="C14" s="307" t="s">
        <v>2010</v>
      </c>
      <c r="D14" s="271"/>
      <c r="E14" s="341"/>
      <c r="F14" s="341"/>
      <c r="G14" s="275" t="s">
        <v>3700</v>
      </c>
      <c r="H14" s="270">
        <v>230</v>
      </c>
      <c r="I14" s="270">
        <v>8</v>
      </c>
      <c r="J14" s="270">
        <f t="shared" si="0"/>
        <v>1840</v>
      </c>
      <c r="K14" s="269"/>
    </row>
    <row r="15" spans="1:12" ht="15.6" customHeight="1" x14ac:dyDescent="0.3">
      <c r="A15" s="99"/>
      <c r="B15" s="842" t="s">
        <v>3758</v>
      </c>
      <c r="C15" s="307" t="s">
        <v>3867</v>
      </c>
      <c r="D15" s="271">
        <v>1.3</v>
      </c>
      <c r="E15" s="341">
        <v>0.15</v>
      </c>
      <c r="F15" s="341">
        <v>0.15</v>
      </c>
      <c r="G15" s="275" t="s">
        <v>3677</v>
      </c>
      <c r="H15" s="270">
        <v>4</v>
      </c>
      <c r="I15" s="270">
        <v>150</v>
      </c>
      <c r="J15" s="270">
        <f t="shared" si="0"/>
        <v>600</v>
      </c>
      <c r="K15" s="269"/>
    </row>
    <row r="16" spans="1:12" ht="15.6" customHeight="1" x14ac:dyDescent="0.3">
      <c r="A16" s="99">
        <v>10</v>
      </c>
      <c r="B16" s="842"/>
      <c r="C16" s="307" t="s">
        <v>3822</v>
      </c>
      <c r="D16" s="271">
        <v>0.5</v>
      </c>
      <c r="E16" s="341"/>
      <c r="F16" s="341">
        <v>0.5</v>
      </c>
      <c r="G16" s="275" t="s">
        <v>3677</v>
      </c>
      <c r="H16" s="270">
        <v>1</v>
      </c>
      <c r="I16" s="270">
        <v>1200</v>
      </c>
      <c r="J16" s="270">
        <f t="shared" si="0"/>
        <v>1200</v>
      </c>
      <c r="K16" s="269"/>
    </row>
    <row r="17" spans="1:12" ht="15.6" customHeight="1" x14ac:dyDescent="0.3">
      <c r="A17" s="99">
        <v>11</v>
      </c>
      <c r="B17" s="842"/>
      <c r="C17" s="307" t="s">
        <v>3821</v>
      </c>
      <c r="D17" s="271"/>
      <c r="E17" s="341">
        <v>1</v>
      </c>
      <c r="F17" s="341">
        <v>2</v>
      </c>
      <c r="G17" s="275" t="s">
        <v>3677</v>
      </c>
      <c r="H17" s="270">
        <v>1</v>
      </c>
      <c r="I17" s="270">
        <v>2300</v>
      </c>
      <c r="J17" s="270">
        <f t="shared" si="0"/>
        <v>2300</v>
      </c>
      <c r="K17" s="269"/>
    </row>
    <row r="18" spans="1:12" ht="15.6" customHeight="1" x14ac:dyDescent="0.3">
      <c r="A18" s="99">
        <v>12</v>
      </c>
      <c r="B18" s="842"/>
      <c r="C18" s="307" t="s">
        <v>3698</v>
      </c>
      <c r="D18" s="271"/>
      <c r="E18" s="341"/>
      <c r="F18" s="341"/>
      <c r="G18" s="275" t="s">
        <v>3683</v>
      </c>
      <c r="H18" s="270">
        <v>0.8</v>
      </c>
      <c r="I18" s="270">
        <v>400</v>
      </c>
      <c r="J18" s="270">
        <f t="shared" si="0"/>
        <v>320</v>
      </c>
      <c r="K18" s="269"/>
    </row>
    <row r="19" spans="1:12" ht="15.6" customHeight="1" x14ac:dyDescent="0.3">
      <c r="A19" s="99">
        <v>13</v>
      </c>
      <c r="B19" s="842"/>
      <c r="C19" s="307" t="s">
        <v>3927</v>
      </c>
      <c r="D19" s="271">
        <v>4</v>
      </c>
      <c r="E19" s="341"/>
      <c r="F19" s="341">
        <v>0.06</v>
      </c>
      <c r="G19" s="275" t="s">
        <v>3677</v>
      </c>
      <c r="H19" s="270">
        <v>16</v>
      </c>
      <c r="I19" s="270">
        <v>600</v>
      </c>
      <c r="J19" s="270">
        <f t="shared" si="0"/>
        <v>9600</v>
      </c>
      <c r="K19" s="269"/>
    </row>
    <row r="20" spans="1:12" ht="15.6" customHeight="1" x14ac:dyDescent="0.3">
      <c r="A20" s="99">
        <v>14</v>
      </c>
      <c r="B20" s="842"/>
      <c r="C20" s="307" t="s">
        <v>3823</v>
      </c>
      <c r="D20" s="271"/>
      <c r="E20" s="341"/>
      <c r="F20" s="341"/>
      <c r="G20" s="275" t="s">
        <v>3677</v>
      </c>
      <c r="H20" s="270">
        <v>1</v>
      </c>
      <c r="I20" s="270">
        <v>60</v>
      </c>
      <c r="J20" s="270">
        <f t="shared" si="0"/>
        <v>60</v>
      </c>
      <c r="K20" s="269"/>
    </row>
    <row r="21" spans="1:12" ht="15.6" customHeight="1" x14ac:dyDescent="0.3">
      <c r="A21" s="758" t="s">
        <v>3712</v>
      </c>
      <c r="B21" s="759"/>
      <c r="C21" s="759"/>
      <c r="D21" s="759"/>
      <c r="E21" s="759"/>
      <c r="F21" s="759"/>
      <c r="G21" s="759"/>
      <c r="H21" s="759"/>
      <c r="I21" s="760"/>
      <c r="J21" s="334">
        <f>SUM(J8:J20)</f>
        <v>52590</v>
      </c>
      <c r="K21" s="269"/>
    </row>
    <row r="22" spans="1:12" ht="15.6" customHeight="1" x14ac:dyDescent="0.3">
      <c r="A22" s="99">
        <v>15</v>
      </c>
      <c r="B22" s="779" t="s">
        <v>3676</v>
      </c>
      <c r="C22" s="398" t="s">
        <v>3675</v>
      </c>
      <c r="D22" s="398"/>
      <c r="E22" s="286"/>
      <c r="F22" s="286"/>
      <c r="G22" s="275" t="s">
        <v>3660</v>
      </c>
      <c r="H22" s="271">
        <v>80</v>
      </c>
      <c r="I22" s="271">
        <v>300</v>
      </c>
      <c r="J22" s="279">
        <f>I22*H22</f>
        <v>24000</v>
      </c>
      <c r="K22" s="269"/>
    </row>
    <row r="23" spans="1:12" ht="15.6" customHeight="1" x14ac:dyDescent="0.3">
      <c r="A23" s="99">
        <v>16</v>
      </c>
      <c r="B23" s="779"/>
      <c r="C23" s="398" t="s">
        <v>3652</v>
      </c>
      <c r="D23" s="398"/>
      <c r="E23" s="286"/>
      <c r="F23" s="286"/>
      <c r="G23" s="275" t="s">
        <v>3660</v>
      </c>
      <c r="H23" s="271">
        <v>50</v>
      </c>
      <c r="I23" s="271">
        <v>500</v>
      </c>
      <c r="J23" s="279">
        <f>I23*H23</f>
        <v>25000</v>
      </c>
      <c r="K23" s="269"/>
      <c r="L23" s="274"/>
    </row>
    <row r="24" spans="1:12" ht="15.6" customHeight="1" x14ac:dyDescent="0.3">
      <c r="A24" s="758" t="s">
        <v>3704</v>
      </c>
      <c r="B24" s="759"/>
      <c r="C24" s="759"/>
      <c r="D24" s="759"/>
      <c r="E24" s="759"/>
      <c r="F24" s="759"/>
      <c r="G24" s="759"/>
      <c r="H24" s="759"/>
      <c r="I24" s="760"/>
      <c r="J24" s="334">
        <f>J22+J23</f>
        <v>49000</v>
      </c>
      <c r="K24" s="269"/>
      <c r="L24" s="274"/>
    </row>
    <row r="25" spans="1:12" ht="15.6" customHeight="1" x14ac:dyDescent="0.3">
      <c r="A25" s="448">
        <v>17</v>
      </c>
      <c r="B25" s="887" t="s">
        <v>3674</v>
      </c>
      <c r="C25" s="802" t="s">
        <v>3718</v>
      </c>
      <c r="D25" s="803"/>
      <c r="E25" s="803"/>
      <c r="F25" s="804"/>
      <c r="G25" s="272" t="s">
        <v>3673</v>
      </c>
      <c r="H25" s="448"/>
      <c r="I25" s="448"/>
      <c r="J25" s="271"/>
      <c r="K25" s="269"/>
    </row>
    <row r="26" spans="1:12" ht="15.6" customHeight="1" x14ac:dyDescent="0.3">
      <c r="A26" s="99">
        <v>18</v>
      </c>
      <c r="B26" s="887"/>
      <c r="C26" s="805" t="s">
        <v>3674</v>
      </c>
      <c r="D26" s="806"/>
      <c r="E26" s="806"/>
      <c r="F26" s="807"/>
      <c r="G26" s="275" t="s">
        <v>3795</v>
      </c>
      <c r="H26" s="947">
        <v>3000</v>
      </c>
      <c r="I26" s="947"/>
      <c r="J26" s="657">
        <f>H26</f>
        <v>3000</v>
      </c>
      <c r="K26" s="269"/>
    </row>
    <row r="27" spans="1:12" ht="15.6" customHeight="1" x14ac:dyDescent="0.3">
      <c r="A27" s="758" t="s">
        <v>3711</v>
      </c>
      <c r="B27" s="759"/>
      <c r="C27" s="759"/>
      <c r="D27" s="759"/>
      <c r="E27" s="759"/>
      <c r="F27" s="759"/>
      <c r="G27" s="759"/>
      <c r="H27" s="759"/>
      <c r="I27" s="760"/>
      <c r="J27" s="628">
        <f>J21+J24+J26</f>
        <v>104590</v>
      </c>
      <c r="K27" s="269"/>
    </row>
  </sheetData>
  <mergeCells count="16">
    <mergeCell ref="A24:I24"/>
    <mergeCell ref="A27:I27"/>
    <mergeCell ref="B25:B26"/>
    <mergeCell ref="C25:F25"/>
    <mergeCell ref="C26:F26"/>
    <mergeCell ref="H26:I26"/>
    <mergeCell ref="A1:J1"/>
    <mergeCell ref="B22:B23"/>
    <mergeCell ref="B10:B14"/>
    <mergeCell ref="B15:B20"/>
    <mergeCell ref="A2:B2"/>
    <mergeCell ref="A3:B3"/>
    <mergeCell ref="A4:B4"/>
    <mergeCell ref="A5:B5"/>
    <mergeCell ref="A6:B6"/>
    <mergeCell ref="A21:I21"/>
  </mergeCells>
  <pageMargins left="0.2" right="0" top="0.75" bottom="0.75" header="0.3" footer="0.3"/>
  <pageSetup scale="80"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P119"/>
  <sheetViews>
    <sheetView workbookViewId="0">
      <selection activeCell="CA1" sqref="CA1"/>
    </sheetView>
  </sheetViews>
  <sheetFormatPr defaultRowHeight="14.4" x14ac:dyDescent="0.3"/>
  <cols>
    <col min="2" max="2" width="42" customWidth="1"/>
  </cols>
  <sheetData>
    <row r="1" spans="1:276" x14ac:dyDescent="0.3">
      <c r="B1" t="s">
        <v>0</v>
      </c>
      <c r="C1" t="s">
        <v>26</v>
      </c>
      <c r="D1" t="s">
        <v>27</v>
      </c>
      <c r="E1" t="s">
        <v>28</v>
      </c>
      <c r="F1" t="s">
        <v>29</v>
      </c>
      <c r="G1" t="s">
        <v>30</v>
      </c>
      <c r="H1" t="s">
        <v>31</v>
      </c>
      <c r="I1" t="s">
        <v>32</v>
      </c>
      <c r="J1" t="s">
        <v>33</v>
      </c>
      <c r="K1" t="s">
        <v>34</v>
      </c>
      <c r="L1" t="s">
        <v>35</v>
      </c>
      <c r="M1" t="s">
        <v>36</v>
      </c>
      <c r="N1" t="s">
        <v>37</v>
      </c>
      <c r="O1" t="s">
        <v>38</v>
      </c>
      <c r="P1" t="s">
        <v>39</v>
      </c>
      <c r="Q1" t="s">
        <v>40</v>
      </c>
      <c r="R1" t="s">
        <v>41</v>
      </c>
      <c r="S1" t="s">
        <v>42</v>
      </c>
      <c r="T1" t="s">
        <v>43</v>
      </c>
      <c r="U1" t="s">
        <v>44</v>
      </c>
      <c r="V1" t="s">
        <v>45</v>
      </c>
      <c r="W1" t="s">
        <v>46</v>
      </c>
      <c r="X1" t="s">
        <v>47</v>
      </c>
      <c r="Y1" t="s">
        <v>48</v>
      </c>
      <c r="Z1" t="s">
        <v>49</v>
      </c>
      <c r="AA1" t="s">
        <v>50</v>
      </c>
      <c r="AB1" t="s">
        <v>51</v>
      </c>
      <c r="AC1" t="s">
        <v>52</v>
      </c>
      <c r="AD1" t="s">
        <v>53</v>
      </c>
      <c r="AE1" t="s">
        <v>54</v>
      </c>
      <c r="AF1" t="s">
        <v>55</v>
      </c>
      <c r="AG1" t="s">
        <v>56</v>
      </c>
      <c r="AH1" t="s">
        <v>57</v>
      </c>
      <c r="AI1" t="s">
        <v>2984</v>
      </c>
      <c r="AJ1" t="s">
        <v>2983</v>
      </c>
      <c r="AK1" t="s">
        <v>2982</v>
      </c>
      <c r="AL1" t="s">
        <v>2981</v>
      </c>
      <c r="AM1" t="s">
        <v>2980</v>
      </c>
      <c r="AN1" t="s">
        <v>2979</v>
      </c>
      <c r="AO1" t="s">
        <v>2978</v>
      </c>
      <c r="AP1" t="s">
        <v>2977</v>
      </c>
      <c r="AQ1" t="s">
        <v>2976</v>
      </c>
      <c r="AR1" t="s">
        <v>2975</v>
      </c>
      <c r="AS1" t="s">
        <v>2974</v>
      </c>
      <c r="AT1" t="s">
        <v>2973</v>
      </c>
      <c r="AU1" t="s">
        <v>2972</v>
      </c>
      <c r="AV1" t="s">
        <v>2971</v>
      </c>
      <c r="AW1" t="s">
        <v>2970</v>
      </c>
      <c r="AX1" t="s">
        <v>2969</v>
      </c>
      <c r="AY1" t="s">
        <v>2968</v>
      </c>
      <c r="AZ1" t="s">
        <v>2967</v>
      </c>
      <c r="BA1" t="s">
        <v>2966</v>
      </c>
      <c r="BB1" t="s">
        <v>2965</v>
      </c>
      <c r="BC1" t="s">
        <v>2964</v>
      </c>
      <c r="BD1" t="s">
        <v>2963</v>
      </c>
      <c r="BE1" t="s">
        <v>2962</v>
      </c>
      <c r="BF1" t="s">
        <v>2961</v>
      </c>
      <c r="BG1" t="s">
        <v>2960</v>
      </c>
      <c r="BH1" t="s">
        <v>2959</v>
      </c>
      <c r="BI1" t="s">
        <v>2958</v>
      </c>
      <c r="BJ1" t="s">
        <v>2957</v>
      </c>
      <c r="BK1" t="s">
        <v>2956</v>
      </c>
      <c r="BL1" t="s">
        <v>2955</v>
      </c>
      <c r="BM1" t="s">
        <v>2954</v>
      </c>
      <c r="BN1" t="s">
        <v>2953</v>
      </c>
      <c r="BO1" t="s">
        <v>2952</v>
      </c>
      <c r="BP1" t="s">
        <v>2951</v>
      </c>
      <c r="BQ1" t="s">
        <v>2950</v>
      </c>
      <c r="BR1" t="s">
        <v>2949</v>
      </c>
      <c r="BS1" t="s">
        <v>2948</v>
      </c>
      <c r="BT1" t="s">
        <v>2947</v>
      </c>
      <c r="BU1" t="s">
        <v>2946</v>
      </c>
      <c r="BV1" t="s">
        <v>2945</v>
      </c>
      <c r="BW1" t="s">
        <v>2944</v>
      </c>
      <c r="BX1" t="s">
        <v>2943</v>
      </c>
      <c r="BY1" t="s">
        <v>2942</v>
      </c>
      <c r="BZ1" t="s">
        <v>2941</v>
      </c>
      <c r="CA1" t="s">
        <v>2940</v>
      </c>
      <c r="CB1" t="s">
        <v>2939</v>
      </c>
      <c r="CC1" t="s">
        <v>2938</v>
      </c>
      <c r="CD1" t="s">
        <v>2937</v>
      </c>
      <c r="CE1" t="s">
        <v>2936</v>
      </c>
      <c r="CF1" t="s">
        <v>2935</v>
      </c>
      <c r="CG1" t="s">
        <v>2934</v>
      </c>
      <c r="CH1" t="s">
        <v>2933</v>
      </c>
      <c r="CI1" t="s">
        <v>2932</v>
      </c>
      <c r="CJ1" t="s">
        <v>2931</v>
      </c>
      <c r="CK1" t="s">
        <v>2930</v>
      </c>
      <c r="CL1" t="s">
        <v>2929</v>
      </c>
      <c r="CM1" t="s">
        <v>2928</v>
      </c>
      <c r="CN1" t="s">
        <v>2927</v>
      </c>
      <c r="CO1" t="s">
        <v>2926</v>
      </c>
      <c r="CP1" t="s">
        <v>2925</v>
      </c>
      <c r="CQ1" t="s">
        <v>2924</v>
      </c>
      <c r="CR1" t="s">
        <v>2923</v>
      </c>
      <c r="CS1" t="s">
        <v>2922</v>
      </c>
      <c r="CT1" t="s">
        <v>2921</v>
      </c>
      <c r="CU1" t="s">
        <v>2920</v>
      </c>
      <c r="CV1" t="s">
        <v>2919</v>
      </c>
      <c r="CW1" t="s">
        <v>2918</v>
      </c>
      <c r="CX1" t="s">
        <v>2917</v>
      </c>
      <c r="CY1" t="s">
        <v>2916</v>
      </c>
      <c r="CZ1" t="s">
        <v>2915</v>
      </c>
      <c r="DA1" t="s">
        <v>2914</v>
      </c>
      <c r="DB1" t="s">
        <v>2913</v>
      </c>
      <c r="DC1" t="s">
        <v>2912</v>
      </c>
      <c r="DD1" t="s">
        <v>2911</v>
      </c>
      <c r="DE1" t="s">
        <v>2910</v>
      </c>
      <c r="DF1" t="s">
        <v>2909</v>
      </c>
      <c r="DG1" t="s">
        <v>2908</v>
      </c>
      <c r="DH1" t="s">
        <v>2907</v>
      </c>
      <c r="DI1" t="s">
        <v>2906</v>
      </c>
      <c r="DJ1" t="s">
        <v>83</v>
      </c>
      <c r="DK1" t="s">
        <v>84</v>
      </c>
      <c r="DL1" t="s">
        <v>85</v>
      </c>
      <c r="DM1" t="s">
        <v>86</v>
      </c>
      <c r="DN1" t="s">
        <v>87</v>
      </c>
      <c r="DO1" t="s">
        <v>88</v>
      </c>
      <c r="DP1" t="s">
        <v>89</v>
      </c>
      <c r="DQ1" t="s">
        <v>90</v>
      </c>
      <c r="DR1" t="s">
        <v>91</v>
      </c>
      <c r="DS1" t="s">
        <v>92</v>
      </c>
      <c r="DT1" t="s">
        <v>93</v>
      </c>
      <c r="DU1" t="s">
        <v>94</v>
      </c>
      <c r="DV1" t="s">
        <v>95</v>
      </c>
      <c r="DW1" t="s">
        <v>96</v>
      </c>
      <c r="DX1" t="s">
        <v>97</v>
      </c>
      <c r="DY1" t="s">
        <v>98</v>
      </c>
      <c r="DZ1" t="s">
        <v>99</v>
      </c>
      <c r="EA1" t="s">
        <v>100</v>
      </c>
      <c r="EB1" t="s">
        <v>101</v>
      </c>
      <c r="EC1" t="s">
        <v>102</v>
      </c>
      <c r="ED1" t="s">
        <v>103</v>
      </c>
      <c r="EE1" t="s">
        <v>104</v>
      </c>
      <c r="EF1" t="s">
        <v>105</v>
      </c>
      <c r="EG1" t="s">
        <v>106</v>
      </c>
      <c r="EH1" t="s">
        <v>107</v>
      </c>
      <c r="EI1" t="s">
        <v>108</v>
      </c>
      <c r="EJ1" t="s">
        <v>109</v>
      </c>
      <c r="EK1" t="s">
        <v>110</v>
      </c>
      <c r="EL1" t="s">
        <v>111</v>
      </c>
      <c r="EM1" t="s">
        <v>112</v>
      </c>
      <c r="EN1" t="s">
        <v>113</v>
      </c>
      <c r="EO1" t="s">
        <v>114</v>
      </c>
      <c r="EP1" t="s">
        <v>2905</v>
      </c>
      <c r="EQ1" t="s">
        <v>2904</v>
      </c>
      <c r="ER1" t="s">
        <v>2903</v>
      </c>
      <c r="ES1" t="s">
        <v>2902</v>
      </c>
      <c r="ET1" t="s">
        <v>2901</v>
      </c>
      <c r="EU1" t="s">
        <v>2900</v>
      </c>
      <c r="EV1" t="s">
        <v>2899</v>
      </c>
      <c r="EW1" t="s">
        <v>2898</v>
      </c>
      <c r="EX1" t="s">
        <v>2897</v>
      </c>
      <c r="EY1" t="s">
        <v>2896</v>
      </c>
      <c r="EZ1" t="s">
        <v>2895</v>
      </c>
      <c r="FA1" t="s">
        <v>2894</v>
      </c>
      <c r="FB1" t="s">
        <v>2893</v>
      </c>
      <c r="FC1" t="s">
        <v>2892</v>
      </c>
      <c r="FD1" t="s">
        <v>2891</v>
      </c>
      <c r="FE1" t="s">
        <v>2890</v>
      </c>
      <c r="FF1" t="s">
        <v>2889</v>
      </c>
      <c r="FG1" t="s">
        <v>2888</v>
      </c>
      <c r="FH1" t="s">
        <v>2887</v>
      </c>
      <c r="FI1" t="s">
        <v>2886</v>
      </c>
      <c r="FJ1" t="s">
        <v>2885</v>
      </c>
      <c r="FK1" t="s">
        <v>2884</v>
      </c>
      <c r="FL1" t="s">
        <v>2883</v>
      </c>
      <c r="FM1" t="s">
        <v>2882</v>
      </c>
      <c r="FN1" t="s">
        <v>2881</v>
      </c>
      <c r="FO1" t="s">
        <v>2880</v>
      </c>
      <c r="FP1" t="s">
        <v>2879</v>
      </c>
      <c r="FQ1" t="s">
        <v>2878</v>
      </c>
      <c r="FR1" t="s">
        <v>2877</v>
      </c>
      <c r="FS1" t="s">
        <v>2876</v>
      </c>
      <c r="FT1" t="s">
        <v>2875</v>
      </c>
      <c r="FU1" t="s">
        <v>2874</v>
      </c>
      <c r="FV1" t="s">
        <v>2873</v>
      </c>
      <c r="FW1" t="s">
        <v>2872</v>
      </c>
      <c r="FX1" t="s">
        <v>2871</v>
      </c>
      <c r="FY1" t="s">
        <v>2870</v>
      </c>
      <c r="FZ1" t="s">
        <v>2869</v>
      </c>
      <c r="GA1" t="s">
        <v>2868</v>
      </c>
      <c r="GB1" t="s">
        <v>2867</v>
      </c>
      <c r="GC1" t="s">
        <v>2866</v>
      </c>
      <c r="GD1" t="s">
        <v>2865</v>
      </c>
      <c r="GE1" t="s">
        <v>2864</v>
      </c>
      <c r="GF1" t="s">
        <v>2863</v>
      </c>
      <c r="GG1" t="s">
        <v>2862</v>
      </c>
      <c r="GH1" t="s">
        <v>2861</v>
      </c>
      <c r="GI1" t="s">
        <v>2860</v>
      </c>
      <c r="GJ1" t="s">
        <v>2859</v>
      </c>
      <c r="GK1" t="s">
        <v>2858</v>
      </c>
      <c r="GL1" t="s">
        <v>2857</v>
      </c>
      <c r="GM1" t="s">
        <v>2856</v>
      </c>
      <c r="GN1" t="s">
        <v>2855</v>
      </c>
      <c r="GO1" t="s">
        <v>2854</v>
      </c>
      <c r="GP1" t="s">
        <v>2853</v>
      </c>
      <c r="GQ1" t="s">
        <v>2852</v>
      </c>
      <c r="GR1" t="s">
        <v>2851</v>
      </c>
      <c r="GS1" t="s">
        <v>2850</v>
      </c>
      <c r="GT1" t="s">
        <v>2849</v>
      </c>
      <c r="GU1" t="s">
        <v>2848</v>
      </c>
      <c r="GV1" t="s">
        <v>2847</v>
      </c>
      <c r="GW1" t="s">
        <v>2846</v>
      </c>
      <c r="GX1" t="s">
        <v>2845</v>
      </c>
      <c r="GY1" t="s">
        <v>2844</v>
      </c>
      <c r="GZ1" t="s">
        <v>2843</v>
      </c>
      <c r="HA1" t="s">
        <v>2842</v>
      </c>
      <c r="HB1" t="s">
        <v>2841</v>
      </c>
      <c r="HC1" t="s">
        <v>2840</v>
      </c>
      <c r="HD1" t="s">
        <v>2839</v>
      </c>
      <c r="HE1" t="s">
        <v>2838</v>
      </c>
      <c r="HF1" t="s">
        <v>2837</v>
      </c>
      <c r="HG1" t="s">
        <v>2836</v>
      </c>
      <c r="HH1" t="s">
        <v>2835</v>
      </c>
      <c r="HI1" t="s">
        <v>2834</v>
      </c>
      <c r="HJ1" t="s">
        <v>2833</v>
      </c>
      <c r="HK1" t="s">
        <v>2832</v>
      </c>
      <c r="HL1" t="s">
        <v>2831</v>
      </c>
      <c r="HM1" t="s">
        <v>2830</v>
      </c>
      <c r="HN1" t="s">
        <v>2829</v>
      </c>
      <c r="HO1" t="s">
        <v>2828</v>
      </c>
      <c r="HP1" t="s">
        <v>2827</v>
      </c>
      <c r="HQ1" t="s">
        <v>115</v>
      </c>
      <c r="HR1" t="s">
        <v>116</v>
      </c>
      <c r="HS1" t="s">
        <v>1</v>
      </c>
      <c r="HT1" t="s">
        <v>2</v>
      </c>
      <c r="HU1" t="s">
        <v>3</v>
      </c>
      <c r="HV1" t="s">
        <v>4</v>
      </c>
      <c r="HW1" t="s">
        <v>5</v>
      </c>
      <c r="HX1" t="s">
        <v>6</v>
      </c>
      <c r="HY1" t="s">
        <v>7</v>
      </c>
      <c r="HZ1" t="s">
        <v>8</v>
      </c>
      <c r="IA1" t="s">
        <v>9</v>
      </c>
      <c r="IB1" t="s">
        <v>10</v>
      </c>
      <c r="IC1" t="s">
        <v>11</v>
      </c>
      <c r="ID1" t="s">
        <v>12</v>
      </c>
      <c r="IE1" t="s">
        <v>13</v>
      </c>
      <c r="IF1" t="s">
        <v>14</v>
      </c>
      <c r="IG1" t="s">
        <v>15</v>
      </c>
      <c r="IH1" t="s">
        <v>16</v>
      </c>
      <c r="II1" t="s">
        <v>17</v>
      </c>
      <c r="IJ1" t="s">
        <v>18</v>
      </c>
      <c r="IK1" t="s">
        <v>19</v>
      </c>
      <c r="IL1" t="s">
        <v>20</v>
      </c>
      <c r="IM1" t="s">
        <v>21</v>
      </c>
      <c r="IN1" t="s">
        <v>22</v>
      </c>
      <c r="IO1" t="s">
        <v>23</v>
      </c>
      <c r="IP1" t="s">
        <v>24</v>
      </c>
      <c r="IQ1" t="s">
        <v>25</v>
      </c>
      <c r="IR1" t="s">
        <v>58</v>
      </c>
      <c r="IS1" t="s">
        <v>59</v>
      </c>
      <c r="IT1" t="s">
        <v>60</v>
      </c>
      <c r="IU1" t="s">
        <v>61</v>
      </c>
      <c r="IV1" t="s">
        <v>62</v>
      </c>
      <c r="IW1" t="s">
        <v>63</v>
      </c>
      <c r="IX1" t="s">
        <v>64</v>
      </c>
      <c r="IY1" t="s">
        <v>65</v>
      </c>
      <c r="IZ1" t="s">
        <v>66</v>
      </c>
      <c r="JA1" t="s">
        <v>67</v>
      </c>
      <c r="JB1" t="s">
        <v>68</v>
      </c>
      <c r="JC1" t="s">
        <v>69</v>
      </c>
      <c r="JD1" t="s">
        <v>70</v>
      </c>
      <c r="JE1" t="s">
        <v>71</v>
      </c>
      <c r="JF1" t="s">
        <v>72</v>
      </c>
      <c r="JG1" t="s">
        <v>73</v>
      </c>
      <c r="JH1" t="s">
        <v>74</v>
      </c>
      <c r="JI1" t="s">
        <v>75</v>
      </c>
      <c r="JJ1" t="s">
        <v>76</v>
      </c>
      <c r="JK1" t="s">
        <v>77</v>
      </c>
      <c r="JL1" t="s">
        <v>78</v>
      </c>
      <c r="JM1" t="s">
        <v>79</v>
      </c>
      <c r="JN1" t="s">
        <v>80</v>
      </c>
      <c r="JO1" t="s">
        <v>81</v>
      </c>
      <c r="JP1" t="s">
        <v>82</v>
      </c>
    </row>
    <row r="2" spans="1:276" x14ac:dyDescent="0.3">
      <c r="A2">
        <v>1</v>
      </c>
      <c r="B2" t="s">
        <v>173</v>
      </c>
      <c r="C2">
        <v>0</v>
      </c>
      <c r="D2">
        <v>100</v>
      </c>
      <c r="E2">
        <v>0</v>
      </c>
      <c r="F2">
        <v>0</v>
      </c>
      <c r="G2">
        <v>0</v>
      </c>
      <c r="H2">
        <v>0</v>
      </c>
      <c r="I2">
        <v>100</v>
      </c>
      <c r="J2">
        <v>0</v>
      </c>
      <c r="K2">
        <v>0</v>
      </c>
      <c r="L2">
        <v>0</v>
      </c>
      <c r="M2">
        <v>0</v>
      </c>
      <c r="N2">
        <v>0</v>
      </c>
      <c r="O2">
        <v>0</v>
      </c>
      <c r="P2">
        <v>100</v>
      </c>
      <c r="Q2">
        <v>0</v>
      </c>
      <c r="R2">
        <v>0</v>
      </c>
      <c r="S2">
        <v>0</v>
      </c>
      <c r="T2">
        <v>0</v>
      </c>
      <c r="U2">
        <v>0</v>
      </c>
      <c r="V2">
        <v>0</v>
      </c>
      <c r="W2">
        <v>0</v>
      </c>
      <c r="X2">
        <v>0</v>
      </c>
      <c r="Y2">
        <v>0</v>
      </c>
      <c r="Z2">
        <v>0</v>
      </c>
      <c r="AA2">
        <v>0</v>
      </c>
      <c r="AB2">
        <v>0</v>
      </c>
      <c r="AC2">
        <v>100</v>
      </c>
      <c r="AD2">
        <v>0</v>
      </c>
      <c r="AE2">
        <v>0</v>
      </c>
      <c r="AF2">
        <v>0</v>
      </c>
      <c r="AG2">
        <v>100</v>
      </c>
      <c r="AH2">
        <v>0</v>
      </c>
      <c r="AI2">
        <v>0</v>
      </c>
      <c r="AJ2">
        <v>100</v>
      </c>
      <c r="AK2">
        <v>0</v>
      </c>
      <c r="AL2">
        <v>0</v>
      </c>
      <c r="AM2">
        <v>0</v>
      </c>
      <c r="AN2">
        <v>0</v>
      </c>
      <c r="AO2">
        <v>0</v>
      </c>
      <c r="AP2">
        <v>0</v>
      </c>
      <c r="AQ2">
        <v>0</v>
      </c>
      <c r="AR2">
        <v>0</v>
      </c>
      <c r="AS2">
        <v>0</v>
      </c>
      <c r="AT2">
        <v>0</v>
      </c>
      <c r="AU2">
        <v>100</v>
      </c>
      <c r="AV2">
        <v>0</v>
      </c>
      <c r="AW2">
        <v>0</v>
      </c>
      <c r="AX2">
        <v>0</v>
      </c>
      <c r="AY2">
        <v>100</v>
      </c>
      <c r="AZ2">
        <v>0</v>
      </c>
      <c r="BA2">
        <v>0</v>
      </c>
      <c r="BB2">
        <v>0</v>
      </c>
      <c r="BC2">
        <v>0</v>
      </c>
      <c r="BD2">
        <v>0</v>
      </c>
      <c r="BE2">
        <v>0</v>
      </c>
      <c r="BF2">
        <v>0</v>
      </c>
      <c r="BG2">
        <v>0</v>
      </c>
      <c r="BH2">
        <v>0</v>
      </c>
      <c r="BI2">
        <v>0</v>
      </c>
      <c r="BJ2">
        <v>0</v>
      </c>
      <c r="BK2">
        <v>0</v>
      </c>
      <c r="BL2">
        <v>0</v>
      </c>
      <c r="BM2">
        <v>0</v>
      </c>
      <c r="BN2">
        <v>0</v>
      </c>
      <c r="BO2">
        <v>0</v>
      </c>
      <c r="BP2">
        <v>0</v>
      </c>
      <c r="BQ2">
        <v>0</v>
      </c>
      <c r="BR2">
        <v>0</v>
      </c>
      <c r="BS2">
        <v>0</v>
      </c>
      <c r="BT2">
        <v>0</v>
      </c>
      <c r="BU2">
        <v>100</v>
      </c>
      <c r="BV2">
        <v>0</v>
      </c>
      <c r="BW2">
        <v>0</v>
      </c>
      <c r="BX2">
        <v>100</v>
      </c>
      <c r="BY2">
        <v>0</v>
      </c>
      <c r="BZ2">
        <v>0</v>
      </c>
      <c r="CA2">
        <v>0</v>
      </c>
      <c r="CB2">
        <v>100</v>
      </c>
      <c r="CC2">
        <v>0</v>
      </c>
      <c r="CD2">
        <v>0</v>
      </c>
      <c r="CE2">
        <v>0</v>
      </c>
      <c r="CF2">
        <v>0</v>
      </c>
      <c r="CG2">
        <v>100</v>
      </c>
      <c r="CH2">
        <v>0</v>
      </c>
      <c r="CI2">
        <v>0</v>
      </c>
      <c r="CJ2">
        <v>0</v>
      </c>
      <c r="CK2">
        <v>0</v>
      </c>
      <c r="CL2">
        <v>0</v>
      </c>
      <c r="CM2">
        <v>100</v>
      </c>
      <c r="CN2">
        <v>0</v>
      </c>
      <c r="CO2">
        <v>0</v>
      </c>
      <c r="CP2">
        <v>0</v>
      </c>
      <c r="CQ2">
        <v>0</v>
      </c>
      <c r="CR2">
        <v>0</v>
      </c>
      <c r="CS2">
        <v>0</v>
      </c>
      <c r="CT2">
        <v>0</v>
      </c>
      <c r="CU2">
        <v>100</v>
      </c>
      <c r="CV2">
        <v>0</v>
      </c>
      <c r="CW2">
        <v>0</v>
      </c>
      <c r="CX2">
        <v>100</v>
      </c>
      <c r="CY2">
        <v>0</v>
      </c>
      <c r="CZ2">
        <v>0</v>
      </c>
      <c r="DA2">
        <v>0</v>
      </c>
      <c r="DB2">
        <v>0</v>
      </c>
      <c r="DC2">
        <v>0</v>
      </c>
      <c r="DD2">
        <v>0</v>
      </c>
      <c r="DE2">
        <v>0</v>
      </c>
      <c r="DF2">
        <v>0</v>
      </c>
      <c r="DG2">
        <v>0</v>
      </c>
      <c r="DH2">
        <v>0</v>
      </c>
      <c r="DI2">
        <v>0</v>
      </c>
      <c r="DK2" t="s">
        <v>138</v>
      </c>
      <c r="DP2" t="s">
        <v>138</v>
      </c>
      <c r="DW2" t="s">
        <v>138</v>
      </c>
      <c r="EJ2" t="s">
        <v>138</v>
      </c>
      <c r="EN2" t="s">
        <v>138</v>
      </c>
      <c r="EQ2" t="s">
        <v>138</v>
      </c>
      <c r="FB2" t="s">
        <v>138</v>
      </c>
      <c r="FF2" t="s">
        <v>138</v>
      </c>
      <c r="GB2" t="s">
        <v>138</v>
      </c>
      <c r="GE2" t="s">
        <v>138</v>
      </c>
      <c r="GI2" t="s">
        <v>138</v>
      </c>
      <c r="GN2" t="s">
        <v>138</v>
      </c>
      <c r="GT2" t="s">
        <v>138</v>
      </c>
      <c r="HB2" t="s">
        <v>138</v>
      </c>
      <c r="HE2" t="s">
        <v>138</v>
      </c>
      <c r="HQ2">
        <v>1</v>
      </c>
      <c r="HR2" t="s">
        <v>177</v>
      </c>
      <c r="HS2" t="s">
        <v>174</v>
      </c>
      <c r="HT2" t="s">
        <v>174</v>
      </c>
      <c r="HU2" t="s">
        <v>174</v>
      </c>
      <c r="HV2" t="s">
        <v>174</v>
      </c>
      <c r="HW2" t="s">
        <v>174</v>
      </c>
      <c r="HX2" t="s">
        <v>174</v>
      </c>
      <c r="HY2" t="s">
        <v>174</v>
      </c>
      <c r="HZ2" t="s">
        <v>174</v>
      </c>
      <c r="IA2" t="s">
        <v>174</v>
      </c>
      <c r="IB2" t="s">
        <v>174</v>
      </c>
      <c r="IC2" t="s">
        <v>174</v>
      </c>
      <c r="ID2" t="s">
        <v>174</v>
      </c>
      <c r="IE2" t="s">
        <v>174</v>
      </c>
      <c r="IF2" t="s">
        <v>174</v>
      </c>
      <c r="IG2" t="s">
        <v>174</v>
      </c>
      <c r="IH2" t="s">
        <v>174</v>
      </c>
      <c r="II2" t="s">
        <v>174</v>
      </c>
      <c r="IJ2" t="s">
        <v>174</v>
      </c>
      <c r="IK2" t="s">
        <v>174</v>
      </c>
      <c r="IL2" t="s">
        <v>174</v>
      </c>
      <c r="IM2" t="s">
        <v>174</v>
      </c>
      <c r="IN2" t="s">
        <v>174</v>
      </c>
      <c r="IO2" t="s">
        <v>174</v>
      </c>
      <c r="IP2" t="s">
        <v>174</v>
      </c>
      <c r="IQ2" t="s">
        <v>174</v>
      </c>
      <c r="IR2" t="s">
        <v>174</v>
      </c>
      <c r="IS2" t="s">
        <v>174</v>
      </c>
      <c r="IT2" t="s">
        <v>174</v>
      </c>
      <c r="IU2" t="s">
        <v>174</v>
      </c>
      <c r="IV2" t="s">
        <v>174</v>
      </c>
      <c r="IW2" t="s">
        <v>174</v>
      </c>
      <c r="IX2" t="s">
        <v>174</v>
      </c>
      <c r="IY2" t="s">
        <v>174</v>
      </c>
      <c r="IZ2" t="s">
        <v>174</v>
      </c>
      <c r="JA2" t="s">
        <v>174</v>
      </c>
      <c r="JB2" t="s">
        <v>174</v>
      </c>
      <c r="JC2" t="s">
        <v>174</v>
      </c>
      <c r="JD2" t="s">
        <v>174</v>
      </c>
      <c r="JE2" t="s">
        <v>174</v>
      </c>
      <c r="JF2" t="s">
        <v>174</v>
      </c>
      <c r="JG2" t="s">
        <v>174</v>
      </c>
      <c r="JH2" t="s">
        <v>174</v>
      </c>
      <c r="JI2" t="s">
        <v>174</v>
      </c>
      <c r="JJ2" t="s">
        <v>174</v>
      </c>
      <c r="JK2" t="s">
        <v>174</v>
      </c>
      <c r="JL2" t="s">
        <v>174</v>
      </c>
      <c r="JM2" t="s">
        <v>174</v>
      </c>
      <c r="JN2" t="s">
        <v>174</v>
      </c>
      <c r="JO2" t="s">
        <v>174</v>
      </c>
      <c r="JP2" t="s">
        <v>174</v>
      </c>
    </row>
    <row r="3" spans="1:276" x14ac:dyDescent="0.3">
      <c r="A3">
        <v>2</v>
      </c>
      <c r="B3" t="s">
        <v>178</v>
      </c>
      <c r="C3">
        <v>0</v>
      </c>
      <c r="D3">
        <v>100</v>
      </c>
      <c r="E3">
        <v>100</v>
      </c>
      <c r="F3">
        <v>0</v>
      </c>
      <c r="G3">
        <v>0</v>
      </c>
      <c r="H3">
        <v>0</v>
      </c>
      <c r="I3">
        <v>0</v>
      </c>
      <c r="J3">
        <v>0</v>
      </c>
      <c r="K3">
        <v>0</v>
      </c>
      <c r="L3">
        <v>0</v>
      </c>
      <c r="M3">
        <v>0</v>
      </c>
      <c r="N3">
        <v>0</v>
      </c>
      <c r="O3">
        <v>100</v>
      </c>
      <c r="P3">
        <v>0</v>
      </c>
      <c r="Q3">
        <v>0</v>
      </c>
      <c r="R3">
        <v>0</v>
      </c>
      <c r="S3">
        <v>0</v>
      </c>
      <c r="T3">
        <v>0</v>
      </c>
      <c r="U3">
        <v>0</v>
      </c>
      <c r="V3">
        <v>0</v>
      </c>
      <c r="W3">
        <v>0</v>
      </c>
      <c r="X3">
        <v>100</v>
      </c>
      <c r="Y3">
        <v>0</v>
      </c>
      <c r="Z3">
        <v>0</v>
      </c>
      <c r="AA3">
        <v>0</v>
      </c>
      <c r="AB3">
        <v>0</v>
      </c>
      <c r="AC3">
        <v>0</v>
      </c>
      <c r="AD3">
        <v>0</v>
      </c>
      <c r="AE3">
        <v>0</v>
      </c>
      <c r="AF3">
        <v>0</v>
      </c>
      <c r="AG3">
        <v>0</v>
      </c>
      <c r="AH3">
        <v>100</v>
      </c>
      <c r="AI3">
        <v>0</v>
      </c>
      <c r="AJ3">
        <v>100</v>
      </c>
      <c r="AK3">
        <v>0</v>
      </c>
      <c r="AL3">
        <v>0</v>
      </c>
      <c r="AM3">
        <v>0</v>
      </c>
      <c r="AN3">
        <v>0</v>
      </c>
      <c r="AO3">
        <v>0</v>
      </c>
      <c r="AP3">
        <v>0</v>
      </c>
      <c r="AQ3">
        <v>0</v>
      </c>
      <c r="AR3">
        <v>0</v>
      </c>
      <c r="AS3">
        <v>0</v>
      </c>
      <c r="AT3">
        <v>0</v>
      </c>
      <c r="AU3">
        <v>0</v>
      </c>
      <c r="AV3">
        <v>0</v>
      </c>
      <c r="AW3">
        <v>0</v>
      </c>
      <c r="AX3">
        <v>100</v>
      </c>
      <c r="AY3">
        <v>0</v>
      </c>
      <c r="AZ3">
        <v>100</v>
      </c>
      <c r="BA3">
        <v>0</v>
      </c>
      <c r="BB3">
        <v>0</v>
      </c>
      <c r="BC3">
        <v>0</v>
      </c>
      <c r="BD3">
        <v>0</v>
      </c>
      <c r="BE3">
        <v>0</v>
      </c>
      <c r="BF3">
        <v>100</v>
      </c>
      <c r="BG3">
        <v>0</v>
      </c>
      <c r="BH3">
        <v>100</v>
      </c>
      <c r="BI3">
        <v>0</v>
      </c>
      <c r="BJ3">
        <v>0</v>
      </c>
      <c r="BK3">
        <v>0</v>
      </c>
      <c r="BL3">
        <v>100</v>
      </c>
      <c r="BM3">
        <v>0</v>
      </c>
      <c r="BN3">
        <v>0</v>
      </c>
      <c r="BO3">
        <v>0</v>
      </c>
      <c r="BP3">
        <v>0</v>
      </c>
      <c r="BQ3">
        <v>0</v>
      </c>
      <c r="BR3">
        <v>100</v>
      </c>
      <c r="BS3">
        <v>0</v>
      </c>
      <c r="BT3">
        <v>0</v>
      </c>
      <c r="BU3">
        <v>0</v>
      </c>
      <c r="BV3">
        <v>0</v>
      </c>
      <c r="BW3">
        <v>0</v>
      </c>
      <c r="BX3">
        <v>100</v>
      </c>
      <c r="BY3">
        <v>0</v>
      </c>
      <c r="BZ3">
        <v>0</v>
      </c>
      <c r="CA3">
        <v>0</v>
      </c>
      <c r="CB3">
        <v>100</v>
      </c>
      <c r="CC3">
        <v>0</v>
      </c>
      <c r="CD3">
        <v>0</v>
      </c>
      <c r="CE3">
        <v>0</v>
      </c>
      <c r="CF3">
        <v>0</v>
      </c>
      <c r="CG3">
        <v>100</v>
      </c>
      <c r="CH3">
        <v>0</v>
      </c>
      <c r="CI3">
        <v>0</v>
      </c>
      <c r="CJ3">
        <v>0</v>
      </c>
      <c r="CK3">
        <v>0</v>
      </c>
      <c r="CL3">
        <v>100</v>
      </c>
      <c r="CM3">
        <v>0</v>
      </c>
      <c r="CN3">
        <v>0</v>
      </c>
      <c r="CO3">
        <v>0</v>
      </c>
      <c r="CP3">
        <v>0</v>
      </c>
      <c r="CQ3">
        <v>100</v>
      </c>
      <c r="CR3">
        <v>0</v>
      </c>
      <c r="CS3">
        <v>0</v>
      </c>
      <c r="CT3">
        <v>0</v>
      </c>
      <c r="CU3">
        <v>0</v>
      </c>
      <c r="CV3">
        <v>0</v>
      </c>
      <c r="CW3">
        <v>0</v>
      </c>
      <c r="CX3">
        <v>0</v>
      </c>
      <c r="CY3">
        <v>100</v>
      </c>
      <c r="CZ3">
        <v>0</v>
      </c>
      <c r="DA3">
        <v>0</v>
      </c>
      <c r="DB3">
        <v>0</v>
      </c>
      <c r="DC3">
        <v>0</v>
      </c>
      <c r="DD3">
        <v>0</v>
      </c>
      <c r="DE3">
        <v>100</v>
      </c>
      <c r="DF3">
        <v>100</v>
      </c>
      <c r="DG3">
        <v>0</v>
      </c>
      <c r="DH3">
        <v>0</v>
      </c>
      <c r="DI3">
        <v>0</v>
      </c>
      <c r="DK3" t="s">
        <v>138</v>
      </c>
      <c r="DL3" t="s">
        <v>138</v>
      </c>
      <c r="DV3" t="s">
        <v>138</v>
      </c>
      <c r="EE3" t="s">
        <v>138</v>
      </c>
      <c r="EO3" t="s">
        <v>138</v>
      </c>
      <c r="EQ3" t="s">
        <v>138</v>
      </c>
      <c r="FE3" t="s">
        <v>138</v>
      </c>
      <c r="FG3" t="s">
        <v>138</v>
      </c>
      <c r="FM3" t="s">
        <v>138</v>
      </c>
      <c r="FO3" t="s">
        <v>138</v>
      </c>
      <c r="FS3" t="s">
        <v>138</v>
      </c>
      <c r="FY3" t="s">
        <v>138</v>
      </c>
      <c r="GE3" t="s">
        <v>138</v>
      </c>
      <c r="GI3" t="s">
        <v>138</v>
      </c>
      <c r="GN3" t="s">
        <v>138</v>
      </c>
      <c r="GS3" t="s">
        <v>138</v>
      </c>
      <c r="GX3" t="s">
        <v>138</v>
      </c>
      <c r="HF3" t="s">
        <v>138</v>
      </c>
      <c r="HL3" t="s">
        <v>138</v>
      </c>
      <c r="HM3" t="s">
        <v>138</v>
      </c>
      <c r="HQ3">
        <v>1</v>
      </c>
      <c r="HR3" t="s">
        <v>177</v>
      </c>
      <c r="HS3" t="s">
        <v>174</v>
      </c>
      <c r="HT3" t="s">
        <v>174</v>
      </c>
      <c r="HU3" t="s">
        <v>174</v>
      </c>
      <c r="HV3" t="s">
        <v>174</v>
      </c>
      <c r="HW3" t="s">
        <v>174</v>
      </c>
      <c r="HX3" t="s">
        <v>174</v>
      </c>
      <c r="HY3" t="s">
        <v>174</v>
      </c>
      <c r="HZ3" t="s">
        <v>174</v>
      </c>
      <c r="IA3" t="s">
        <v>174</v>
      </c>
      <c r="IB3" t="s">
        <v>174</v>
      </c>
      <c r="IC3" t="s">
        <v>174</v>
      </c>
      <c r="ID3" t="s">
        <v>174</v>
      </c>
      <c r="IE3" t="s">
        <v>174</v>
      </c>
      <c r="IF3" t="s">
        <v>174</v>
      </c>
      <c r="IG3" t="s">
        <v>174</v>
      </c>
      <c r="IH3" t="s">
        <v>174</v>
      </c>
      <c r="II3" t="s">
        <v>174</v>
      </c>
      <c r="IJ3" t="s">
        <v>174</v>
      </c>
      <c r="IK3" t="s">
        <v>174</v>
      </c>
      <c r="IL3" t="s">
        <v>174</v>
      </c>
      <c r="IM3" t="s">
        <v>174</v>
      </c>
      <c r="IN3" t="s">
        <v>174</v>
      </c>
      <c r="IO3" t="s">
        <v>174</v>
      </c>
      <c r="IP3" t="s">
        <v>174</v>
      </c>
      <c r="IQ3" t="s">
        <v>174</v>
      </c>
      <c r="IR3" t="s">
        <v>174</v>
      </c>
      <c r="IS3" t="s">
        <v>174</v>
      </c>
      <c r="IT3" t="s">
        <v>174</v>
      </c>
      <c r="IU3" t="s">
        <v>174</v>
      </c>
      <c r="IV3" t="s">
        <v>174</v>
      </c>
      <c r="IW3" t="s">
        <v>174</v>
      </c>
      <c r="IX3" t="s">
        <v>174</v>
      </c>
      <c r="IY3" t="s">
        <v>174</v>
      </c>
      <c r="IZ3" t="s">
        <v>174</v>
      </c>
      <c r="JA3" t="s">
        <v>174</v>
      </c>
      <c r="JB3" t="s">
        <v>174</v>
      </c>
      <c r="JC3" t="s">
        <v>174</v>
      </c>
      <c r="JD3" t="s">
        <v>174</v>
      </c>
      <c r="JE3" t="s">
        <v>174</v>
      </c>
      <c r="JF3" t="s">
        <v>174</v>
      </c>
      <c r="JG3" t="s">
        <v>174</v>
      </c>
      <c r="JH3" t="s">
        <v>174</v>
      </c>
      <c r="JI3" t="s">
        <v>174</v>
      </c>
      <c r="JJ3" t="s">
        <v>174</v>
      </c>
      <c r="JK3" t="s">
        <v>174</v>
      </c>
      <c r="JL3" t="s">
        <v>174</v>
      </c>
      <c r="JM3" t="s">
        <v>174</v>
      </c>
      <c r="JN3" t="s">
        <v>174</v>
      </c>
      <c r="JO3" t="s">
        <v>174</v>
      </c>
      <c r="JP3" t="s">
        <v>174</v>
      </c>
    </row>
    <row r="4" spans="1:276" x14ac:dyDescent="0.3">
      <c r="A4">
        <v>3</v>
      </c>
      <c r="B4" t="s">
        <v>179</v>
      </c>
      <c r="C4">
        <v>0</v>
      </c>
      <c r="D4">
        <v>100</v>
      </c>
      <c r="E4">
        <v>100</v>
      </c>
      <c r="F4">
        <v>0</v>
      </c>
      <c r="G4">
        <v>0</v>
      </c>
      <c r="H4">
        <v>0</v>
      </c>
      <c r="I4">
        <v>0</v>
      </c>
      <c r="J4">
        <v>0</v>
      </c>
      <c r="K4">
        <v>0</v>
      </c>
      <c r="L4">
        <v>0</v>
      </c>
      <c r="M4">
        <v>0</v>
      </c>
      <c r="N4">
        <v>0</v>
      </c>
      <c r="O4">
        <v>50</v>
      </c>
      <c r="P4">
        <v>50</v>
      </c>
      <c r="Q4">
        <v>0</v>
      </c>
      <c r="R4">
        <v>0</v>
      </c>
      <c r="S4">
        <v>0</v>
      </c>
      <c r="T4">
        <v>0</v>
      </c>
      <c r="U4">
        <v>0</v>
      </c>
      <c r="V4">
        <v>0</v>
      </c>
      <c r="W4">
        <v>0</v>
      </c>
      <c r="X4">
        <v>50</v>
      </c>
      <c r="Y4">
        <v>50</v>
      </c>
      <c r="Z4">
        <v>0</v>
      </c>
      <c r="AA4">
        <v>0</v>
      </c>
      <c r="AB4">
        <v>0</v>
      </c>
      <c r="AC4">
        <v>0</v>
      </c>
      <c r="AD4">
        <v>0</v>
      </c>
      <c r="AE4">
        <v>0</v>
      </c>
      <c r="AF4">
        <v>0</v>
      </c>
      <c r="AG4">
        <v>0</v>
      </c>
      <c r="AH4">
        <v>100</v>
      </c>
      <c r="AI4">
        <v>0</v>
      </c>
      <c r="AJ4">
        <v>100</v>
      </c>
      <c r="AK4">
        <v>0</v>
      </c>
      <c r="AL4">
        <v>0</v>
      </c>
      <c r="AM4">
        <v>0</v>
      </c>
      <c r="AN4">
        <v>0</v>
      </c>
      <c r="AO4">
        <v>0</v>
      </c>
      <c r="AP4">
        <v>0</v>
      </c>
      <c r="AQ4">
        <v>0</v>
      </c>
      <c r="AR4">
        <v>0</v>
      </c>
      <c r="AS4">
        <v>0</v>
      </c>
      <c r="AT4">
        <v>0</v>
      </c>
      <c r="AU4">
        <v>50</v>
      </c>
      <c r="AV4">
        <v>0</v>
      </c>
      <c r="AW4">
        <v>0</v>
      </c>
      <c r="AX4">
        <v>50</v>
      </c>
      <c r="AY4">
        <v>50</v>
      </c>
      <c r="AZ4">
        <v>50</v>
      </c>
      <c r="BA4">
        <v>100</v>
      </c>
      <c r="BB4">
        <v>0</v>
      </c>
      <c r="BC4">
        <v>0</v>
      </c>
      <c r="BD4">
        <v>0</v>
      </c>
      <c r="BE4">
        <v>0</v>
      </c>
      <c r="BF4">
        <v>0</v>
      </c>
      <c r="BG4">
        <v>0</v>
      </c>
      <c r="BH4">
        <v>100</v>
      </c>
      <c r="BI4">
        <v>0</v>
      </c>
      <c r="BJ4">
        <v>0</v>
      </c>
      <c r="BK4">
        <v>0</v>
      </c>
      <c r="BL4">
        <v>100</v>
      </c>
      <c r="BM4">
        <v>0</v>
      </c>
      <c r="BN4">
        <v>0</v>
      </c>
      <c r="BO4">
        <v>0</v>
      </c>
      <c r="BP4">
        <v>0</v>
      </c>
      <c r="BQ4">
        <v>0</v>
      </c>
      <c r="BR4">
        <v>50</v>
      </c>
      <c r="BS4">
        <v>0</v>
      </c>
      <c r="BT4">
        <v>50</v>
      </c>
      <c r="BU4">
        <v>0</v>
      </c>
      <c r="BV4">
        <v>50</v>
      </c>
      <c r="BW4">
        <v>0</v>
      </c>
      <c r="BX4">
        <v>0</v>
      </c>
      <c r="BY4">
        <v>0</v>
      </c>
      <c r="BZ4">
        <v>50</v>
      </c>
      <c r="CA4">
        <v>0</v>
      </c>
      <c r="CB4">
        <v>50</v>
      </c>
      <c r="CC4">
        <v>50</v>
      </c>
      <c r="CD4">
        <v>0</v>
      </c>
      <c r="CE4">
        <v>0</v>
      </c>
      <c r="CF4">
        <v>50</v>
      </c>
      <c r="CG4">
        <v>50</v>
      </c>
      <c r="CH4">
        <v>0</v>
      </c>
      <c r="CI4">
        <v>0</v>
      </c>
      <c r="CJ4">
        <v>0</v>
      </c>
      <c r="CK4">
        <v>0</v>
      </c>
      <c r="CL4">
        <v>100</v>
      </c>
      <c r="CM4">
        <v>0</v>
      </c>
      <c r="CN4">
        <v>0</v>
      </c>
      <c r="CO4">
        <v>50</v>
      </c>
      <c r="CP4">
        <v>50</v>
      </c>
      <c r="CQ4">
        <v>0</v>
      </c>
      <c r="CR4">
        <v>0</v>
      </c>
      <c r="CS4">
        <v>0</v>
      </c>
      <c r="CT4">
        <v>0</v>
      </c>
      <c r="CU4">
        <v>0</v>
      </c>
      <c r="CV4">
        <v>0</v>
      </c>
      <c r="CW4">
        <v>0</v>
      </c>
      <c r="CX4">
        <v>0</v>
      </c>
      <c r="CY4">
        <v>100</v>
      </c>
      <c r="CZ4">
        <v>0</v>
      </c>
      <c r="DA4">
        <v>0</v>
      </c>
      <c r="DB4">
        <v>0</v>
      </c>
      <c r="DC4">
        <v>0</v>
      </c>
      <c r="DD4">
        <v>50</v>
      </c>
      <c r="DE4">
        <v>50</v>
      </c>
      <c r="DF4">
        <v>50</v>
      </c>
      <c r="DG4">
        <v>0</v>
      </c>
      <c r="DH4">
        <v>50</v>
      </c>
      <c r="DI4">
        <v>0</v>
      </c>
      <c r="DK4" t="s">
        <v>138</v>
      </c>
      <c r="DL4" t="s">
        <v>138</v>
      </c>
      <c r="DV4" t="s">
        <v>133</v>
      </c>
      <c r="DW4" t="s">
        <v>133</v>
      </c>
      <c r="EE4" t="s">
        <v>133</v>
      </c>
      <c r="EF4" t="s">
        <v>133</v>
      </c>
      <c r="EO4" t="s">
        <v>138</v>
      </c>
      <c r="EQ4" t="s">
        <v>138</v>
      </c>
      <c r="FB4" t="s">
        <v>133</v>
      </c>
      <c r="FE4" t="s">
        <v>133</v>
      </c>
      <c r="FF4" t="s">
        <v>133</v>
      </c>
      <c r="FG4" t="s">
        <v>133</v>
      </c>
      <c r="FH4" t="s">
        <v>138</v>
      </c>
      <c r="FO4" t="s">
        <v>138</v>
      </c>
      <c r="FS4" t="s">
        <v>138</v>
      </c>
      <c r="FY4" t="s">
        <v>133</v>
      </c>
      <c r="GA4" t="s">
        <v>133</v>
      </c>
      <c r="GC4" t="s">
        <v>133</v>
      </c>
      <c r="GG4" t="s">
        <v>133</v>
      </c>
      <c r="GI4" t="s">
        <v>133</v>
      </c>
      <c r="GJ4" t="s">
        <v>133</v>
      </c>
      <c r="GM4" t="s">
        <v>133</v>
      </c>
      <c r="GN4" t="s">
        <v>133</v>
      </c>
      <c r="GS4" t="s">
        <v>138</v>
      </c>
      <c r="GV4" t="s">
        <v>133</v>
      </c>
      <c r="GW4" t="s">
        <v>133</v>
      </c>
      <c r="HF4" t="s">
        <v>138</v>
      </c>
      <c r="HK4" t="s">
        <v>133</v>
      </c>
      <c r="HL4" t="s">
        <v>133</v>
      </c>
      <c r="HM4" t="s">
        <v>133</v>
      </c>
      <c r="HO4" t="s">
        <v>133</v>
      </c>
      <c r="HQ4">
        <v>2</v>
      </c>
      <c r="HR4" t="s">
        <v>177</v>
      </c>
      <c r="HS4" t="s">
        <v>174</v>
      </c>
      <c r="HT4" t="s">
        <v>174</v>
      </c>
      <c r="HU4" t="s">
        <v>174</v>
      </c>
      <c r="HV4" t="s">
        <v>174</v>
      </c>
      <c r="HW4" t="s">
        <v>174</v>
      </c>
      <c r="HX4" t="s">
        <v>174</v>
      </c>
      <c r="HY4" t="s">
        <v>174</v>
      </c>
      <c r="HZ4" t="s">
        <v>174</v>
      </c>
      <c r="IA4" t="s">
        <v>174</v>
      </c>
      <c r="IB4" t="s">
        <v>174</v>
      </c>
      <c r="IC4" t="s">
        <v>174</v>
      </c>
      <c r="ID4" t="s">
        <v>174</v>
      </c>
      <c r="IE4" t="s">
        <v>174</v>
      </c>
      <c r="IF4" t="s">
        <v>174</v>
      </c>
      <c r="IG4" t="s">
        <v>174</v>
      </c>
      <c r="IH4" t="s">
        <v>174</v>
      </c>
      <c r="II4" t="s">
        <v>174</v>
      </c>
      <c r="IJ4" t="s">
        <v>174</v>
      </c>
      <c r="IK4" t="s">
        <v>174</v>
      </c>
      <c r="IL4" t="s">
        <v>174</v>
      </c>
      <c r="IM4" t="s">
        <v>174</v>
      </c>
      <c r="IN4" t="s">
        <v>174</v>
      </c>
      <c r="IO4" t="s">
        <v>174</v>
      </c>
      <c r="IP4" t="s">
        <v>174</v>
      </c>
      <c r="IQ4" t="s">
        <v>174</v>
      </c>
      <c r="IR4" t="s">
        <v>174</v>
      </c>
      <c r="IS4" t="s">
        <v>174</v>
      </c>
      <c r="IT4" t="s">
        <v>174</v>
      </c>
      <c r="IU4" t="s">
        <v>174</v>
      </c>
      <c r="IV4" t="s">
        <v>174</v>
      </c>
      <c r="IW4" t="s">
        <v>174</v>
      </c>
      <c r="IX4" t="s">
        <v>174</v>
      </c>
      <c r="IY4" t="s">
        <v>174</v>
      </c>
      <c r="IZ4" t="s">
        <v>174</v>
      </c>
      <c r="JA4" t="s">
        <v>174</v>
      </c>
      <c r="JB4" t="s">
        <v>174</v>
      </c>
      <c r="JC4" t="s">
        <v>174</v>
      </c>
      <c r="JD4" t="s">
        <v>174</v>
      </c>
      <c r="JE4" t="s">
        <v>174</v>
      </c>
      <c r="JF4" t="s">
        <v>174</v>
      </c>
      <c r="JG4" t="s">
        <v>174</v>
      </c>
      <c r="JH4" t="s">
        <v>174</v>
      </c>
      <c r="JI4" t="s">
        <v>174</v>
      </c>
      <c r="JJ4" t="s">
        <v>174</v>
      </c>
      <c r="JK4" t="s">
        <v>174</v>
      </c>
      <c r="JL4" t="s">
        <v>174</v>
      </c>
      <c r="JM4" t="s">
        <v>174</v>
      </c>
      <c r="JN4" t="s">
        <v>174</v>
      </c>
      <c r="JO4" t="s">
        <v>174</v>
      </c>
      <c r="JP4" t="s">
        <v>174</v>
      </c>
    </row>
    <row r="5" spans="1:276" x14ac:dyDescent="0.3">
      <c r="A5">
        <v>4</v>
      </c>
      <c r="B5" t="s">
        <v>180</v>
      </c>
      <c r="C5">
        <v>20</v>
      </c>
      <c r="D5">
        <v>80</v>
      </c>
      <c r="E5">
        <v>0</v>
      </c>
      <c r="F5">
        <v>0</v>
      </c>
      <c r="G5">
        <v>0</v>
      </c>
      <c r="H5">
        <v>0</v>
      </c>
      <c r="I5">
        <v>100</v>
      </c>
      <c r="J5">
        <v>0</v>
      </c>
      <c r="K5">
        <v>20</v>
      </c>
      <c r="L5">
        <v>10</v>
      </c>
      <c r="M5">
        <v>10</v>
      </c>
      <c r="N5">
        <v>10</v>
      </c>
      <c r="O5">
        <v>20</v>
      </c>
      <c r="P5">
        <v>10</v>
      </c>
      <c r="Q5">
        <v>20</v>
      </c>
      <c r="R5">
        <v>10</v>
      </c>
      <c r="S5">
        <v>0</v>
      </c>
      <c r="T5">
        <v>10</v>
      </c>
      <c r="U5">
        <v>10</v>
      </c>
      <c r="V5">
        <v>10</v>
      </c>
      <c r="W5">
        <v>10</v>
      </c>
      <c r="X5">
        <v>10</v>
      </c>
      <c r="Y5">
        <v>0</v>
      </c>
      <c r="Z5">
        <v>0</v>
      </c>
      <c r="AA5">
        <v>10</v>
      </c>
      <c r="AB5">
        <v>10</v>
      </c>
      <c r="AC5">
        <v>10</v>
      </c>
      <c r="AD5">
        <v>0</v>
      </c>
      <c r="AE5">
        <v>10</v>
      </c>
      <c r="AF5">
        <v>0</v>
      </c>
      <c r="AG5">
        <v>80</v>
      </c>
      <c r="AH5">
        <v>20</v>
      </c>
      <c r="AI5">
        <v>10</v>
      </c>
      <c r="AJ5">
        <v>40</v>
      </c>
      <c r="AK5">
        <v>40</v>
      </c>
      <c r="AL5">
        <v>10</v>
      </c>
      <c r="AM5">
        <v>0</v>
      </c>
      <c r="AN5">
        <v>16.7</v>
      </c>
      <c r="AO5">
        <v>0</v>
      </c>
      <c r="AP5">
        <v>83.3</v>
      </c>
      <c r="AQ5">
        <v>33.299999999999997</v>
      </c>
      <c r="AR5">
        <v>33.299999999999997</v>
      </c>
      <c r="AS5">
        <v>33.299999999999997</v>
      </c>
      <c r="AT5">
        <v>0</v>
      </c>
      <c r="AU5">
        <v>25</v>
      </c>
      <c r="AV5">
        <v>25</v>
      </c>
      <c r="AW5">
        <v>0</v>
      </c>
      <c r="AX5">
        <v>50</v>
      </c>
      <c r="AY5">
        <v>90</v>
      </c>
      <c r="AZ5">
        <v>10</v>
      </c>
      <c r="BA5">
        <v>0</v>
      </c>
      <c r="BB5">
        <v>0</v>
      </c>
      <c r="BC5">
        <v>0</v>
      </c>
      <c r="BD5">
        <v>0</v>
      </c>
      <c r="BE5">
        <v>0</v>
      </c>
      <c r="BF5">
        <v>100</v>
      </c>
      <c r="BG5">
        <v>100</v>
      </c>
      <c r="BH5">
        <v>0</v>
      </c>
      <c r="BI5">
        <v>0</v>
      </c>
      <c r="BJ5">
        <v>0</v>
      </c>
      <c r="BK5">
        <v>0</v>
      </c>
      <c r="BL5">
        <v>0</v>
      </c>
      <c r="BM5">
        <v>0</v>
      </c>
      <c r="BN5">
        <v>0</v>
      </c>
      <c r="BO5">
        <v>0</v>
      </c>
      <c r="BP5">
        <v>100</v>
      </c>
      <c r="BQ5">
        <v>0</v>
      </c>
      <c r="BR5">
        <v>0</v>
      </c>
      <c r="BS5">
        <v>0</v>
      </c>
      <c r="BT5">
        <v>0</v>
      </c>
      <c r="BU5">
        <v>100</v>
      </c>
      <c r="BV5">
        <v>20</v>
      </c>
      <c r="BW5">
        <v>0</v>
      </c>
      <c r="BX5">
        <v>20</v>
      </c>
      <c r="BY5">
        <v>0</v>
      </c>
      <c r="BZ5">
        <v>60</v>
      </c>
      <c r="CA5">
        <v>0</v>
      </c>
      <c r="CB5">
        <v>90</v>
      </c>
      <c r="CC5">
        <v>10</v>
      </c>
      <c r="CD5">
        <v>20</v>
      </c>
      <c r="CE5">
        <v>10</v>
      </c>
      <c r="CF5">
        <v>0</v>
      </c>
      <c r="CG5">
        <v>10</v>
      </c>
      <c r="CH5">
        <v>0</v>
      </c>
      <c r="CI5">
        <v>50</v>
      </c>
      <c r="CJ5">
        <v>0</v>
      </c>
      <c r="CK5">
        <v>10</v>
      </c>
      <c r="CL5">
        <v>0</v>
      </c>
      <c r="CM5">
        <v>100</v>
      </c>
      <c r="CN5">
        <v>0</v>
      </c>
      <c r="CO5">
        <v>0</v>
      </c>
      <c r="CP5">
        <v>0</v>
      </c>
      <c r="CQ5">
        <v>0</v>
      </c>
      <c r="CR5">
        <v>0</v>
      </c>
      <c r="CS5">
        <v>0</v>
      </c>
      <c r="CT5">
        <v>20</v>
      </c>
      <c r="CU5">
        <v>80</v>
      </c>
      <c r="CV5">
        <v>100</v>
      </c>
      <c r="CW5">
        <v>0</v>
      </c>
      <c r="CX5">
        <v>80</v>
      </c>
      <c r="CY5">
        <v>20</v>
      </c>
      <c r="CZ5">
        <v>100</v>
      </c>
      <c r="DA5">
        <v>0</v>
      </c>
      <c r="DB5">
        <v>0</v>
      </c>
      <c r="DC5">
        <v>0</v>
      </c>
      <c r="DD5">
        <v>0</v>
      </c>
      <c r="DE5">
        <v>0</v>
      </c>
      <c r="DF5">
        <v>50</v>
      </c>
      <c r="DG5">
        <v>0</v>
      </c>
      <c r="DH5">
        <v>0</v>
      </c>
      <c r="DI5">
        <v>50</v>
      </c>
      <c r="DJ5" t="s">
        <v>127</v>
      </c>
      <c r="DK5" t="s">
        <v>169</v>
      </c>
      <c r="DP5" t="s">
        <v>138</v>
      </c>
      <c r="DR5" t="s">
        <v>127</v>
      </c>
      <c r="DS5" t="s">
        <v>140</v>
      </c>
      <c r="DT5" t="s">
        <v>140</v>
      </c>
      <c r="DU5" t="s">
        <v>140</v>
      </c>
      <c r="DV5" t="s">
        <v>127</v>
      </c>
      <c r="DW5" t="s">
        <v>140</v>
      </c>
      <c r="DX5" t="s">
        <v>127</v>
      </c>
      <c r="DY5" t="s">
        <v>140</v>
      </c>
      <c r="EA5" t="s">
        <v>140</v>
      </c>
      <c r="EB5" t="s">
        <v>140</v>
      </c>
      <c r="EC5" t="s">
        <v>140</v>
      </c>
      <c r="ED5" t="s">
        <v>140</v>
      </c>
      <c r="EE5" t="s">
        <v>140</v>
      </c>
      <c r="EH5" t="s">
        <v>140</v>
      </c>
      <c r="EI5" t="s">
        <v>140</v>
      </c>
      <c r="EJ5" t="s">
        <v>140</v>
      </c>
      <c r="EL5" t="s">
        <v>140</v>
      </c>
      <c r="EN5" t="s">
        <v>169</v>
      </c>
      <c r="EO5" t="s">
        <v>127</v>
      </c>
      <c r="EP5" t="s">
        <v>140</v>
      </c>
      <c r="EQ5" t="s">
        <v>145</v>
      </c>
      <c r="ER5" t="s">
        <v>145</v>
      </c>
      <c r="ES5" t="s">
        <v>140</v>
      </c>
      <c r="EU5" t="s">
        <v>128</v>
      </c>
      <c r="EW5" t="s">
        <v>170</v>
      </c>
      <c r="EX5" t="s">
        <v>167</v>
      </c>
      <c r="EY5" t="s">
        <v>167</v>
      </c>
      <c r="EZ5" t="s">
        <v>167</v>
      </c>
      <c r="FB5" t="s">
        <v>149</v>
      </c>
      <c r="FC5" t="s">
        <v>149</v>
      </c>
      <c r="FE5" t="s">
        <v>133</v>
      </c>
      <c r="FF5" t="s">
        <v>157</v>
      </c>
      <c r="FG5" t="s">
        <v>140</v>
      </c>
      <c r="FM5" t="s">
        <v>138</v>
      </c>
      <c r="FN5" t="s">
        <v>138</v>
      </c>
      <c r="FW5" t="s">
        <v>138</v>
      </c>
      <c r="GB5" t="s">
        <v>138</v>
      </c>
      <c r="GC5" t="s">
        <v>127</v>
      </c>
      <c r="GE5" t="s">
        <v>127</v>
      </c>
      <c r="GG5" t="s">
        <v>156</v>
      </c>
      <c r="GI5" t="s">
        <v>157</v>
      </c>
      <c r="GJ5" t="s">
        <v>140</v>
      </c>
      <c r="GK5" t="s">
        <v>127</v>
      </c>
      <c r="GL5" t="s">
        <v>140</v>
      </c>
      <c r="GN5" t="s">
        <v>140</v>
      </c>
      <c r="GP5" t="s">
        <v>133</v>
      </c>
      <c r="GR5" t="s">
        <v>140</v>
      </c>
      <c r="GT5" t="s">
        <v>138</v>
      </c>
      <c r="HA5" t="s">
        <v>127</v>
      </c>
      <c r="HB5" t="s">
        <v>169</v>
      </c>
      <c r="HC5" t="s">
        <v>138</v>
      </c>
      <c r="HE5" t="s">
        <v>169</v>
      </c>
      <c r="HF5" t="s">
        <v>127</v>
      </c>
      <c r="HG5" t="s">
        <v>138</v>
      </c>
      <c r="HM5" t="s">
        <v>133</v>
      </c>
      <c r="HP5" t="s">
        <v>133</v>
      </c>
      <c r="HQ5">
        <v>10</v>
      </c>
      <c r="HR5" t="s">
        <v>177</v>
      </c>
      <c r="HS5" t="s">
        <v>174</v>
      </c>
      <c r="HT5" t="s">
        <v>174</v>
      </c>
      <c r="HU5" t="s">
        <v>174</v>
      </c>
      <c r="HV5" t="s">
        <v>174</v>
      </c>
      <c r="HW5" t="s">
        <v>174</v>
      </c>
      <c r="HX5" t="s">
        <v>174</v>
      </c>
      <c r="HY5" t="s">
        <v>174</v>
      </c>
      <c r="HZ5" t="s">
        <v>174</v>
      </c>
      <c r="IA5" t="s">
        <v>174</v>
      </c>
      <c r="IB5" t="s">
        <v>174</v>
      </c>
      <c r="IC5" t="s">
        <v>174</v>
      </c>
      <c r="ID5" t="s">
        <v>174</v>
      </c>
      <c r="IE5" t="s">
        <v>174</v>
      </c>
      <c r="IF5" t="s">
        <v>174</v>
      </c>
      <c r="IG5" t="s">
        <v>174</v>
      </c>
      <c r="IH5" t="s">
        <v>174</v>
      </c>
      <c r="II5" t="s">
        <v>174</v>
      </c>
      <c r="IJ5" t="s">
        <v>174</v>
      </c>
      <c r="IK5" t="s">
        <v>174</v>
      </c>
      <c r="IL5" t="s">
        <v>174</v>
      </c>
      <c r="IM5" t="s">
        <v>174</v>
      </c>
      <c r="IN5" t="s">
        <v>174</v>
      </c>
      <c r="IO5" t="s">
        <v>174</v>
      </c>
      <c r="IP5" t="s">
        <v>174</v>
      </c>
      <c r="IQ5" t="s">
        <v>174</v>
      </c>
      <c r="IR5" t="s">
        <v>174</v>
      </c>
      <c r="IS5" t="s">
        <v>174</v>
      </c>
      <c r="IT5" t="s">
        <v>174</v>
      </c>
      <c r="IU5" t="s">
        <v>174</v>
      </c>
      <c r="IV5" t="s">
        <v>174</v>
      </c>
      <c r="IW5" t="s">
        <v>174</v>
      </c>
      <c r="IX5" t="s">
        <v>174</v>
      </c>
      <c r="IY5" t="s">
        <v>174</v>
      </c>
      <c r="IZ5" t="s">
        <v>174</v>
      </c>
      <c r="JA5" t="s">
        <v>174</v>
      </c>
      <c r="JB5" t="s">
        <v>174</v>
      </c>
      <c r="JC5" t="s">
        <v>174</v>
      </c>
      <c r="JD5" t="s">
        <v>174</v>
      </c>
      <c r="JE5" t="s">
        <v>174</v>
      </c>
      <c r="JF5" t="s">
        <v>174</v>
      </c>
      <c r="JG5" t="s">
        <v>174</v>
      </c>
      <c r="JH5" t="s">
        <v>174</v>
      </c>
      <c r="JI5" t="s">
        <v>174</v>
      </c>
      <c r="JJ5" t="s">
        <v>174</v>
      </c>
      <c r="JK5" t="s">
        <v>174</v>
      </c>
      <c r="JL5" t="s">
        <v>174</v>
      </c>
      <c r="JM5" t="s">
        <v>174</v>
      </c>
      <c r="JN5" t="s">
        <v>174</v>
      </c>
      <c r="JO5" t="s">
        <v>174</v>
      </c>
      <c r="JP5" t="s">
        <v>174</v>
      </c>
    </row>
    <row r="6" spans="1:276" x14ac:dyDescent="0.3">
      <c r="A6">
        <v>5</v>
      </c>
      <c r="B6" t="s">
        <v>181</v>
      </c>
      <c r="C6">
        <v>11.1</v>
      </c>
      <c r="D6">
        <v>88.9</v>
      </c>
      <c r="E6">
        <v>0</v>
      </c>
      <c r="F6">
        <v>0</v>
      </c>
      <c r="G6">
        <v>0</v>
      </c>
      <c r="H6">
        <v>0</v>
      </c>
      <c r="I6">
        <v>100</v>
      </c>
      <c r="J6">
        <v>0</v>
      </c>
      <c r="K6">
        <v>11.1</v>
      </c>
      <c r="L6">
        <v>11.1</v>
      </c>
      <c r="M6">
        <v>11.1</v>
      </c>
      <c r="N6">
        <v>11.1</v>
      </c>
      <c r="O6">
        <v>22.2</v>
      </c>
      <c r="P6">
        <v>11.1</v>
      </c>
      <c r="Q6">
        <v>22.2</v>
      </c>
      <c r="R6">
        <v>11.1</v>
      </c>
      <c r="S6">
        <v>0</v>
      </c>
      <c r="T6">
        <v>0</v>
      </c>
      <c r="U6">
        <v>11.1</v>
      </c>
      <c r="V6">
        <v>11.1</v>
      </c>
      <c r="W6">
        <v>11.1</v>
      </c>
      <c r="X6">
        <v>11.1</v>
      </c>
      <c r="Y6">
        <v>0</v>
      </c>
      <c r="Z6">
        <v>0</v>
      </c>
      <c r="AA6">
        <v>11.1</v>
      </c>
      <c r="AB6">
        <v>11.1</v>
      </c>
      <c r="AC6">
        <v>11.1</v>
      </c>
      <c r="AD6">
        <v>0</v>
      </c>
      <c r="AE6">
        <v>11.1</v>
      </c>
      <c r="AF6">
        <v>0</v>
      </c>
      <c r="AG6">
        <v>77.8</v>
      </c>
      <c r="AH6">
        <v>22.2</v>
      </c>
      <c r="AI6">
        <v>22.2</v>
      </c>
      <c r="AJ6">
        <v>11.1</v>
      </c>
      <c r="AK6">
        <v>66.7</v>
      </c>
      <c r="AL6">
        <v>0</v>
      </c>
      <c r="AM6">
        <v>0</v>
      </c>
      <c r="AN6">
        <v>12.5</v>
      </c>
      <c r="AO6">
        <v>0</v>
      </c>
      <c r="AP6">
        <v>87.5</v>
      </c>
      <c r="AQ6">
        <v>25</v>
      </c>
      <c r="AR6">
        <v>37.5</v>
      </c>
      <c r="AS6">
        <v>12.5</v>
      </c>
      <c r="AT6">
        <v>25</v>
      </c>
      <c r="AU6">
        <v>0</v>
      </c>
      <c r="AV6">
        <v>0</v>
      </c>
      <c r="AW6">
        <v>0</v>
      </c>
      <c r="AX6">
        <v>100</v>
      </c>
      <c r="AY6">
        <v>55.6</v>
      </c>
      <c r="AZ6">
        <v>44.4</v>
      </c>
      <c r="BA6">
        <v>25</v>
      </c>
      <c r="BB6">
        <v>25</v>
      </c>
      <c r="BC6">
        <v>0</v>
      </c>
      <c r="BD6">
        <v>0</v>
      </c>
      <c r="BE6">
        <v>25</v>
      </c>
      <c r="BF6">
        <v>25</v>
      </c>
      <c r="BG6">
        <v>50</v>
      </c>
      <c r="BH6">
        <v>50</v>
      </c>
      <c r="BI6">
        <v>0</v>
      </c>
      <c r="BJ6">
        <v>0</v>
      </c>
      <c r="BK6">
        <v>50</v>
      </c>
      <c r="BL6">
        <v>50</v>
      </c>
      <c r="BM6">
        <v>50</v>
      </c>
      <c r="BN6">
        <v>0</v>
      </c>
      <c r="BO6">
        <v>0</v>
      </c>
      <c r="BP6">
        <v>50</v>
      </c>
      <c r="BQ6">
        <v>0</v>
      </c>
      <c r="BR6">
        <v>0</v>
      </c>
      <c r="BS6">
        <v>0</v>
      </c>
      <c r="BT6">
        <v>0</v>
      </c>
      <c r="BU6">
        <v>100</v>
      </c>
      <c r="BV6">
        <v>11.1</v>
      </c>
      <c r="BW6">
        <v>22.2</v>
      </c>
      <c r="BX6">
        <v>11.1</v>
      </c>
      <c r="BY6">
        <v>11.1</v>
      </c>
      <c r="BZ6">
        <v>33.299999999999997</v>
      </c>
      <c r="CA6">
        <v>11.1</v>
      </c>
      <c r="CB6">
        <v>100</v>
      </c>
      <c r="CC6">
        <v>0</v>
      </c>
      <c r="CD6">
        <v>0</v>
      </c>
      <c r="CE6">
        <v>22.2</v>
      </c>
      <c r="CF6">
        <v>11.1</v>
      </c>
      <c r="CG6">
        <v>11.1</v>
      </c>
      <c r="CH6">
        <v>0</v>
      </c>
      <c r="CI6">
        <v>44.4</v>
      </c>
      <c r="CJ6">
        <v>11.1</v>
      </c>
      <c r="CK6">
        <v>0</v>
      </c>
      <c r="CL6">
        <v>0</v>
      </c>
      <c r="CM6">
        <v>100</v>
      </c>
      <c r="CN6">
        <v>0</v>
      </c>
      <c r="CO6">
        <v>0</v>
      </c>
      <c r="CP6">
        <v>0</v>
      </c>
      <c r="CQ6">
        <v>0</v>
      </c>
      <c r="CR6">
        <v>0</v>
      </c>
      <c r="CS6">
        <v>0</v>
      </c>
      <c r="CT6">
        <v>0</v>
      </c>
      <c r="CU6">
        <v>100</v>
      </c>
      <c r="CV6">
        <v>0</v>
      </c>
      <c r="CW6">
        <v>0</v>
      </c>
      <c r="CX6">
        <v>55.6</v>
      </c>
      <c r="CY6">
        <v>44.4</v>
      </c>
      <c r="CZ6">
        <v>75</v>
      </c>
      <c r="DA6">
        <v>0</v>
      </c>
      <c r="DB6">
        <v>0</v>
      </c>
      <c r="DC6">
        <v>25</v>
      </c>
      <c r="DD6">
        <v>0</v>
      </c>
      <c r="DE6">
        <v>0</v>
      </c>
      <c r="DF6">
        <v>0</v>
      </c>
      <c r="DG6">
        <v>0</v>
      </c>
      <c r="DH6">
        <v>75</v>
      </c>
      <c r="DI6">
        <v>25</v>
      </c>
      <c r="DJ6" t="s">
        <v>122</v>
      </c>
      <c r="DK6" t="s">
        <v>154</v>
      </c>
      <c r="DP6" t="s">
        <v>138</v>
      </c>
      <c r="DR6" t="s">
        <v>122</v>
      </c>
      <c r="DS6" t="s">
        <v>122</v>
      </c>
      <c r="DT6" t="s">
        <v>122</v>
      </c>
      <c r="DU6" t="s">
        <v>122</v>
      </c>
      <c r="DV6" t="s">
        <v>142</v>
      </c>
      <c r="DW6" t="s">
        <v>122</v>
      </c>
      <c r="DX6" t="s">
        <v>142</v>
      </c>
      <c r="DY6" t="s">
        <v>122</v>
      </c>
      <c r="EB6" t="s">
        <v>122</v>
      </c>
      <c r="EC6" t="s">
        <v>122</v>
      </c>
      <c r="ED6" t="s">
        <v>122</v>
      </c>
      <c r="EE6" t="s">
        <v>122</v>
      </c>
      <c r="EH6" t="s">
        <v>122</v>
      </c>
      <c r="EI6" t="s">
        <v>122</v>
      </c>
      <c r="EJ6" t="s">
        <v>122</v>
      </c>
      <c r="EL6" t="s">
        <v>122</v>
      </c>
      <c r="EN6" t="s">
        <v>152</v>
      </c>
      <c r="EO6" t="s">
        <v>142</v>
      </c>
      <c r="EP6" t="s">
        <v>142</v>
      </c>
      <c r="EQ6" t="s">
        <v>122</v>
      </c>
      <c r="ER6" t="s">
        <v>155</v>
      </c>
      <c r="EU6" t="s">
        <v>123</v>
      </c>
      <c r="EW6" t="s">
        <v>129</v>
      </c>
      <c r="EX6" t="s">
        <v>149</v>
      </c>
      <c r="EY6" t="s">
        <v>153</v>
      </c>
      <c r="EZ6" t="s">
        <v>123</v>
      </c>
      <c r="FA6" t="s">
        <v>149</v>
      </c>
      <c r="FE6" t="s">
        <v>138</v>
      </c>
      <c r="FF6" t="s">
        <v>144</v>
      </c>
      <c r="FG6" t="s">
        <v>175</v>
      </c>
      <c r="FH6" t="s">
        <v>149</v>
      </c>
      <c r="FI6" t="s">
        <v>149</v>
      </c>
      <c r="FL6" t="s">
        <v>149</v>
      </c>
      <c r="FM6" t="s">
        <v>149</v>
      </c>
      <c r="FN6" t="s">
        <v>133</v>
      </c>
      <c r="FO6" t="s">
        <v>133</v>
      </c>
      <c r="FR6" t="s">
        <v>133</v>
      </c>
      <c r="FS6" t="s">
        <v>133</v>
      </c>
      <c r="FT6" t="s">
        <v>133</v>
      </c>
      <c r="FW6" t="s">
        <v>133</v>
      </c>
      <c r="GB6" t="s">
        <v>138</v>
      </c>
      <c r="GC6" t="s">
        <v>122</v>
      </c>
      <c r="GD6" t="s">
        <v>142</v>
      </c>
      <c r="GE6" t="s">
        <v>122</v>
      </c>
      <c r="GF6" t="s">
        <v>122</v>
      </c>
      <c r="GG6" t="s">
        <v>167</v>
      </c>
      <c r="GH6" t="s">
        <v>122</v>
      </c>
      <c r="GI6" t="s">
        <v>138</v>
      </c>
      <c r="GL6" t="s">
        <v>142</v>
      </c>
      <c r="GM6" t="s">
        <v>122</v>
      </c>
      <c r="GN6" t="s">
        <v>122</v>
      </c>
      <c r="GP6" t="s">
        <v>175</v>
      </c>
      <c r="GQ6" t="s">
        <v>122</v>
      </c>
      <c r="GT6" t="s">
        <v>138</v>
      </c>
      <c r="HB6" t="s">
        <v>138</v>
      </c>
      <c r="HE6" t="s">
        <v>144</v>
      </c>
      <c r="HF6" t="s">
        <v>175</v>
      </c>
      <c r="HG6" t="s">
        <v>176</v>
      </c>
      <c r="HJ6" t="s">
        <v>149</v>
      </c>
      <c r="HO6" t="s">
        <v>176</v>
      </c>
      <c r="HP6" t="s">
        <v>149</v>
      </c>
      <c r="HQ6">
        <v>9</v>
      </c>
      <c r="HR6" t="s">
        <v>177</v>
      </c>
      <c r="HS6" t="s">
        <v>174</v>
      </c>
      <c r="HT6" t="s">
        <v>174</v>
      </c>
      <c r="HU6" t="s">
        <v>174</v>
      </c>
      <c r="HV6" t="s">
        <v>174</v>
      </c>
      <c r="HW6" t="s">
        <v>174</v>
      </c>
      <c r="HX6" t="s">
        <v>174</v>
      </c>
      <c r="HY6" t="s">
        <v>174</v>
      </c>
      <c r="HZ6" t="s">
        <v>174</v>
      </c>
      <c r="IA6" t="s">
        <v>174</v>
      </c>
      <c r="IB6" t="s">
        <v>174</v>
      </c>
      <c r="IC6" t="s">
        <v>174</v>
      </c>
      <c r="ID6" t="s">
        <v>174</v>
      </c>
      <c r="IE6" t="s">
        <v>174</v>
      </c>
      <c r="IF6" t="s">
        <v>174</v>
      </c>
      <c r="IG6" t="s">
        <v>174</v>
      </c>
      <c r="IH6" t="s">
        <v>174</v>
      </c>
      <c r="II6" t="s">
        <v>174</v>
      </c>
      <c r="IJ6" t="s">
        <v>174</v>
      </c>
      <c r="IK6" t="s">
        <v>174</v>
      </c>
      <c r="IL6" t="s">
        <v>174</v>
      </c>
      <c r="IM6" t="s">
        <v>174</v>
      </c>
      <c r="IN6" t="s">
        <v>174</v>
      </c>
      <c r="IO6" t="s">
        <v>174</v>
      </c>
      <c r="IP6" t="s">
        <v>174</v>
      </c>
      <c r="IQ6" t="s">
        <v>174</v>
      </c>
      <c r="IR6" t="s">
        <v>174</v>
      </c>
      <c r="IS6" t="s">
        <v>174</v>
      </c>
      <c r="IT6" t="s">
        <v>174</v>
      </c>
      <c r="IU6" t="s">
        <v>174</v>
      </c>
      <c r="IV6" t="s">
        <v>174</v>
      </c>
      <c r="IW6" t="s">
        <v>174</v>
      </c>
      <c r="IX6" t="s">
        <v>174</v>
      </c>
      <c r="IY6" t="s">
        <v>174</v>
      </c>
      <c r="IZ6" t="s">
        <v>174</v>
      </c>
      <c r="JA6" t="s">
        <v>174</v>
      </c>
      <c r="JB6" t="s">
        <v>174</v>
      </c>
      <c r="JC6" t="s">
        <v>174</v>
      </c>
      <c r="JD6" t="s">
        <v>174</v>
      </c>
      <c r="JE6" t="s">
        <v>174</v>
      </c>
      <c r="JF6" t="s">
        <v>174</v>
      </c>
      <c r="JG6" t="s">
        <v>174</v>
      </c>
      <c r="JH6" t="s">
        <v>174</v>
      </c>
      <c r="JI6" t="s">
        <v>174</v>
      </c>
      <c r="JJ6" t="s">
        <v>174</v>
      </c>
      <c r="JK6" t="s">
        <v>174</v>
      </c>
      <c r="JL6" t="s">
        <v>174</v>
      </c>
      <c r="JM6" t="s">
        <v>174</v>
      </c>
      <c r="JN6" t="s">
        <v>174</v>
      </c>
      <c r="JO6" t="s">
        <v>174</v>
      </c>
      <c r="JP6" t="s">
        <v>174</v>
      </c>
    </row>
    <row r="7" spans="1:276" x14ac:dyDescent="0.3">
      <c r="A7">
        <v>6</v>
      </c>
      <c r="B7" t="s">
        <v>183</v>
      </c>
      <c r="C7">
        <v>0</v>
      </c>
      <c r="D7">
        <v>100</v>
      </c>
      <c r="E7">
        <v>0</v>
      </c>
      <c r="F7">
        <v>0</v>
      </c>
      <c r="G7">
        <v>0</v>
      </c>
      <c r="H7">
        <v>0</v>
      </c>
      <c r="I7">
        <v>100</v>
      </c>
      <c r="J7">
        <v>0</v>
      </c>
      <c r="K7">
        <v>25</v>
      </c>
      <c r="L7">
        <v>25</v>
      </c>
      <c r="M7">
        <v>0</v>
      </c>
      <c r="N7">
        <v>25</v>
      </c>
      <c r="O7">
        <v>0</v>
      </c>
      <c r="P7">
        <v>25</v>
      </c>
      <c r="Q7">
        <v>0</v>
      </c>
      <c r="R7">
        <v>25</v>
      </c>
      <c r="S7">
        <v>0</v>
      </c>
      <c r="T7">
        <v>0</v>
      </c>
      <c r="U7">
        <v>0</v>
      </c>
      <c r="V7">
        <v>0</v>
      </c>
      <c r="W7">
        <v>25</v>
      </c>
      <c r="X7">
        <v>0</v>
      </c>
      <c r="Y7">
        <v>0</v>
      </c>
      <c r="Z7">
        <v>25</v>
      </c>
      <c r="AA7">
        <v>0</v>
      </c>
      <c r="AB7">
        <v>0</v>
      </c>
      <c r="AC7">
        <v>25</v>
      </c>
      <c r="AD7">
        <v>0</v>
      </c>
      <c r="AE7">
        <v>0</v>
      </c>
      <c r="AF7">
        <v>0</v>
      </c>
      <c r="AG7">
        <v>75</v>
      </c>
      <c r="AH7">
        <v>25</v>
      </c>
      <c r="AI7">
        <v>25</v>
      </c>
      <c r="AJ7">
        <v>25</v>
      </c>
      <c r="AK7">
        <v>50</v>
      </c>
      <c r="AL7">
        <v>0</v>
      </c>
      <c r="AM7">
        <v>0</v>
      </c>
      <c r="AN7">
        <v>0</v>
      </c>
      <c r="AO7">
        <v>33.299999999999997</v>
      </c>
      <c r="AP7">
        <v>66.7</v>
      </c>
      <c r="AQ7">
        <v>0</v>
      </c>
      <c r="AR7">
        <v>0</v>
      </c>
      <c r="AS7">
        <v>33.299999999999997</v>
      </c>
      <c r="AT7">
        <v>66.7</v>
      </c>
      <c r="AU7">
        <v>0</v>
      </c>
      <c r="AV7">
        <v>0</v>
      </c>
      <c r="AW7">
        <v>0</v>
      </c>
      <c r="AX7">
        <v>100</v>
      </c>
      <c r="AY7">
        <v>0</v>
      </c>
      <c r="AZ7">
        <v>100</v>
      </c>
      <c r="BA7">
        <v>0</v>
      </c>
      <c r="BB7">
        <v>0</v>
      </c>
      <c r="BC7">
        <v>0</v>
      </c>
      <c r="BD7">
        <v>0</v>
      </c>
      <c r="BE7">
        <v>25</v>
      </c>
      <c r="BF7">
        <v>75</v>
      </c>
      <c r="BG7">
        <v>50</v>
      </c>
      <c r="BH7">
        <v>50</v>
      </c>
      <c r="BI7">
        <v>0</v>
      </c>
      <c r="BJ7">
        <v>0</v>
      </c>
      <c r="BK7">
        <v>50</v>
      </c>
      <c r="BL7">
        <v>50</v>
      </c>
      <c r="BM7">
        <v>0</v>
      </c>
      <c r="BN7">
        <v>50</v>
      </c>
      <c r="BO7">
        <v>0</v>
      </c>
      <c r="BP7">
        <v>50</v>
      </c>
      <c r="BQ7">
        <v>0</v>
      </c>
      <c r="BR7">
        <v>0</v>
      </c>
      <c r="BS7">
        <v>0</v>
      </c>
      <c r="BT7">
        <v>0</v>
      </c>
      <c r="BU7">
        <v>100</v>
      </c>
      <c r="BV7">
        <v>25</v>
      </c>
      <c r="BW7">
        <v>0</v>
      </c>
      <c r="BX7">
        <v>25</v>
      </c>
      <c r="BY7">
        <v>0</v>
      </c>
      <c r="BZ7">
        <v>50</v>
      </c>
      <c r="CA7">
        <v>0</v>
      </c>
      <c r="CB7">
        <v>100</v>
      </c>
      <c r="CC7">
        <v>0</v>
      </c>
      <c r="CD7">
        <v>25</v>
      </c>
      <c r="CE7">
        <v>0</v>
      </c>
      <c r="CF7">
        <v>25</v>
      </c>
      <c r="CG7">
        <v>0</v>
      </c>
      <c r="CH7">
        <v>0</v>
      </c>
      <c r="CI7">
        <v>50</v>
      </c>
      <c r="CJ7">
        <v>0</v>
      </c>
      <c r="CK7">
        <v>0</v>
      </c>
      <c r="CL7">
        <v>0</v>
      </c>
      <c r="CM7">
        <v>100</v>
      </c>
      <c r="CN7">
        <v>0</v>
      </c>
      <c r="CO7">
        <v>0</v>
      </c>
      <c r="CP7">
        <v>0</v>
      </c>
      <c r="CQ7">
        <v>0</v>
      </c>
      <c r="CR7">
        <v>0</v>
      </c>
      <c r="CS7">
        <v>0</v>
      </c>
      <c r="CT7">
        <v>0</v>
      </c>
      <c r="CU7">
        <v>100</v>
      </c>
      <c r="CV7">
        <v>0</v>
      </c>
      <c r="CW7">
        <v>0</v>
      </c>
      <c r="CX7">
        <v>50</v>
      </c>
      <c r="CY7">
        <v>50</v>
      </c>
      <c r="CZ7">
        <v>100</v>
      </c>
      <c r="DA7">
        <v>0</v>
      </c>
      <c r="DB7">
        <v>0</v>
      </c>
      <c r="DC7">
        <v>0</v>
      </c>
      <c r="DD7">
        <v>0</v>
      </c>
      <c r="DE7">
        <v>0</v>
      </c>
      <c r="DF7">
        <v>0</v>
      </c>
      <c r="DG7">
        <v>0</v>
      </c>
      <c r="DH7">
        <v>100</v>
      </c>
      <c r="DI7">
        <v>0</v>
      </c>
      <c r="DK7" t="s">
        <v>138</v>
      </c>
      <c r="DP7" t="s">
        <v>138</v>
      </c>
      <c r="DR7" t="s">
        <v>149</v>
      </c>
      <c r="DS7" t="s">
        <v>149</v>
      </c>
      <c r="DU7" t="s">
        <v>149</v>
      </c>
      <c r="DW7" t="s">
        <v>149</v>
      </c>
      <c r="DY7" t="s">
        <v>149</v>
      </c>
      <c r="ED7" t="s">
        <v>149</v>
      </c>
      <c r="EG7" t="s">
        <v>149</v>
      </c>
      <c r="EJ7" t="s">
        <v>149</v>
      </c>
      <c r="EN7" t="s">
        <v>176</v>
      </c>
      <c r="EO7" t="s">
        <v>149</v>
      </c>
      <c r="EP7" t="s">
        <v>149</v>
      </c>
      <c r="EQ7" t="s">
        <v>149</v>
      </c>
      <c r="ER7" t="s">
        <v>133</v>
      </c>
      <c r="EV7" t="s">
        <v>167</v>
      </c>
      <c r="EW7" t="s">
        <v>155</v>
      </c>
      <c r="EZ7" t="s">
        <v>167</v>
      </c>
      <c r="FA7" t="s">
        <v>155</v>
      </c>
      <c r="FE7" t="s">
        <v>138</v>
      </c>
      <c r="FG7" t="s">
        <v>138</v>
      </c>
      <c r="FL7" t="s">
        <v>149</v>
      </c>
      <c r="FM7" t="s">
        <v>176</v>
      </c>
      <c r="FN7" t="s">
        <v>133</v>
      </c>
      <c r="FO7" t="s">
        <v>133</v>
      </c>
      <c r="FR7" t="s">
        <v>133</v>
      </c>
      <c r="FS7" t="s">
        <v>133</v>
      </c>
      <c r="FU7" t="s">
        <v>133</v>
      </c>
      <c r="FW7" t="s">
        <v>133</v>
      </c>
      <c r="GB7" t="s">
        <v>138</v>
      </c>
      <c r="GC7" t="s">
        <v>149</v>
      </c>
      <c r="GE7" t="s">
        <v>149</v>
      </c>
      <c r="GG7" t="s">
        <v>133</v>
      </c>
      <c r="GI7" t="s">
        <v>138</v>
      </c>
      <c r="GK7" t="s">
        <v>149</v>
      </c>
      <c r="GM7" t="s">
        <v>149</v>
      </c>
      <c r="GP7" t="s">
        <v>133</v>
      </c>
      <c r="GT7" t="s">
        <v>138</v>
      </c>
      <c r="HB7" t="s">
        <v>138</v>
      </c>
      <c r="HE7" t="s">
        <v>133</v>
      </c>
      <c r="HF7" t="s">
        <v>133</v>
      </c>
      <c r="HG7" t="s">
        <v>138</v>
      </c>
      <c r="HO7" t="s">
        <v>138</v>
      </c>
      <c r="HQ7">
        <v>4</v>
      </c>
      <c r="HR7" t="s">
        <v>177</v>
      </c>
      <c r="HS7" t="s">
        <v>174</v>
      </c>
      <c r="HT7" t="s">
        <v>174</v>
      </c>
      <c r="HU7" t="s">
        <v>174</v>
      </c>
      <c r="HV7" t="s">
        <v>174</v>
      </c>
      <c r="HW7" t="s">
        <v>174</v>
      </c>
      <c r="HX7" t="s">
        <v>174</v>
      </c>
      <c r="HY7" t="s">
        <v>174</v>
      </c>
      <c r="HZ7" t="s">
        <v>174</v>
      </c>
      <c r="IA7" t="s">
        <v>174</v>
      </c>
      <c r="IB7" t="s">
        <v>174</v>
      </c>
      <c r="IC7" t="s">
        <v>174</v>
      </c>
      <c r="ID7" t="s">
        <v>174</v>
      </c>
      <c r="IE7" t="s">
        <v>174</v>
      </c>
      <c r="IF7" t="s">
        <v>174</v>
      </c>
      <c r="IG7" t="s">
        <v>174</v>
      </c>
      <c r="IH7" t="s">
        <v>174</v>
      </c>
      <c r="II7" t="s">
        <v>174</v>
      </c>
      <c r="IJ7" t="s">
        <v>174</v>
      </c>
      <c r="IK7" t="s">
        <v>174</v>
      </c>
      <c r="IL7" t="s">
        <v>174</v>
      </c>
      <c r="IM7" t="s">
        <v>174</v>
      </c>
      <c r="IN7" t="s">
        <v>174</v>
      </c>
      <c r="IO7" t="s">
        <v>174</v>
      </c>
      <c r="IP7" t="s">
        <v>174</v>
      </c>
      <c r="IQ7" t="s">
        <v>174</v>
      </c>
      <c r="IR7" t="s">
        <v>174</v>
      </c>
      <c r="IS7" t="s">
        <v>174</v>
      </c>
      <c r="IT7" t="s">
        <v>174</v>
      </c>
      <c r="IU7" t="s">
        <v>174</v>
      </c>
      <c r="IV7" t="s">
        <v>174</v>
      </c>
      <c r="IW7" t="s">
        <v>174</v>
      </c>
      <c r="IX7" t="s">
        <v>174</v>
      </c>
      <c r="IY7" t="s">
        <v>174</v>
      </c>
      <c r="IZ7" t="s">
        <v>174</v>
      </c>
      <c r="JA7" t="s">
        <v>174</v>
      </c>
      <c r="JB7" t="s">
        <v>174</v>
      </c>
      <c r="JC7" t="s">
        <v>174</v>
      </c>
      <c r="JD7" t="s">
        <v>174</v>
      </c>
      <c r="JE7" t="s">
        <v>174</v>
      </c>
      <c r="JF7" t="s">
        <v>174</v>
      </c>
      <c r="JG7" t="s">
        <v>174</v>
      </c>
      <c r="JH7" t="s">
        <v>174</v>
      </c>
      <c r="JI7" t="s">
        <v>174</v>
      </c>
      <c r="JJ7" t="s">
        <v>174</v>
      </c>
      <c r="JK7" t="s">
        <v>174</v>
      </c>
      <c r="JL7" t="s">
        <v>174</v>
      </c>
      <c r="JM7" t="s">
        <v>174</v>
      </c>
      <c r="JN7" t="s">
        <v>174</v>
      </c>
      <c r="JO7" t="s">
        <v>174</v>
      </c>
      <c r="JP7" t="s">
        <v>174</v>
      </c>
    </row>
    <row r="8" spans="1:276" x14ac:dyDescent="0.3">
      <c r="A8">
        <v>7</v>
      </c>
      <c r="B8" t="s">
        <v>184</v>
      </c>
      <c r="C8">
        <v>0</v>
      </c>
      <c r="D8">
        <v>100</v>
      </c>
      <c r="E8">
        <v>0</v>
      </c>
      <c r="F8">
        <v>0</v>
      </c>
      <c r="G8">
        <v>0</v>
      </c>
      <c r="H8">
        <v>0</v>
      </c>
      <c r="I8">
        <v>0</v>
      </c>
      <c r="J8">
        <v>100</v>
      </c>
      <c r="K8">
        <v>0</v>
      </c>
      <c r="L8">
        <v>0</v>
      </c>
      <c r="M8">
        <v>0</v>
      </c>
      <c r="N8">
        <v>100</v>
      </c>
      <c r="O8">
        <v>0</v>
      </c>
      <c r="P8">
        <v>0</v>
      </c>
      <c r="Q8">
        <v>0</v>
      </c>
      <c r="R8">
        <v>0</v>
      </c>
      <c r="S8">
        <v>0</v>
      </c>
      <c r="T8">
        <v>0</v>
      </c>
      <c r="U8">
        <v>0</v>
      </c>
      <c r="V8">
        <v>0</v>
      </c>
      <c r="W8">
        <v>0</v>
      </c>
      <c r="X8">
        <v>0</v>
      </c>
      <c r="Y8">
        <v>0</v>
      </c>
      <c r="Z8">
        <v>0</v>
      </c>
      <c r="AA8">
        <v>0</v>
      </c>
      <c r="AB8">
        <v>0</v>
      </c>
      <c r="AC8">
        <v>0</v>
      </c>
      <c r="AD8">
        <v>0</v>
      </c>
      <c r="AE8">
        <v>0</v>
      </c>
      <c r="AF8">
        <v>100</v>
      </c>
      <c r="AG8">
        <v>0</v>
      </c>
      <c r="AH8">
        <v>100</v>
      </c>
      <c r="AI8">
        <v>0</v>
      </c>
      <c r="AJ8">
        <v>100</v>
      </c>
      <c r="AK8">
        <v>0</v>
      </c>
      <c r="AL8">
        <v>0</v>
      </c>
      <c r="AM8">
        <v>0</v>
      </c>
      <c r="AN8">
        <v>0</v>
      </c>
      <c r="AO8">
        <v>0</v>
      </c>
      <c r="AP8">
        <v>0</v>
      </c>
      <c r="AQ8">
        <v>0</v>
      </c>
      <c r="AR8">
        <v>0</v>
      </c>
      <c r="AS8">
        <v>0</v>
      </c>
      <c r="AT8">
        <v>0</v>
      </c>
      <c r="AU8">
        <v>100</v>
      </c>
      <c r="AV8">
        <v>0</v>
      </c>
      <c r="AW8">
        <v>0</v>
      </c>
      <c r="AX8">
        <v>0</v>
      </c>
      <c r="AY8">
        <v>100</v>
      </c>
      <c r="AZ8">
        <v>0</v>
      </c>
      <c r="BA8">
        <v>0</v>
      </c>
      <c r="BB8">
        <v>0</v>
      </c>
      <c r="BC8">
        <v>0</v>
      </c>
      <c r="BD8">
        <v>0</v>
      </c>
      <c r="BE8">
        <v>0</v>
      </c>
      <c r="BF8">
        <v>0</v>
      </c>
      <c r="BG8">
        <v>0</v>
      </c>
      <c r="BH8">
        <v>0</v>
      </c>
      <c r="BI8">
        <v>0</v>
      </c>
      <c r="BJ8">
        <v>0</v>
      </c>
      <c r="BK8">
        <v>0</v>
      </c>
      <c r="BL8">
        <v>0</v>
      </c>
      <c r="BM8">
        <v>0</v>
      </c>
      <c r="BN8">
        <v>0</v>
      </c>
      <c r="BO8">
        <v>0</v>
      </c>
      <c r="BP8">
        <v>0</v>
      </c>
      <c r="BQ8">
        <v>0</v>
      </c>
      <c r="BR8">
        <v>0</v>
      </c>
      <c r="BS8">
        <v>0</v>
      </c>
      <c r="BT8">
        <v>100</v>
      </c>
      <c r="BU8">
        <v>0</v>
      </c>
      <c r="BV8">
        <v>0</v>
      </c>
      <c r="BW8">
        <v>0</v>
      </c>
      <c r="BX8">
        <v>100</v>
      </c>
      <c r="BY8">
        <v>0</v>
      </c>
      <c r="BZ8">
        <v>0</v>
      </c>
      <c r="CA8">
        <v>0</v>
      </c>
      <c r="CB8">
        <v>0</v>
      </c>
      <c r="CC8">
        <v>100</v>
      </c>
      <c r="CD8">
        <v>0</v>
      </c>
      <c r="CE8">
        <v>0</v>
      </c>
      <c r="CF8">
        <v>0</v>
      </c>
      <c r="CG8">
        <v>0</v>
      </c>
      <c r="CH8">
        <v>0</v>
      </c>
      <c r="CI8">
        <v>0</v>
      </c>
      <c r="CJ8">
        <v>0</v>
      </c>
      <c r="CK8">
        <v>100</v>
      </c>
      <c r="CL8">
        <v>100</v>
      </c>
      <c r="CM8">
        <v>0</v>
      </c>
      <c r="CN8">
        <v>0</v>
      </c>
      <c r="CO8">
        <v>0</v>
      </c>
      <c r="CP8">
        <v>0</v>
      </c>
      <c r="CQ8">
        <v>0</v>
      </c>
      <c r="CR8">
        <v>0</v>
      </c>
      <c r="CS8">
        <v>100</v>
      </c>
      <c r="CT8">
        <v>0</v>
      </c>
      <c r="CU8">
        <v>0</v>
      </c>
      <c r="CV8">
        <v>0</v>
      </c>
      <c r="CW8">
        <v>0</v>
      </c>
      <c r="CX8">
        <v>0</v>
      </c>
      <c r="CY8">
        <v>100</v>
      </c>
      <c r="CZ8">
        <v>0</v>
      </c>
      <c r="DA8">
        <v>0</v>
      </c>
      <c r="DB8">
        <v>0</v>
      </c>
      <c r="DC8">
        <v>0</v>
      </c>
      <c r="DD8">
        <v>100</v>
      </c>
      <c r="DE8">
        <v>0</v>
      </c>
      <c r="DF8">
        <v>0</v>
      </c>
      <c r="DG8">
        <v>0</v>
      </c>
      <c r="DH8">
        <v>100</v>
      </c>
      <c r="DI8">
        <v>0</v>
      </c>
      <c r="DK8" t="s">
        <v>138</v>
      </c>
      <c r="DQ8" t="s">
        <v>138</v>
      </c>
      <c r="DU8" t="s">
        <v>138</v>
      </c>
      <c r="EM8" t="s">
        <v>138</v>
      </c>
      <c r="EO8" t="s">
        <v>138</v>
      </c>
      <c r="EQ8" t="s">
        <v>138</v>
      </c>
      <c r="FB8" t="s">
        <v>138</v>
      </c>
      <c r="FF8" t="s">
        <v>138</v>
      </c>
      <c r="GA8" t="s">
        <v>138</v>
      </c>
      <c r="GE8" t="s">
        <v>138</v>
      </c>
      <c r="GJ8" t="s">
        <v>138</v>
      </c>
      <c r="GR8" t="s">
        <v>138</v>
      </c>
      <c r="GS8" t="s">
        <v>138</v>
      </c>
      <c r="GZ8" t="s">
        <v>138</v>
      </c>
      <c r="HF8" t="s">
        <v>138</v>
      </c>
      <c r="HK8" t="s">
        <v>138</v>
      </c>
      <c r="HO8" t="s">
        <v>138</v>
      </c>
      <c r="HQ8">
        <v>1</v>
      </c>
      <c r="HR8" t="s">
        <v>177</v>
      </c>
      <c r="HS8" t="s">
        <v>174</v>
      </c>
      <c r="HT8" t="s">
        <v>174</v>
      </c>
      <c r="HU8" t="s">
        <v>174</v>
      </c>
      <c r="HV8" t="s">
        <v>174</v>
      </c>
      <c r="HW8" t="s">
        <v>174</v>
      </c>
      <c r="HX8" t="s">
        <v>174</v>
      </c>
      <c r="HY8" t="s">
        <v>174</v>
      </c>
      <c r="HZ8" t="s">
        <v>174</v>
      </c>
      <c r="IA8" t="s">
        <v>174</v>
      </c>
      <c r="IB8" t="s">
        <v>174</v>
      </c>
      <c r="IC8" t="s">
        <v>174</v>
      </c>
      <c r="ID8" t="s">
        <v>174</v>
      </c>
      <c r="IE8" t="s">
        <v>174</v>
      </c>
      <c r="IF8" t="s">
        <v>174</v>
      </c>
      <c r="IG8" t="s">
        <v>174</v>
      </c>
      <c r="IH8" t="s">
        <v>174</v>
      </c>
      <c r="II8" t="s">
        <v>174</v>
      </c>
      <c r="IJ8" t="s">
        <v>174</v>
      </c>
      <c r="IK8" t="s">
        <v>174</v>
      </c>
      <c r="IL8" t="s">
        <v>174</v>
      </c>
      <c r="IM8" t="s">
        <v>174</v>
      </c>
      <c r="IN8" t="s">
        <v>174</v>
      </c>
      <c r="IO8" t="s">
        <v>174</v>
      </c>
      <c r="IP8" t="s">
        <v>174</v>
      </c>
      <c r="IQ8" t="s">
        <v>174</v>
      </c>
      <c r="IR8" t="s">
        <v>174</v>
      </c>
      <c r="IS8" t="s">
        <v>174</v>
      </c>
      <c r="IT8" t="s">
        <v>174</v>
      </c>
      <c r="IU8" t="s">
        <v>174</v>
      </c>
      <c r="IV8" t="s">
        <v>174</v>
      </c>
      <c r="IW8" t="s">
        <v>174</v>
      </c>
      <c r="IX8" t="s">
        <v>174</v>
      </c>
      <c r="IY8" t="s">
        <v>174</v>
      </c>
      <c r="IZ8" t="s">
        <v>174</v>
      </c>
      <c r="JA8" t="s">
        <v>174</v>
      </c>
      <c r="JB8" t="s">
        <v>174</v>
      </c>
      <c r="JC8" t="s">
        <v>174</v>
      </c>
      <c r="JD8" t="s">
        <v>174</v>
      </c>
      <c r="JE8" t="s">
        <v>174</v>
      </c>
      <c r="JF8" t="s">
        <v>174</v>
      </c>
      <c r="JG8" t="s">
        <v>174</v>
      </c>
      <c r="JH8" t="s">
        <v>174</v>
      </c>
      <c r="JI8" t="s">
        <v>174</v>
      </c>
      <c r="JJ8" t="s">
        <v>174</v>
      </c>
      <c r="JK8" t="s">
        <v>174</v>
      </c>
      <c r="JL8" t="s">
        <v>174</v>
      </c>
      <c r="JM8" t="s">
        <v>174</v>
      </c>
      <c r="JN8" t="s">
        <v>174</v>
      </c>
      <c r="JO8" t="s">
        <v>174</v>
      </c>
      <c r="JP8" t="s">
        <v>174</v>
      </c>
    </row>
    <row r="9" spans="1:276" x14ac:dyDescent="0.3">
      <c r="A9">
        <v>8</v>
      </c>
      <c r="B9" t="s">
        <v>185</v>
      </c>
      <c r="C9">
        <v>0</v>
      </c>
      <c r="D9">
        <v>100</v>
      </c>
      <c r="E9">
        <v>0</v>
      </c>
      <c r="F9">
        <v>0</v>
      </c>
      <c r="G9">
        <v>0</v>
      </c>
      <c r="H9">
        <v>0</v>
      </c>
      <c r="I9">
        <v>100</v>
      </c>
      <c r="J9">
        <v>0</v>
      </c>
      <c r="K9">
        <v>0</v>
      </c>
      <c r="L9">
        <v>100</v>
      </c>
      <c r="M9">
        <v>0</v>
      </c>
      <c r="N9">
        <v>0</v>
      </c>
      <c r="O9">
        <v>0</v>
      </c>
      <c r="P9">
        <v>0</v>
      </c>
      <c r="Q9">
        <v>0</v>
      </c>
      <c r="R9">
        <v>0</v>
      </c>
      <c r="S9">
        <v>0</v>
      </c>
      <c r="T9">
        <v>0</v>
      </c>
      <c r="U9">
        <v>0</v>
      </c>
      <c r="V9">
        <v>0</v>
      </c>
      <c r="W9">
        <v>0</v>
      </c>
      <c r="X9">
        <v>0</v>
      </c>
      <c r="Y9">
        <v>0</v>
      </c>
      <c r="Z9">
        <v>0</v>
      </c>
      <c r="AA9">
        <v>100</v>
      </c>
      <c r="AB9">
        <v>0</v>
      </c>
      <c r="AC9">
        <v>0</v>
      </c>
      <c r="AD9">
        <v>0</v>
      </c>
      <c r="AE9">
        <v>0</v>
      </c>
      <c r="AF9">
        <v>0</v>
      </c>
      <c r="AG9">
        <v>100</v>
      </c>
      <c r="AH9">
        <v>0</v>
      </c>
      <c r="AI9">
        <v>0</v>
      </c>
      <c r="AJ9">
        <v>100</v>
      </c>
      <c r="AK9">
        <v>0</v>
      </c>
      <c r="AL9">
        <v>0</v>
      </c>
      <c r="AM9">
        <v>0</v>
      </c>
      <c r="AN9">
        <v>0</v>
      </c>
      <c r="AO9">
        <v>0</v>
      </c>
      <c r="AP9">
        <v>0</v>
      </c>
      <c r="AQ9">
        <v>0</v>
      </c>
      <c r="AR9">
        <v>0</v>
      </c>
      <c r="AS9">
        <v>0</v>
      </c>
      <c r="AT9">
        <v>0</v>
      </c>
      <c r="AU9">
        <v>100</v>
      </c>
      <c r="AV9">
        <v>0</v>
      </c>
      <c r="AW9">
        <v>0</v>
      </c>
      <c r="AX9">
        <v>0</v>
      </c>
      <c r="AY9">
        <v>0</v>
      </c>
      <c r="AZ9">
        <v>100</v>
      </c>
      <c r="BA9">
        <v>0</v>
      </c>
      <c r="BB9">
        <v>0</v>
      </c>
      <c r="BC9">
        <v>100</v>
      </c>
      <c r="BD9">
        <v>0</v>
      </c>
      <c r="BE9">
        <v>0</v>
      </c>
      <c r="BF9">
        <v>0</v>
      </c>
      <c r="BG9">
        <v>100</v>
      </c>
      <c r="BH9">
        <v>0</v>
      </c>
      <c r="BI9">
        <v>0</v>
      </c>
      <c r="BJ9">
        <v>0</v>
      </c>
      <c r="BK9">
        <v>0</v>
      </c>
      <c r="BL9">
        <v>0</v>
      </c>
      <c r="BM9">
        <v>0</v>
      </c>
      <c r="BN9">
        <v>0</v>
      </c>
      <c r="BO9">
        <v>0</v>
      </c>
      <c r="BP9">
        <v>100</v>
      </c>
      <c r="BQ9">
        <v>0</v>
      </c>
      <c r="BR9">
        <v>0</v>
      </c>
      <c r="BS9">
        <v>0</v>
      </c>
      <c r="BT9">
        <v>0</v>
      </c>
      <c r="BU9">
        <v>100</v>
      </c>
      <c r="BV9">
        <v>0</v>
      </c>
      <c r="BW9">
        <v>0</v>
      </c>
      <c r="BX9">
        <v>0</v>
      </c>
      <c r="BY9">
        <v>0</v>
      </c>
      <c r="BZ9">
        <v>100</v>
      </c>
      <c r="CA9">
        <v>0</v>
      </c>
      <c r="CB9">
        <v>100</v>
      </c>
      <c r="CC9">
        <v>0</v>
      </c>
      <c r="CD9">
        <v>0</v>
      </c>
      <c r="CE9">
        <v>0</v>
      </c>
      <c r="CF9">
        <v>0</v>
      </c>
      <c r="CG9">
        <v>0</v>
      </c>
      <c r="CH9">
        <v>0</v>
      </c>
      <c r="CI9">
        <v>100</v>
      </c>
      <c r="CJ9">
        <v>0</v>
      </c>
      <c r="CK9">
        <v>0</v>
      </c>
      <c r="CL9">
        <v>0</v>
      </c>
      <c r="CM9">
        <v>100</v>
      </c>
      <c r="CN9">
        <v>0</v>
      </c>
      <c r="CO9">
        <v>0</v>
      </c>
      <c r="CP9">
        <v>0</v>
      </c>
      <c r="CQ9">
        <v>0</v>
      </c>
      <c r="CR9">
        <v>0</v>
      </c>
      <c r="CS9">
        <v>0</v>
      </c>
      <c r="CT9">
        <v>0</v>
      </c>
      <c r="CU9">
        <v>100</v>
      </c>
      <c r="CV9">
        <v>0</v>
      </c>
      <c r="CW9">
        <v>0</v>
      </c>
      <c r="CX9">
        <v>100</v>
      </c>
      <c r="CY9">
        <v>0</v>
      </c>
      <c r="CZ9">
        <v>0</v>
      </c>
      <c r="DA9">
        <v>0</v>
      </c>
      <c r="DB9">
        <v>0</v>
      </c>
      <c r="DC9">
        <v>0</v>
      </c>
      <c r="DD9">
        <v>0</v>
      </c>
      <c r="DE9">
        <v>0</v>
      </c>
      <c r="DF9">
        <v>0</v>
      </c>
      <c r="DG9">
        <v>0</v>
      </c>
      <c r="DH9">
        <v>0</v>
      </c>
      <c r="DI9">
        <v>0</v>
      </c>
      <c r="DK9" t="s">
        <v>138</v>
      </c>
      <c r="DP9" t="s">
        <v>138</v>
      </c>
      <c r="DS9" t="s">
        <v>138</v>
      </c>
      <c r="EH9" t="s">
        <v>138</v>
      </c>
      <c r="EN9" t="s">
        <v>138</v>
      </c>
      <c r="EQ9" t="s">
        <v>138</v>
      </c>
      <c r="FB9" t="s">
        <v>138</v>
      </c>
      <c r="FG9" t="s">
        <v>138</v>
      </c>
      <c r="FJ9" t="s">
        <v>138</v>
      </c>
      <c r="FN9" t="s">
        <v>138</v>
      </c>
      <c r="FW9" t="s">
        <v>138</v>
      </c>
      <c r="GB9" t="s">
        <v>138</v>
      </c>
      <c r="GG9" t="s">
        <v>138</v>
      </c>
      <c r="GI9" t="s">
        <v>138</v>
      </c>
      <c r="GP9" t="s">
        <v>138</v>
      </c>
      <c r="GT9" t="s">
        <v>138</v>
      </c>
      <c r="HB9" t="s">
        <v>138</v>
      </c>
      <c r="HE9" t="s">
        <v>138</v>
      </c>
      <c r="HQ9">
        <v>1</v>
      </c>
      <c r="HR9" t="s">
        <v>177</v>
      </c>
      <c r="HS9" t="s">
        <v>174</v>
      </c>
      <c r="HT9" t="s">
        <v>174</v>
      </c>
      <c r="HU9" t="s">
        <v>174</v>
      </c>
      <c r="HV9" t="s">
        <v>174</v>
      </c>
      <c r="HW9" t="s">
        <v>174</v>
      </c>
      <c r="HX9" t="s">
        <v>174</v>
      </c>
      <c r="HY9" t="s">
        <v>174</v>
      </c>
      <c r="HZ9" t="s">
        <v>174</v>
      </c>
      <c r="IA9" t="s">
        <v>174</v>
      </c>
      <c r="IB9" t="s">
        <v>174</v>
      </c>
      <c r="IC9" t="s">
        <v>174</v>
      </c>
      <c r="ID9" t="s">
        <v>174</v>
      </c>
      <c r="IE9" t="s">
        <v>174</v>
      </c>
      <c r="IF9" t="s">
        <v>174</v>
      </c>
      <c r="IG9" t="s">
        <v>174</v>
      </c>
      <c r="IH9" t="s">
        <v>174</v>
      </c>
      <c r="II9" t="s">
        <v>174</v>
      </c>
      <c r="IJ9" t="s">
        <v>174</v>
      </c>
      <c r="IK9" t="s">
        <v>174</v>
      </c>
      <c r="IL9" t="s">
        <v>174</v>
      </c>
      <c r="IM9" t="s">
        <v>174</v>
      </c>
      <c r="IN9" t="s">
        <v>174</v>
      </c>
      <c r="IO9" t="s">
        <v>174</v>
      </c>
      <c r="IP9" t="s">
        <v>174</v>
      </c>
      <c r="IQ9" t="s">
        <v>174</v>
      </c>
      <c r="IR9" t="s">
        <v>174</v>
      </c>
      <c r="IS9" t="s">
        <v>174</v>
      </c>
      <c r="IT9" t="s">
        <v>174</v>
      </c>
      <c r="IU9" t="s">
        <v>174</v>
      </c>
      <c r="IV9" t="s">
        <v>174</v>
      </c>
      <c r="IW9" t="s">
        <v>174</v>
      </c>
      <c r="IX9" t="s">
        <v>174</v>
      </c>
      <c r="IY9" t="s">
        <v>174</v>
      </c>
      <c r="IZ9" t="s">
        <v>174</v>
      </c>
      <c r="JA9" t="s">
        <v>174</v>
      </c>
      <c r="JB9" t="s">
        <v>174</v>
      </c>
      <c r="JC9" t="s">
        <v>174</v>
      </c>
      <c r="JD9" t="s">
        <v>174</v>
      </c>
      <c r="JE9" t="s">
        <v>174</v>
      </c>
      <c r="JF9" t="s">
        <v>174</v>
      </c>
      <c r="JG9" t="s">
        <v>174</v>
      </c>
      <c r="JH9" t="s">
        <v>174</v>
      </c>
      <c r="JI9" t="s">
        <v>174</v>
      </c>
      <c r="JJ9" t="s">
        <v>174</v>
      </c>
      <c r="JK9" t="s">
        <v>174</v>
      </c>
      <c r="JL9" t="s">
        <v>174</v>
      </c>
      <c r="JM9" t="s">
        <v>174</v>
      </c>
      <c r="JN9" t="s">
        <v>174</v>
      </c>
      <c r="JO9" t="s">
        <v>174</v>
      </c>
      <c r="JP9" t="s">
        <v>174</v>
      </c>
    </row>
    <row r="10" spans="1:276" x14ac:dyDescent="0.3">
      <c r="A10">
        <v>9</v>
      </c>
      <c r="B10" t="s">
        <v>186</v>
      </c>
      <c r="C10">
        <v>0</v>
      </c>
      <c r="D10">
        <v>100</v>
      </c>
      <c r="E10">
        <v>100</v>
      </c>
      <c r="F10">
        <v>0</v>
      </c>
      <c r="G10">
        <v>0</v>
      </c>
      <c r="H10">
        <v>0</v>
      </c>
      <c r="I10">
        <v>0</v>
      </c>
      <c r="J10">
        <v>0</v>
      </c>
      <c r="K10">
        <v>0</v>
      </c>
      <c r="L10">
        <v>0</v>
      </c>
      <c r="M10">
        <v>0</v>
      </c>
      <c r="N10">
        <v>0</v>
      </c>
      <c r="O10">
        <v>100</v>
      </c>
      <c r="P10">
        <v>0</v>
      </c>
      <c r="Q10">
        <v>0</v>
      </c>
      <c r="R10">
        <v>0</v>
      </c>
      <c r="S10">
        <v>0</v>
      </c>
      <c r="T10">
        <v>0</v>
      </c>
      <c r="U10">
        <v>0</v>
      </c>
      <c r="V10">
        <v>0</v>
      </c>
      <c r="W10">
        <v>0</v>
      </c>
      <c r="X10">
        <v>100</v>
      </c>
      <c r="Y10">
        <v>0</v>
      </c>
      <c r="Z10">
        <v>0</v>
      </c>
      <c r="AA10">
        <v>0</v>
      </c>
      <c r="AB10">
        <v>0</v>
      </c>
      <c r="AC10">
        <v>0</v>
      </c>
      <c r="AD10">
        <v>0</v>
      </c>
      <c r="AE10">
        <v>0</v>
      </c>
      <c r="AF10">
        <v>0</v>
      </c>
      <c r="AG10">
        <v>0</v>
      </c>
      <c r="AH10">
        <v>100</v>
      </c>
      <c r="AI10">
        <v>0</v>
      </c>
      <c r="AJ10">
        <v>100</v>
      </c>
      <c r="AK10">
        <v>0</v>
      </c>
      <c r="AL10">
        <v>0</v>
      </c>
      <c r="AM10">
        <v>0</v>
      </c>
      <c r="AN10">
        <v>0</v>
      </c>
      <c r="AO10">
        <v>0</v>
      </c>
      <c r="AP10">
        <v>0</v>
      </c>
      <c r="AQ10">
        <v>0</v>
      </c>
      <c r="AR10">
        <v>0</v>
      </c>
      <c r="AS10">
        <v>0</v>
      </c>
      <c r="AT10">
        <v>0</v>
      </c>
      <c r="AU10">
        <v>0</v>
      </c>
      <c r="AV10">
        <v>0</v>
      </c>
      <c r="AW10">
        <v>0</v>
      </c>
      <c r="AX10">
        <v>100</v>
      </c>
      <c r="AY10">
        <v>100</v>
      </c>
      <c r="AZ10">
        <v>0</v>
      </c>
      <c r="BA10">
        <v>0</v>
      </c>
      <c r="BB10">
        <v>0</v>
      </c>
      <c r="BC10">
        <v>0</v>
      </c>
      <c r="BD10">
        <v>0</v>
      </c>
      <c r="BE10">
        <v>0</v>
      </c>
      <c r="BF10">
        <v>0</v>
      </c>
      <c r="BG10">
        <v>0</v>
      </c>
      <c r="BH10">
        <v>0</v>
      </c>
      <c r="BI10">
        <v>0</v>
      </c>
      <c r="BJ10">
        <v>0</v>
      </c>
      <c r="BK10">
        <v>0</v>
      </c>
      <c r="BL10">
        <v>0</v>
      </c>
      <c r="BM10">
        <v>0</v>
      </c>
      <c r="BN10">
        <v>0</v>
      </c>
      <c r="BO10">
        <v>0</v>
      </c>
      <c r="BP10">
        <v>0</v>
      </c>
      <c r="BQ10">
        <v>0</v>
      </c>
      <c r="BR10">
        <v>0</v>
      </c>
      <c r="BS10">
        <v>100</v>
      </c>
      <c r="BT10">
        <v>0</v>
      </c>
      <c r="BU10">
        <v>0</v>
      </c>
      <c r="BV10">
        <v>0</v>
      </c>
      <c r="BW10">
        <v>0</v>
      </c>
      <c r="BX10">
        <v>100</v>
      </c>
      <c r="BY10">
        <v>0</v>
      </c>
      <c r="BZ10">
        <v>0</v>
      </c>
      <c r="CA10">
        <v>0</v>
      </c>
      <c r="CB10">
        <v>100</v>
      </c>
      <c r="CC10">
        <v>0</v>
      </c>
      <c r="CD10">
        <v>100</v>
      </c>
      <c r="CE10">
        <v>0</v>
      </c>
      <c r="CF10">
        <v>0</v>
      </c>
      <c r="CG10">
        <v>0</v>
      </c>
      <c r="CH10">
        <v>0</v>
      </c>
      <c r="CI10">
        <v>0</v>
      </c>
      <c r="CJ10">
        <v>0</v>
      </c>
      <c r="CK10">
        <v>0</v>
      </c>
      <c r="CL10">
        <v>100</v>
      </c>
      <c r="CM10">
        <v>0</v>
      </c>
      <c r="CN10">
        <v>0</v>
      </c>
      <c r="CO10">
        <v>100</v>
      </c>
      <c r="CP10">
        <v>0</v>
      </c>
      <c r="CQ10">
        <v>0</v>
      </c>
      <c r="CR10">
        <v>0</v>
      </c>
      <c r="CS10">
        <v>0</v>
      </c>
      <c r="CT10">
        <v>0</v>
      </c>
      <c r="CU10">
        <v>0</v>
      </c>
      <c r="CV10">
        <v>0</v>
      </c>
      <c r="CW10">
        <v>0</v>
      </c>
      <c r="CX10">
        <v>0</v>
      </c>
      <c r="CY10">
        <v>100</v>
      </c>
      <c r="CZ10">
        <v>0</v>
      </c>
      <c r="DA10">
        <v>0</v>
      </c>
      <c r="DB10">
        <v>0</v>
      </c>
      <c r="DC10">
        <v>0</v>
      </c>
      <c r="DD10">
        <v>100</v>
      </c>
      <c r="DE10">
        <v>0</v>
      </c>
      <c r="DF10">
        <v>100</v>
      </c>
      <c r="DG10">
        <v>0</v>
      </c>
      <c r="DH10">
        <v>0</v>
      </c>
      <c r="DI10">
        <v>0</v>
      </c>
      <c r="DK10" t="s">
        <v>138</v>
      </c>
      <c r="DL10" t="s">
        <v>138</v>
      </c>
      <c r="DV10" t="s">
        <v>138</v>
      </c>
      <c r="EE10" t="s">
        <v>138</v>
      </c>
      <c r="EO10" t="s">
        <v>138</v>
      </c>
      <c r="EQ10" t="s">
        <v>138</v>
      </c>
      <c r="FE10" t="s">
        <v>138</v>
      </c>
      <c r="FF10" t="s">
        <v>138</v>
      </c>
      <c r="FZ10" t="s">
        <v>138</v>
      </c>
      <c r="GE10" t="s">
        <v>138</v>
      </c>
      <c r="GI10" t="s">
        <v>138</v>
      </c>
      <c r="GK10" t="s">
        <v>138</v>
      </c>
      <c r="GS10" t="s">
        <v>138</v>
      </c>
      <c r="GV10" t="s">
        <v>138</v>
      </c>
      <c r="HF10" t="s">
        <v>138</v>
      </c>
      <c r="HK10" t="s">
        <v>138</v>
      </c>
      <c r="HM10" t="s">
        <v>138</v>
      </c>
      <c r="HQ10">
        <v>1</v>
      </c>
      <c r="HR10" t="s">
        <v>177</v>
      </c>
      <c r="HS10" t="s">
        <v>174</v>
      </c>
      <c r="HT10" t="s">
        <v>174</v>
      </c>
      <c r="HU10" t="s">
        <v>174</v>
      </c>
      <c r="HV10" t="s">
        <v>174</v>
      </c>
      <c r="HW10" t="s">
        <v>174</v>
      </c>
      <c r="HX10" t="s">
        <v>174</v>
      </c>
      <c r="HY10" t="s">
        <v>174</v>
      </c>
      <c r="HZ10" t="s">
        <v>174</v>
      </c>
      <c r="IA10" t="s">
        <v>174</v>
      </c>
      <c r="IB10" t="s">
        <v>174</v>
      </c>
      <c r="IC10" t="s">
        <v>174</v>
      </c>
      <c r="ID10" t="s">
        <v>174</v>
      </c>
      <c r="IE10" t="s">
        <v>174</v>
      </c>
      <c r="IF10" t="s">
        <v>174</v>
      </c>
      <c r="IG10" t="s">
        <v>174</v>
      </c>
      <c r="IH10" t="s">
        <v>174</v>
      </c>
      <c r="II10" t="s">
        <v>174</v>
      </c>
      <c r="IJ10" t="s">
        <v>174</v>
      </c>
      <c r="IK10" t="s">
        <v>174</v>
      </c>
      <c r="IL10" t="s">
        <v>174</v>
      </c>
      <c r="IM10" t="s">
        <v>174</v>
      </c>
      <c r="IN10" t="s">
        <v>174</v>
      </c>
      <c r="IO10" t="s">
        <v>174</v>
      </c>
      <c r="IP10" t="s">
        <v>174</v>
      </c>
      <c r="IQ10" t="s">
        <v>174</v>
      </c>
      <c r="IR10" t="s">
        <v>174</v>
      </c>
      <c r="IS10" t="s">
        <v>174</v>
      </c>
      <c r="IT10" t="s">
        <v>174</v>
      </c>
      <c r="IU10" t="s">
        <v>174</v>
      </c>
      <c r="IV10" t="s">
        <v>174</v>
      </c>
      <c r="IW10" t="s">
        <v>174</v>
      </c>
      <c r="IX10" t="s">
        <v>174</v>
      </c>
      <c r="IY10" t="s">
        <v>174</v>
      </c>
      <c r="IZ10" t="s">
        <v>174</v>
      </c>
      <c r="JA10" t="s">
        <v>174</v>
      </c>
      <c r="JB10" t="s">
        <v>174</v>
      </c>
      <c r="JC10" t="s">
        <v>174</v>
      </c>
      <c r="JD10" t="s">
        <v>174</v>
      </c>
      <c r="JE10" t="s">
        <v>174</v>
      </c>
      <c r="JF10" t="s">
        <v>174</v>
      </c>
      <c r="JG10" t="s">
        <v>174</v>
      </c>
      <c r="JH10" t="s">
        <v>174</v>
      </c>
      <c r="JI10" t="s">
        <v>174</v>
      </c>
      <c r="JJ10" t="s">
        <v>174</v>
      </c>
      <c r="JK10" t="s">
        <v>174</v>
      </c>
      <c r="JL10" t="s">
        <v>174</v>
      </c>
      <c r="JM10" t="s">
        <v>174</v>
      </c>
      <c r="JN10" t="s">
        <v>174</v>
      </c>
      <c r="JO10" t="s">
        <v>174</v>
      </c>
      <c r="JP10" t="s">
        <v>174</v>
      </c>
    </row>
    <row r="11" spans="1:276" x14ac:dyDescent="0.3">
      <c r="A11">
        <v>10</v>
      </c>
      <c r="B11" t="s">
        <v>187</v>
      </c>
      <c r="C11">
        <v>0</v>
      </c>
      <c r="D11">
        <v>100</v>
      </c>
      <c r="E11">
        <v>0</v>
      </c>
      <c r="F11">
        <v>0</v>
      </c>
      <c r="G11">
        <v>0</v>
      </c>
      <c r="H11">
        <v>100</v>
      </c>
      <c r="I11">
        <v>0</v>
      </c>
      <c r="J11">
        <v>0</v>
      </c>
      <c r="K11">
        <v>0</v>
      </c>
      <c r="L11">
        <v>0</v>
      </c>
      <c r="M11">
        <v>0</v>
      </c>
      <c r="N11">
        <v>0</v>
      </c>
      <c r="O11">
        <v>100</v>
      </c>
      <c r="P11">
        <v>0</v>
      </c>
      <c r="Q11">
        <v>0</v>
      </c>
      <c r="R11">
        <v>0</v>
      </c>
      <c r="S11">
        <v>0</v>
      </c>
      <c r="T11">
        <v>0</v>
      </c>
      <c r="U11">
        <v>0</v>
      </c>
      <c r="V11">
        <v>0</v>
      </c>
      <c r="W11">
        <v>0</v>
      </c>
      <c r="X11">
        <v>100</v>
      </c>
      <c r="Y11">
        <v>0</v>
      </c>
      <c r="Z11">
        <v>0</v>
      </c>
      <c r="AA11">
        <v>0</v>
      </c>
      <c r="AB11">
        <v>0</v>
      </c>
      <c r="AC11">
        <v>0</v>
      </c>
      <c r="AD11">
        <v>0</v>
      </c>
      <c r="AE11">
        <v>0</v>
      </c>
      <c r="AF11">
        <v>0</v>
      </c>
      <c r="AG11">
        <v>100</v>
      </c>
      <c r="AH11">
        <v>0</v>
      </c>
      <c r="AI11">
        <v>0</v>
      </c>
      <c r="AJ11">
        <v>0</v>
      </c>
      <c r="AK11">
        <v>100</v>
      </c>
      <c r="AL11">
        <v>0</v>
      </c>
      <c r="AM11">
        <v>100</v>
      </c>
      <c r="AN11">
        <v>0</v>
      </c>
      <c r="AO11">
        <v>0</v>
      </c>
      <c r="AP11">
        <v>0</v>
      </c>
      <c r="AQ11">
        <v>0</v>
      </c>
      <c r="AR11">
        <v>0</v>
      </c>
      <c r="AS11">
        <v>0</v>
      </c>
      <c r="AT11">
        <v>100</v>
      </c>
      <c r="AU11">
        <v>0</v>
      </c>
      <c r="AV11">
        <v>0</v>
      </c>
      <c r="AW11">
        <v>0</v>
      </c>
      <c r="AX11">
        <v>0</v>
      </c>
      <c r="AY11">
        <v>0</v>
      </c>
      <c r="AZ11">
        <v>100</v>
      </c>
      <c r="BA11">
        <v>100</v>
      </c>
      <c r="BB11">
        <v>0</v>
      </c>
      <c r="BC11">
        <v>0</v>
      </c>
      <c r="BD11">
        <v>0</v>
      </c>
      <c r="BE11">
        <v>0</v>
      </c>
      <c r="BF11">
        <v>0</v>
      </c>
      <c r="BG11">
        <v>0</v>
      </c>
      <c r="BH11">
        <v>100</v>
      </c>
      <c r="BI11">
        <v>0</v>
      </c>
      <c r="BJ11">
        <v>0</v>
      </c>
      <c r="BK11">
        <v>0</v>
      </c>
      <c r="BL11">
        <v>100</v>
      </c>
      <c r="BM11">
        <v>0</v>
      </c>
      <c r="BN11">
        <v>0</v>
      </c>
      <c r="BO11">
        <v>0</v>
      </c>
      <c r="BP11">
        <v>0</v>
      </c>
      <c r="BQ11">
        <v>0</v>
      </c>
      <c r="BR11">
        <v>0</v>
      </c>
      <c r="BS11">
        <v>100</v>
      </c>
      <c r="BT11">
        <v>0</v>
      </c>
      <c r="BU11">
        <v>0</v>
      </c>
      <c r="BV11">
        <v>100</v>
      </c>
      <c r="BW11">
        <v>0</v>
      </c>
      <c r="BX11">
        <v>0</v>
      </c>
      <c r="BY11">
        <v>0</v>
      </c>
      <c r="BZ11">
        <v>0</v>
      </c>
      <c r="CA11">
        <v>0</v>
      </c>
      <c r="CB11">
        <v>100</v>
      </c>
      <c r="CC11">
        <v>0</v>
      </c>
      <c r="CD11">
        <v>0</v>
      </c>
      <c r="CE11">
        <v>0</v>
      </c>
      <c r="CF11">
        <v>100</v>
      </c>
      <c r="CG11">
        <v>0</v>
      </c>
      <c r="CH11">
        <v>0</v>
      </c>
      <c r="CI11">
        <v>0</v>
      </c>
      <c r="CJ11">
        <v>0</v>
      </c>
      <c r="CK11">
        <v>0</v>
      </c>
      <c r="CL11">
        <v>0</v>
      </c>
      <c r="CM11">
        <v>100</v>
      </c>
      <c r="CN11">
        <v>0</v>
      </c>
      <c r="CO11">
        <v>0</v>
      </c>
      <c r="CP11">
        <v>0</v>
      </c>
      <c r="CQ11">
        <v>0</v>
      </c>
      <c r="CR11">
        <v>0</v>
      </c>
      <c r="CS11">
        <v>0</v>
      </c>
      <c r="CT11">
        <v>0</v>
      </c>
      <c r="CU11">
        <v>100</v>
      </c>
      <c r="CV11">
        <v>0</v>
      </c>
      <c r="CW11">
        <v>0</v>
      </c>
      <c r="CX11">
        <v>0</v>
      </c>
      <c r="CY11">
        <v>100</v>
      </c>
      <c r="CZ11">
        <v>0</v>
      </c>
      <c r="DA11">
        <v>0</v>
      </c>
      <c r="DB11">
        <v>0</v>
      </c>
      <c r="DC11">
        <v>100</v>
      </c>
      <c r="DD11">
        <v>0</v>
      </c>
      <c r="DE11">
        <v>0</v>
      </c>
      <c r="DF11">
        <v>0</v>
      </c>
      <c r="DG11">
        <v>0</v>
      </c>
      <c r="DH11">
        <v>0</v>
      </c>
      <c r="DI11">
        <v>100</v>
      </c>
      <c r="DK11" t="s">
        <v>138</v>
      </c>
      <c r="DO11" t="s">
        <v>138</v>
      </c>
      <c r="DV11" t="s">
        <v>138</v>
      </c>
      <c r="EE11" t="s">
        <v>138</v>
      </c>
      <c r="EN11" t="s">
        <v>138</v>
      </c>
      <c r="ER11" t="s">
        <v>138</v>
      </c>
      <c r="ET11" t="s">
        <v>138</v>
      </c>
      <c r="FA11" t="s">
        <v>138</v>
      </c>
      <c r="FG11" t="s">
        <v>138</v>
      </c>
      <c r="FH11" t="s">
        <v>138</v>
      </c>
      <c r="FO11" t="s">
        <v>138</v>
      </c>
      <c r="FS11" t="s">
        <v>138</v>
      </c>
      <c r="FZ11" t="s">
        <v>138</v>
      </c>
      <c r="GC11" t="s">
        <v>138</v>
      </c>
      <c r="GI11" t="s">
        <v>138</v>
      </c>
      <c r="GM11" t="s">
        <v>138</v>
      </c>
      <c r="GT11" t="s">
        <v>138</v>
      </c>
      <c r="HB11" t="s">
        <v>138</v>
      </c>
      <c r="HF11" t="s">
        <v>138</v>
      </c>
      <c r="HJ11" t="s">
        <v>138</v>
      </c>
      <c r="HP11" t="s">
        <v>138</v>
      </c>
      <c r="HQ11">
        <v>1</v>
      </c>
      <c r="HR11" t="s">
        <v>177</v>
      </c>
      <c r="HS11" t="s">
        <v>174</v>
      </c>
      <c r="HT11" t="s">
        <v>174</v>
      </c>
      <c r="HU11" t="s">
        <v>174</v>
      </c>
      <c r="HV11" t="s">
        <v>174</v>
      </c>
      <c r="HW11" t="s">
        <v>174</v>
      </c>
      <c r="HX11" t="s">
        <v>174</v>
      </c>
      <c r="HY11" t="s">
        <v>174</v>
      </c>
      <c r="HZ11" t="s">
        <v>174</v>
      </c>
      <c r="IA11" t="s">
        <v>174</v>
      </c>
      <c r="IB11" t="s">
        <v>174</v>
      </c>
      <c r="IC11" t="s">
        <v>174</v>
      </c>
      <c r="ID11" t="s">
        <v>174</v>
      </c>
      <c r="IE11" t="s">
        <v>174</v>
      </c>
      <c r="IF11" t="s">
        <v>174</v>
      </c>
      <c r="IG11" t="s">
        <v>174</v>
      </c>
      <c r="IH11" t="s">
        <v>174</v>
      </c>
      <c r="II11" t="s">
        <v>174</v>
      </c>
      <c r="IJ11" t="s">
        <v>174</v>
      </c>
      <c r="IK11" t="s">
        <v>174</v>
      </c>
      <c r="IL11" t="s">
        <v>174</v>
      </c>
      <c r="IM11" t="s">
        <v>174</v>
      </c>
      <c r="IN11" t="s">
        <v>174</v>
      </c>
      <c r="IO11" t="s">
        <v>174</v>
      </c>
      <c r="IP11" t="s">
        <v>174</v>
      </c>
      <c r="IQ11" t="s">
        <v>174</v>
      </c>
      <c r="IR11" t="s">
        <v>174</v>
      </c>
      <c r="IS11" t="s">
        <v>174</v>
      </c>
      <c r="IT11" t="s">
        <v>174</v>
      </c>
      <c r="IU11" t="s">
        <v>174</v>
      </c>
      <c r="IV11" t="s">
        <v>174</v>
      </c>
      <c r="IW11" t="s">
        <v>174</v>
      </c>
      <c r="IX11" t="s">
        <v>174</v>
      </c>
      <c r="IY11" t="s">
        <v>174</v>
      </c>
      <c r="IZ11" t="s">
        <v>174</v>
      </c>
      <c r="JA11" t="s">
        <v>174</v>
      </c>
      <c r="JB11" t="s">
        <v>174</v>
      </c>
      <c r="JC11" t="s">
        <v>174</v>
      </c>
      <c r="JD11" t="s">
        <v>174</v>
      </c>
      <c r="JE11" t="s">
        <v>174</v>
      </c>
      <c r="JF11" t="s">
        <v>174</v>
      </c>
      <c r="JG11" t="s">
        <v>174</v>
      </c>
      <c r="JH11" t="s">
        <v>174</v>
      </c>
      <c r="JI11" t="s">
        <v>174</v>
      </c>
      <c r="JJ11" t="s">
        <v>174</v>
      </c>
      <c r="JK11" t="s">
        <v>174</v>
      </c>
      <c r="JL11" t="s">
        <v>174</v>
      </c>
      <c r="JM11" t="s">
        <v>174</v>
      </c>
      <c r="JN11" t="s">
        <v>174</v>
      </c>
      <c r="JO11" t="s">
        <v>174</v>
      </c>
      <c r="JP11" t="s">
        <v>174</v>
      </c>
    </row>
    <row r="12" spans="1:276" x14ac:dyDescent="0.3">
      <c r="A12">
        <v>11</v>
      </c>
      <c r="B12" t="s">
        <v>188</v>
      </c>
      <c r="C12">
        <v>0</v>
      </c>
      <c r="D12">
        <v>100</v>
      </c>
      <c r="E12">
        <v>100</v>
      </c>
      <c r="F12">
        <v>0</v>
      </c>
      <c r="G12">
        <v>0</v>
      </c>
      <c r="H12">
        <v>0</v>
      </c>
      <c r="I12">
        <v>0</v>
      </c>
      <c r="J12">
        <v>0</v>
      </c>
      <c r="K12">
        <v>0</v>
      </c>
      <c r="L12">
        <v>0</v>
      </c>
      <c r="M12">
        <v>0</v>
      </c>
      <c r="N12">
        <v>0</v>
      </c>
      <c r="O12">
        <v>50</v>
      </c>
      <c r="P12">
        <v>50</v>
      </c>
      <c r="Q12">
        <v>0</v>
      </c>
      <c r="R12">
        <v>0</v>
      </c>
      <c r="S12">
        <v>0</v>
      </c>
      <c r="T12">
        <v>0</v>
      </c>
      <c r="U12">
        <v>0</v>
      </c>
      <c r="V12">
        <v>0</v>
      </c>
      <c r="W12">
        <v>0</v>
      </c>
      <c r="X12">
        <v>50</v>
      </c>
      <c r="Y12">
        <v>0</v>
      </c>
      <c r="Z12">
        <v>0</v>
      </c>
      <c r="AA12">
        <v>0</v>
      </c>
      <c r="AB12">
        <v>0</v>
      </c>
      <c r="AC12">
        <v>50</v>
      </c>
      <c r="AD12">
        <v>0</v>
      </c>
      <c r="AE12">
        <v>0</v>
      </c>
      <c r="AF12">
        <v>0</v>
      </c>
      <c r="AG12">
        <v>0</v>
      </c>
      <c r="AH12">
        <v>100</v>
      </c>
      <c r="AI12">
        <v>0</v>
      </c>
      <c r="AJ12">
        <v>100</v>
      </c>
      <c r="AK12">
        <v>0</v>
      </c>
      <c r="AL12">
        <v>0</v>
      </c>
      <c r="AM12">
        <v>0</v>
      </c>
      <c r="AN12">
        <v>0</v>
      </c>
      <c r="AO12">
        <v>0</v>
      </c>
      <c r="AP12">
        <v>0</v>
      </c>
      <c r="AQ12">
        <v>0</v>
      </c>
      <c r="AR12">
        <v>0</v>
      </c>
      <c r="AS12">
        <v>0</v>
      </c>
      <c r="AT12">
        <v>0</v>
      </c>
      <c r="AU12">
        <v>50</v>
      </c>
      <c r="AV12">
        <v>0</v>
      </c>
      <c r="AW12">
        <v>0</v>
      </c>
      <c r="AX12">
        <v>50</v>
      </c>
      <c r="AY12">
        <v>50</v>
      </c>
      <c r="AZ12">
        <v>50</v>
      </c>
      <c r="BA12">
        <v>100</v>
      </c>
      <c r="BB12">
        <v>0</v>
      </c>
      <c r="BC12">
        <v>0</v>
      </c>
      <c r="BD12">
        <v>0</v>
      </c>
      <c r="BE12">
        <v>0</v>
      </c>
      <c r="BF12">
        <v>0</v>
      </c>
      <c r="BG12">
        <v>0</v>
      </c>
      <c r="BH12">
        <v>100</v>
      </c>
      <c r="BI12">
        <v>0</v>
      </c>
      <c r="BJ12">
        <v>100</v>
      </c>
      <c r="BK12">
        <v>0</v>
      </c>
      <c r="BL12">
        <v>0</v>
      </c>
      <c r="BM12">
        <v>0</v>
      </c>
      <c r="BN12">
        <v>0</v>
      </c>
      <c r="BO12">
        <v>0</v>
      </c>
      <c r="BP12">
        <v>0</v>
      </c>
      <c r="BQ12">
        <v>0</v>
      </c>
      <c r="BR12">
        <v>50</v>
      </c>
      <c r="BS12">
        <v>0</v>
      </c>
      <c r="BT12">
        <v>50</v>
      </c>
      <c r="BU12">
        <v>0</v>
      </c>
      <c r="BV12">
        <v>50</v>
      </c>
      <c r="BW12">
        <v>0</v>
      </c>
      <c r="BX12">
        <v>50</v>
      </c>
      <c r="BY12">
        <v>0</v>
      </c>
      <c r="BZ12">
        <v>0</v>
      </c>
      <c r="CA12">
        <v>0</v>
      </c>
      <c r="CB12">
        <v>50</v>
      </c>
      <c r="CC12">
        <v>50</v>
      </c>
      <c r="CD12">
        <v>50</v>
      </c>
      <c r="CE12">
        <v>0</v>
      </c>
      <c r="CF12">
        <v>0</v>
      </c>
      <c r="CG12">
        <v>0</v>
      </c>
      <c r="CH12">
        <v>0</v>
      </c>
      <c r="CI12">
        <v>0</v>
      </c>
      <c r="CJ12">
        <v>0</v>
      </c>
      <c r="CK12">
        <v>50</v>
      </c>
      <c r="CL12">
        <v>50</v>
      </c>
      <c r="CM12">
        <v>50</v>
      </c>
      <c r="CN12">
        <v>0</v>
      </c>
      <c r="CO12">
        <v>0</v>
      </c>
      <c r="CP12">
        <v>0</v>
      </c>
      <c r="CQ12">
        <v>0</v>
      </c>
      <c r="CR12">
        <v>100</v>
      </c>
      <c r="CS12">
        <v>0</v>
      </c>
      <c r="CT12">
        <v>100</v>
      </c>
      <c r="CU12">
        <v>0</v>
      </c>
      <c r="CV12">
        <v>0</v>
      </c>
      <c r="CW12">
        <v>100</v>
      </c>
      <c r="CX12">
        <v>0</v>
      </c>
      <c r="CY12">
        <v>100</v>
      </c>
      <c r="CZ12">
        <v>0</v>
      </c>
      <c r="DA12">
        <v>0</v>
      </c>
      <c r="DB12">
        <v>0</v>
      </c>
      <c r="DC12">
        <v>0</v>
      </c>
      <c r="DD12">
        <v>50</v>
      </c>
      <c r="DE12">
        <v>50</v>
      </c>
      <c r="DF12">
        <v>100</v>
      </c>
      <c r="DG12">
        <v>0</v>
      </c>
      <c r="DH12">
        <v>0</v>
      </c>
      <c r="DI12">
        <v>0</v>
      </c>
      <c r="DK12" t="s">
        <v>138</v>
      </c>
      <c r="DL12" t="s">
        <v>138</v>
      </c>
      <c r="DV12" t="s">
        <v>133</v>
      </c>
      <c r="DW12" t="s">
        <v>133</v>
      </c>
      <c r="EE12" t="s">
        <v>133</v>
      </c>
      <c r="EJ12" t="s">
        <v>133</v>
      </c>
      <c r="EO12" t="s">
        <v>138</v>
      </c>
      <c r="EQ12" t="s">
        <v>138</v>
      </c>
      <c r="FB12" t="s">
        <v>133</v>
      </c>
      <c r="FE12" t="s">
        <v>133</v>
      </c>
      <c r="FF12" t="s">
        <v>133</v>
      </c>
      <c r="FG12" t="s">
        <v>133</v>
      </c>
      <c r="FH12" t="s">
        <v>138</v>
      </c>
      <c r="FO12" t="s">
        <v>138</v>
      </c>
      <c r="FQ12" t="s">
        <v>138</v>
      </c>
      <c r="FY12" t="s">
        <v>133</v>
      </c>
      <c r="GA12" t="s">
        <v>133</v>
      </c>
      <c r="GC12" t="s">
        <v>133</v>
      </c>
      <c r="GE12" t="s">
        <v>133</v>
      </c>
      <c r="GI12" t="s">
        <v>133</v>
      </c>
      <c r="GJ12" t="s">
        <v>133</v>
      </c>
      <c r="GK12" t="s">
        <v>133</v>
      </c>
      <c r="GR12" t="s">
        <v>133</v>
      </c>
      <c r="GS12" t="s">
        <v>133</v>
      </c>
      <c r="GT12" t="s">
        <v>133</v>
      </c>
      <c r="GY12" t="s">
        <v>138</v>
      </c>
      <c r="HA12" t="s">
        <v>138</v>
      </c>
      <c r="HD12" t="s">
        <v>138</v>
      </c>
      <c r="HF12" t="s">
        <v>138</v>
      </c>
      <c r="HK12" t="s">
        <v>133</v>
      </c>
      <c r="HL12" t="s">
        <v>133</v>
      </c>
      <c r="HM12" t="s">
        <v>138</v>
      </c>
      <c r="HQ12">
        <v>2</v>
      </c>
      <c r="HR12" t="s">
        <v>177</v>
      </c>
      <c r="HS12" t="s">
        <v>174</v>
      </c>
      <c r="HT12" t="s">
        <v>174</v>
      </c>
      <c r="HU12" t="s">
        <v>174</v>
      </c>
      <c r="HV12" t="s">
        <v>174</v>
      </c>
      <c r="HW12" t="s">
        <v>174</v>
      </c>
      <c r="HX12" t="s">
        <v>174</v>
      </c>
      <c r="HY12" t="s">
        <v>174</v>
      </c>
      <c r="HZ12" t="s">
        <v>174</v>
      </c>
      <c r="IA12" t="s">
        <v>174</v>
      </c>
      <c r="IB12" t="s">
        <v>174</v>
      </c>
      <c r="IC12" t="s">
        <v>174</v>
      </c>
      <c r="ID12" t="s">
        <v>174</v>
      </c>
      <c r="IE12" t="s">
        <v>174</v>
      </c>
      <c r="IF12" t="s">
        <v>174</v>
      </c>
      <c r="IG12" t="s">
        <v>174</v>
      </c>
      <c r="IH12" t="s">
        <v>174</v>
      </c>
      <c r="II12" t="s">
        <v>174</v>
      </c>
      <c r="IJ12" t="s">
        <v>174</v>
      </c>
      <c r="IK12" t="s">
        <v>174</v>
      </c>
      <c r="IL12" t="s">
        <v>174</v>
      </c>
      <c r="IM12" t="s">
        <v>174</v>
      </c>
      <c r="IN12" t="s">
        <v>174</v>
      </c>
      <c r="IO12" t="s">
        <v>174</v>
      </c>
      <c r="IP12" t="s">
        <v>174</v>
      </c>
      <c r="IQ12" t="s">
        <v>174</v>
      </c>
      <c r="IR12" t="s">
        <v>174</v>
      </c>
      <c r="IS12" t="s">
        <v>174</v>
      </c>
      <c r="IT12" t="s">
        <v>174</v>
      </c>
      <c r="IU12" t="s">
        <v>174</v>
      </c>
      <c r="IV12" t="s">
        <v>174</v>
      </c>
      <c r="IW12" t="s">
        <v>174</v>
      </c>
      <c r="IX12" t="s">
        <v>174</v>
      </c>
      <c r="IY12" t="s">
        <v>174</v>
      </c>
      <c r="IZ12" t="s">
        <v>174</v>
      </c>
      <c r="JA12" t="s">
        <v>174</v>
      </c>
      <c r="JB12" t="s">
        <v>174</v>
      </c>
      <c r="JC12" t="s">
        <v>174</v>
      </c>
      <c r="JD12" t="s">
        <v>174</v>
      </c>
      <c r="JE12" t="s">
        <v>174</v>
      </c>
      <c r="JF12" t="s">
        <v>174</v>
      </c>
      <c r="JG12" t="s">
        <v>174</v>
      </c>
      <c r="JH12" t="s">
        <v>174</v>
      </c>
      <c r="JI12" t="s">
        <v>174</v>
      </c>
      <c r="JJ12" t="s">
        <v>174</v>
      </c>
      <c r="JK12" t="s">
        <v>174</v>
      </c>
      <c r="JL12" t="s">
        <v>174</v>
      </c>
      <c r="JM12" t="s">
        <v>174</v>
      </c>
      <c r="JN12" t="s">
        <v>174</v>
      </c>
      <c r="JO12" t="s">
        <v>174</v>
      </c>
      <c r="JP12" t="s">
        <v>174</v>
      </c>
    </row>
    <row r="13" spans="1:276" x14ac:dyDescent="0.3">
      <c r="A13">
        <v>12</v>
      </c>
      <c r="B13" t="s">
        <v>189</v>
      </c>
      <c r="C13">
        <v>0</v>
      </c>
      <c r="D13">
        <v>100</v>
      </c>
      <c r="E13">
        <v>0</v>
      </c>
      <c r="F13">
        <v>0</v>
      </c>
      <c r="G13">
        <v>100</v>
      </c>
      <c r="H13">
        <v>0</v>
      </c>
      <c r="I13">
        <v>0</v>
      </c>
      <c r="J13">
        <v>0</v>
      </c>
      <c r="K13">
        <v>0</v>
      </c>
      <c r="L13">
        <v>0</v>
      </c>
      <c r="M13">
        <v>0</v>
      </c>
      <c r="N13">
        <v>0</v>
      </c>
      <c r="O13">
        <v>0</v>
      </c>
      <c r="P13">
        <v>0</v>
      </c>
      <c r="Q13">
        <v>100</v>
      </c>
      <c r="R13">
        <v>0</v>
      </c>
      <c r="S13">
        <v>0</v>
      </c>
      <c r="T13">
        <v>0</v>
      </c>
      <c r="U13">
        <v>0</v>
      </c>
      <c r="V13">
        <v>100</v>
      </c>
      <c r="W13">
        <v>0</v>
      </c>
      <c r="X13">
        <v>0</v>
      </c>
      <c r="Y13">
        <v>0</v>
      </c>
      <c r="Z13">
        <v>0</v>
      </c>
      <c r="AA13">
        <v>0</v>
      </c>
      <c r="AB13">
        <v>0</v>
      </c>
      <c r="AC13">
        <v>0</v>
      </c>
      <c r="AD13">
        <v>0</v>
      </c>
      <c r="AE13">
        <v>0</v>
      </c>
      <c r="AF13">
        <v>0</v>
      </c>
      <c r="AG13">
        <v>0</v>
      </c>
      <c r="AH13">
        <v>100</v>
      </c>
      <c r="AI13">
        <v>0</v>
      </c>
      <c r="AJ13">
        <v>0</v>
      </c>
      <c r="AK13">
        <v>100</v>
      </c>
      <c r="AL13">
        <v>0</v>
      </c>
      <c r="AM13">
        <v>0</v>
      </c>
      <c r="AN13">
        <v>0</v>
      </c>
      <c r="AO13">
        <v>100</v>
      </c>
      <c r="AP13">
        <v>0</v>
      </c>
      <c r="AQ13">
        <v>0</v>
      </c>
      <c r="AR13">
        <v>100</v>
      </c>
      <c r="AS13">
        <v>0</v>
      </c>
      <c r="AT13">
        <v>0</v>
      </c>
      <c r="AU13">
        <v>0</v>
      </c>
      <c r="AV13">
        <v>0</v>
      </c>
      <c r="AW13">
        <v>0</v>
      </c>
      <c r="AX13">
        <v>0</v>
      </c>
      <c r="AY13">
        <v>0</v>
      </c>
      <c r="AZ13">
        <v>100</v>
      </c>
      <c r="BA13">
        <v>0</v>
      </c>
      <c r="BB13">
        <v>0</v>
      </c>
      <c r="BC13">
        <v>0</v>
      </c>
      <c r="BD13">
        <v>0</v>
      </c>
      <c r="BE13">
        <v>0</v>
      </c>
      <c r="BF13">
        <v>100</v>
      </c>
      <c r="BG13">
        <v>0</v>
      </c>
      <c r="BH13">
        <v>100</v>
      </c>
      <c r="BI13">
        <v>0</v>
      </c>
      <c r="BJ13">
        <v>0</v>
      </c>
      <c r="BK13">
        <v>0</v>
      </c>
      <c r="BL13">
        <v>100</v>
      </c>
      <c r="BM13">
        <v>0</v>
      </c>
      <c r="BN13">
        <v>0</v>
      </c>
      <c r="BO13">
        <v>0</v>
      </c>
      <c r="BP13">
        <v>0</v>
      </c>
      <c r="BQ13">
        <v>100</v>
      </c>
      <c r="BR13">
        <v>0</v>
      </c>
      <c r="BS13">
        <v>0</v>
      </c>
      <c r="BT13">
        <v>0</v>
      </c>
      <c r="BU13">
        <v>0</v>
      </c>
      <c r="BV13">
        <v>0</v>
      </c>
      <c r="BW13">
        <v>0</v>
      </c>
      <c r="BX13">
        <v>100</v>
      </c>
      <c r="BY13">
        <v>0</v>
      </c>
      <c r="BZ13">
        <v>0</v>
      </c>
      <c r="CA13">
        <v>0</v>
      </c>
      <c r="CB13">
        <v>100</v>
      </c>
      <c r="CC13">
        <v>0</v>
      </c>
      <c r="CD13">
        <v>0</v>
      </c>
      <c r="CE13">
        <v>0</v>
      </c>
      <c r="CF13">
        <v>0</v>
      </c>
      <c r="CG13">
        <v>0</v>
      </c>
      <c r="CH13">
        <v>0</v>
      </c>
      <c r="CI13">
        <v>100</v>
      </c>
      <c r="CJ13">
        <v>0</v>
      </c>
      <c r="CK13">
        <v>0</v>
      </c>
      <c r="CL13">
        <v>100</v>
      </c>
      <c r="CM13">
        <v>0</v>
      </c>
      <c r="CN13">
        <v>0</v>
      </c>
      <c r="CO13">
        <v>100</v>
      </c>
      <c r="CP13">
        <v>0</v>
      </c>
      <c r="CQ13">
        <v>0</v>
      </c>
      <c r="CR13">
        <v>0</v>
      </c>
      <c r="CS13">
        <v>0</v>
      </c>
      <c r="CT13">
        <v>0</v>
      </c>
      <c r="CU13">
        <v>0</v>
      </c>
      <c r="CV13">
        <v>0</v>
      </c>
      <c r="CW13">
        <v>0</v>
      </c>
      <c r="CX13">
        <v>0</v>
      </c>
      <c r="CY13">
        <v>100</v>
      </c>
      <c r="CZ13">
        <v>0</v>
      </c>
      <c r="DA13">
        <v>100</v>
      </c>
      <c r="DB13">
        <v>0</v>
      </c>
      <c r="DC13">
        <v>0</v>
      </c>
      <c r="DD13">
        <v>0</v>
      </c>
      <c r="DE13">
        <v>0</v>
      </c>
      <c r="DF13">
        <v>0</v>
      </c>
      <c r="DG13">
        <v>0</v>
      </c>
      <c r="DH13">
        <v>100</v>
      </c>
      <c r="DI13">
        <v>0</v>
      </c>
      <c r="DK13" t="s">
        <v>138</v>
      </c>
      <c r="DN13" t="s">
        <v>138</v>
      </c>
      <c r="DX13" t="s">
        <v>138</v>
      </c>
      <c r="EC13" t="s">
        <v>138</v>
      </c>
      <c r="EO13" t="s">
        <v>138</v>
      </c>
      <c r="ER13" t="s">
        <v>138</v>
      </c>
      <c r="EV13" t="s">
        <v>138</v>
      </c>
      <c r="EY13" t="s">
        <v>138</v>
      </c>
      <c r="FG13" t="s">
        <v>138</v>
      </c>
      <c r="FM13" t="s">
        <v>138</v>
      </c>
      <c r="FO13" t="s">
        <v>138</v>
      </c>
      <c r="FS13" t="s">
        <v>138</v>
      </c>
      <c r="FX13" t="s">
        <v>138</v>
      </c>
      <c r="GE13" t="s">
        <v>138</v>
      </c>
      <c r="GI13" t="s">
        <v>138</v>
      </c>
      <c r="GP13" t="s">
        <v>138</v>
      </c>
      <c r="GS13" t="s">
        <v>138</v>
      </c>
      <c r="GV13" t="s">
        <v>138</v>
      </c>
      <c r="HF13" t="s">
        <v>138</v>
      </c>
      <c r="HH13" t="s">
        <v>138</v>
      </c>
      <c r="HO13" t="s">
        <v>138</v>
      </c>
      <c r="HQ13">
        <v>1</v>
      </c>
      <c r="HR13" t="s">
        <v>177</v>
      </c>
      <c r="HS13" t="s">
        <v>174</v>
      </c>
      <c r="HT13" t="s">
        <v>174</v>
      </c>
      <c r="HU13" t="s">
        <v>174</v>
      </c>
      <c r="HV13" t="s">
        <v>174</v>
      </c>
      <c r="HW13" t="s">
        <v>174</v>
      </c>
      <c r="HX13" t="s">
        <v>174</v>
      </c>
      <c r="HY13" t="s">
        <v>174</v>
      </c>
      <c r="HZ13" t="s">
        <v>174</v>
      </c>
      <c r="IA13" t="s">
        <v>174</v>
      </c>
      <c r="IB13" t="s">
        <v>174</v>
      </c>
      <c r="IC13" t="s">
        <v>174</v>
      </c>
      <c r="ID13" t="s">
        <v>174</v>
      </c>
      <c r="IE13" t="s">
        <v>174</v>
      </c>
      <c r="IF13" t="s">
        <v>174</v>
      </c>
      <c r="IG13" t="s">
        <v>174</v>
      </c>
      <c r="IH13" t="s">
        <v>174</v>
      </c>
      <c r="II13" t="s">
        <v>174</v>
      </c>
      <c r="IJ13" t="s">
        <v>174</v>
      </c>
      <c r="IK13" t="s">
        <v>174</v>
      </c>
      <c r="IL13" t="s">
        <v>174</v>
      </c>
      <c r="IM13" t="s">
        <v>174</v>
      </c>
      <c r="IN13" t="s">
        <v>174</v>
      </c>
      <c r="IO13" t="s">
        <v>174</v>
      </c>
      <c r="IP13" t="s">
        <v>174</v>
      </c>
      <c r="IQ13" t="s">
        <v>174</v>
      </c>
      <c r="IR13" t="s">
        <v>174</v>
      </c>
      <c r="IS13" t="s">
        <v>174</v>
      </c>
      <c r="IT13" t="s">
        <v>174</v>
      </c>
      <c r="IU13" t="s">
        <v>174</v>
      </c>
      <c r="IV13" t="s">
        <v>174</v>
      </c>
      <c r="IW13" t="s">
        <v>174</v>
      </c>
      <c r="IX13" t="s">
        <v>174</v>
      </c>
      <c r="IY13" t="s">
        <v>174</v>
      </c>
      <c r="IZ13" t="s">
        <v>174</v>
      </c>
      <c r="JA13" t="s">
        <v>174</v>
      </c>
      <c r="JB13" t="s">
        <v>174</v>
      </c>
      <c r="JC13" t="s">
        <v>174</v>
      </c>
      <c r="JD13" t="s">
        <v>174</v>
      </c>
      <c r="JE13" t="s">
        <v>174</v>
      </c>
      <c r="JF13" t="s">
        <v>174</v>
      </c>
      <c r="JG13" t="s">
        <v>174</v>
      </c>
      <c r="JH13" t="s">
        <v>174</v>
      </c>
      <c r="JI13" t="s">
        <v>174</v>
      </c>
      <c r="JJ13" t="s">
        <v>174</v>
      </c>
      <c r="JK13" t="s">
        <v>174</v>
      </c>
      <c r="JL13" t="s">
        <v>174</v>
      </c>
      <c r="JM13" t="s">
        <v>174</v>
      </c>
      <c r="JN13" t="s">
        <v>174</v>
      </c>
      <c r="JO13" t="s">
        <v>174</v>
      </c>
      <c r="JP13" t="s">
        <v>174</v>
      </c>
    </row>
    <row r="14" spans="1:276" x14ac:dyDescent="0.3">
      <c r="A14">
        <v>13</v>
      </c>
      <c r="B14" t="s">
        <v>190</v>
      </c>
      <c r="C14">
        <v>0</v>
      </c>
      <c r="D14">
        <v>100</v>
      </c>
      <c r="E14">
        <v>0</v>
      </c>
      <c r="F14">
        <v>0</v>
      </c>
      <c r="G14">
        <v>100</v>
      </c>
      <c r="H14">
        <v>0</v>
      </c>
      <c r="I14">
        <v>0</v>
      </c>
      <c r="J14">
        <v>0</v>
      </c>
      <c r="K14">
        <v>25</v>
      </c>
      <c r="L14">
        <v>0</v>
      </c>
      <c r="M14">
        <v>25</v>
      </c>
      <c r="N14">
        <v>0</v>
      </c>
      <c r="O14">
        <v>0</v>
      </c>
      <c r="P14">
        <v>25</v>
      </c>
      <c r="Q14">
        <v>25</v>
      </c>
      <c r="R14">
        <v>0</v>
      </c>
      <c r="S14">
        <v>0</v>
      </c>
      <c r="T14">
        <v>0</v>
      </c>
      <c r="U14">
        <v>0</v>
      </c>
      <c r="V14">
        <v>25</v>
      </c>
      <c r="W14">
        <v>25</v>
      </c>
      <c r="X14">
        <v>0</v>
      </c>
      <c r="Y14">
        <v>0</v>
      </c>
      <c r="Z14">
        <v>0</v>
      </c>
      <c r="AA14">
        <v>0</v>
      </c>
      <c r="AB14">
        <v>0</v>
      </c>
      <c r="AC14">
        <v>25</v>
      </c>
      <c r="AD14">
        <v>0</v>
      </c>
      <c r="AE14">
        <v>25</v>
      </c>
      <c r="AF14">
        <v>0</v>
      </c>
      <c r="AG14">
        <v>25</v>
      </c>
      <c r="AH14">
        <v>75</v>
      </c>
      <c r="AI14">
        <v>0</v>
      </c>
      <c r="AJ14">
        <v>100</v>
      </c>
      <c r="AK14">
        <v>0</v>
      </c>
      <c r="AL14">
        <v>0</v>
      </c>
      <c r="AM14">
        <v>0</v>
      </c>
      <c r="AN14">
        <v>0</v>
      </c>
      <c r="AO14">
        <v>0</v>
      </c>
      <c r="AP14">
        <v>0</v>
      </c>
      <c r="AQ14">
        <v>0</v>
      </c>
      <c r="AR14">
        <v>0</v>
      </c>
      <c r="AS14">
        <v>0</v>
      </c>
      <c r="AT14">
        <v>0</v>
      </c>
      <c r="AU14">
        <v>25</v>
      </c>
      <c r="AV14">
        <v>0</v>
      </c>
      <c r="AW14">
        <v>0</v>
      </c>
      <c r="AX14">
        <v>75</v>
      </c>
      <c r="AY14">
        <v>25</v>
      </c>
      <c r="AZ14">
        <v>75</v>
      </c>
      <c r="BA14">
        <v>33.299999999999997</v>
      </c>
      <c r="BB14">
        <v>0</v>
      </c>
      <c r="BC14">
        <v>0</v>
      </c>
      <c r="BD14">
        <v>33.299999999999997</v>
      </c>
      <c r="BE14">
        <v>0</v>
      </c>
      <c r="BF14">
        <v>33.299999999999997</v>
      </c>
      <c r="BG14">
        <v>33.299999999999997</v>
      </c>
      <c r="BH14">
        <v>66.7</v>
      </c>
      <c r="BI14">
        <v>0</v>
      </c>
      <c r="BJ14">
        <v>0</v>
      </c>
      <c r="BK14">
        <v>0</v>
      </c>
      <c r="BL14">
        <v>100</v>
      </c>
      <c r="BM14">
        <v>0</v>
      </c>
      <c r="BN14">
        <v>0</v>
      </c>
      <c r="BO14">
        <v>0</v>
      </c>
      <c r="BP14">
        <v>100</v>
      </c>
      <c r="BQ14">
        <v>100</v>
      </c>
      <c r="BR14">
        <v>0</v>
      </c>
      <c r="BS14">
        <v>0</v>
      </c>
      <c r="BT14">
        <v>0</v>
      </c>
      <c r="BU14">
        <v>0</v>
      </c>
      <c r="BV14">
        <v>0</v>
      </c>
      <c r="BW14">
        <v>0</v>
      </c>
      <c r="BX14">
        <v>100</v>
      </c>
      <c r="BY14">
        <v>0</v>
      </c>
      <c r="BZ14">
        <v>0</v>
      </c>
      <c r="CA14">
        <v>0</v>
      </c>
      <c r="CB14">
        <v>75</v>
      </c>
      <c r="CC14">
        <v>25</v>
      </c>
      <c r="CD14">
        <v>25</v>
      </c>
      <c r="CE14">
        <v>0</v>
      </c>
      <c r="CF14">
        <v>0</v>
      </c>
      <c r="CG14">
        <v>0</v>
      </c>
      <c r="CH14">
        <v>0</v>
      </c>
      <c r="CI14">
        <v>25</v>
      </c>
      <c r="CJ14">
        <v>0</v>
      </c>
      <c r="CK14">
        <v>50</v>
      </c>
      <c r="CL14">
        <v>100</v>
      </c>
      <c r="CM14">
        <v>0</v>
      </c>
      <c r="CN14">
        <v>0</v>
      </c>
      <c r="CO14">
        <v>50</v>
      </c>
      <c r="CP14">
        <v>0</v>
      </c>
      <c r="CQ14">
        <v>0</v>
      </c>
      <c r="CR14">
        <v>50</v>
      </c>
      <c r="CS14">
        <v>0</v>
      </c>
      <c r="CT14">
        <v>0</v>
      </c>
      <c r="CU14">
        <v>0</v>
      </c>
      <c r="CV14">
        <v>0</v>
      </c>
      <c r="CW14">
        <v>0</v>
      </c>
      <c r="CX14">
        <v>25</v>
      </c>
      <c r="CY14">
        <v>75</v>
      </c>
      <c r="CZ14">
        <v>0</v>
      </c>
      <c r="DA14">
        <v>0</v>
      </c>
      <c r="DB14">
        <v>33.299999999999997</v>
      </c>
      <c r="DC14">
        <v>0</v>
      </c>
      <c r="DD14">
        <v>66.7</v>
      </c>
      <c r="DE14">
        <v>0</v>
      </c>
      <c r="DF14">
        <v>0</v>
      </c>
      <c r="DG14">
        <v>0</v>
      </c>
      <c r="DH14">
        <v>100</v>
      </c>
      <c r="DI14">
        <v>0</v>
      </c>
      <c r="DK14" t="s">
        <v>138</v>
      </c>
      <c r="DN14" t="s">
        <v>138</v>
      </c>
      <c r="DR14" t="s">
        <v>149</v>
      </c>
      <c r="DT14" t="s">
        <v>149</v>
      </c>
      <c r="DW14" t="s">
        <v>149</v>
      </c>
      <c r="DX14" t="s">
        <v>149</v>
      </c>
      <c r="EC14" t="s">
        <v>149</v>
      </c>
      <c r="ED14" t="s">
        <v>149</v>
      </c>
      <c r="EJ14" t="s">
        <v>149</v>
      </c>
      <c r="EL14" t="s">
        <v>149</v>
      </c>
      <c r="EN14" t="s">
        <v>149</v>
      </c>
      <c r="EO14" t="s">
        <v>176</v>
      </c>
      <c r="EQ14" t="s">
        <v>138</v>
      </c>
      <c r="FB14" t="s">
        <v>149</v>
      </c>
      <c r="FE14" t="s">
        <v>176</v>
      </c>
      <c r="FF14" t="s">
        <v>149</v>
      </c>
      <c r="FG14" t="s">
        <v>176</v>
      </c>
      <c r="FH14" t="s">
        <v>167</v>
      </c>
      <c r="FK14" t="s">
        <v>167</v>
      </c>
      <c r="FM14" t="s">
        <v>167</v>
      </c>
      <c r="FN14" t="s">
        <v>167</v>
      </c>
      <c r="FO14" t="s">
        <v>155</v>
      </c>
      <c r="FS14" t="s">
        <v>138</v>
      </c>
      <c r="FW14" t="s">
        <v>138</v>
      </c>
      <c r="FX14" t="s">
        <v>138</v>
      </c>
      <c r="GE14" t="s">
        <v>138</v>
      </c>
      <c r="GI14" t="s">
        <v>176</v>
      </c>
      <c r="GJ14" t="s">
        <v>149</v>
      </c>
      <c r="GK14" t="s">
        <v>149</v>
      </c>
      <c r="GP14" t="s">
        <v>149</v>
      </c>
      <c r="GR14" t="s">
        <v>133</v>
      </c>
      <c r="GS14" t="s">
        <v>138</v>
      </c>
      <c r="GV14" t="s">
        <v>133</v>
      </c>
      <c r="GY14" t="s">
        <v>133</v>
      </c>
      <c r="HE14" t="s">
        <v>149</v>
      </c>
      <c r="HF14" t="s">
        <v>176</v>
      </c>
      <c r="HI14" t="s">
        <v>167</v>
      </c>
      <c r="HK14" t="s">
        <v>155</v>
      </c>
      <c r="HO14" t="s">
        <v>138</v>
      </c>
      <c r="HQ14">
        <v>4</v>
      </c>
      <c r="HR14" t="s">
        <v>177</v>
      </c>
      <c r="HS14" t="s">
        <v>174</v>
      </c>
      <c r="HT14" t="s">
        <v>174</v>
      </c>
      <c r="HU14" t="s">
        <v>174</v>
      </c>
      <c r="HV14" t="s">
        <v>174</v>
      </c>
      <c r="HW14" t="s">
        <v>174</v>
      </c>
      <c r="HX14" t="s">
        <v>174</v>
      </c>
      <c r="HY14" t="s">
        <v>174</v>
      </c>
      <c r="HZ14" t="s">
        <v>174</v>
      </c>
      <c r="IA14" t="s">
        <v>174</v>
      </c>
      <c r="IB14" t="s">
        <v>174</v>
      </c>
      <c r="IC14" t="s">
        <v>174</v>
      </c>
      <c r="ID14" t="s">
        <v>174</v>
      </c>
      <c r="IE14" t="s">
        <v>174</v>
      </c>
      <c r="IF14" t="s">
        <v>174</v>
      </c>
      <c r="IG14" t="s">
        <v>174</v>
      </c>
      <c r="IH14" t="s">
        <v>174</v>
      </c>
      <c r="II14" t="s">
        <v>174</v>
      </c>
      <c r="IJ14" t="s">
        <v>174</v>
      </c>
      <c r="IK14" t="s">
        <v>174</v>
      </c>
      <c r="IL14" t="s">
        <v>174</v>
      </c>
      <c r="IM14" t="s">
        <v>174</v>
      </c>
      <c r="IN14" t="s">
        <v>174</v>
      </c>
      <c r="IO14" t="s">
        <v>174</v>
      </c>
      <c r="IP14" t="s">
        <v>174</v>
      </c>
      <c r="IQ14" t="s">
        <v>174</v>
      </c>
      <c r="IR14" t="s">
        <v>174</v>
      </c>
      <c r="IS14" t="s">
        <v>174</v>
      </c>
      <c r="IT14" t="s">
        <v>174</v>
      </c>
      <c r="IU14" t="s">
        <v>174</v>
      </c>
      <c r="IV14" t="s">
        <v>174</v>
      </c>
      <c r="IW14" t="s">
        <v>174</v>
      </c>
      <c r="IX14" t="s">
        <v>174</v>
      </c>
      <c r="IY14" t="s">
        <v>174</v>
      </c>
      <c r="IZ14" t="s">
        <v>174</v>
      </c>
      <c r="JA14" t="s">
        <v>174</v>
      </c>
      <c r="JB14" t="s">
        <v>174</v>
      </c>
      <c r="JC14" t="s">
        <v>174</v>
      </c>
      <c r="JD14" t="s">
        <v>174</v>
      </c>
      <c r="JE14" t="s">
        <v>174</v>
      </c>
      <c r="JF14" t="s">
        <v>174</v>
      </c>
      <c r="JG14" t="s">
        <v>174</v>
      </c>
      <c r="JH14" t="s">
        <v>174</v>
      </c>
      <c r="JI14" t="s">
        <v>174</v>
      </c>
      <c r="JJ14" t="s">
        <v>174</v>
      </c>
      <c r="JK14" t="s">
        <v>174</v>
      </c>
      <c r="JL14" t="s">
        <v>174</v>
      </c>
      <c r="JM14" t="s">
        <v>174</v>
      </c>
      <c r="JN14" t="s">
        <v>174</v>
      </c>
      <c r="JO14" t="s">
        <v>174</v>
      </c>
      <c r="JP14" t="s">
        <v>174</v>
      </c>
    </row>
    <row r="15" spans="1:276" x14ac:dyDescent="0.3">
      <c r="A15">
        <v>14</v>
      </c>
      <c r="B15" t="s">
        <v>191</v>
      </c>
      <c r="C15">
        <v>33.299999999999997</v>
      </c>
      <c r="D15">
        <v>66.7</v>
      </c>
      <c r="E15">
        <v>0</v>
      </c>
      <c r="F15">
        <v>0</v>
      </c>
      <c r="G15">
        <v>100</v>
      </c>
      <c r="H15">
        <v>0</v>
      </c>
      <c r="I15">
        <v>0</v>
      </c>
      <c r="J15">
        <v>0</v>
      </c>
      <c r="K15">
        <v>33.299999999999997</v>
      </c>
      <c r="L15">
        <v>33.299999999999997</v>
      </c>
      <c r="M15">
        <v>0</v>
      </c>
      <c r="N15">
        <v>0</v>
      </c>
      <c r="O15">
        <v>0</v>
      </c>
      <c r="P15">
        <v>33.299999999999997</v>
      </c>
      <c r="Q15">
        <v>0</v>
      </c>
      <c r="R15">
        <v>0</v>
      </c>
      <c r="S15">
        <v>0</v>
      </c>
      <c r="T15">
        <v>0</v>
      </c>
      <c r="U15">
        <v>0</v>
      </c>
      <c r="V15">
        <v>0</v>
      </c>
      <c r="W15">
        <v>33.299999999999997</v>
      </c>
      <c r="X15">
        <v>0</v>
      </c>
      <c r="Y15">
        <v>0</v>
      </c>
      <c r="Z15">
        <v>0</v>
      </c>
      <c r="AA15">
        <v>33.299999999999997</v>
      </c>
      <c r="AB15">
        <v>0</v>
      </c>
      <c r="AC15">
        <v>33.299999999999997</v>
      </c>
      <c r="AD15">
        <v>0</v>
      </c>
      <c r="AE15">
        <v>0</v>
      </c>
      <c r="AF15">
        <v>0</v>
      </c>
      <c r="AG15">
        <v>0</v>
      </c>
      <c r="AH15">
        <v>100</v>
      </c>
      <c r="AI15">
        <v>0</v>
      </c>
      <c r="AJ15">
        <v>100</v>
      </c>
      <c r="AK15">
        <v>0</v>
      </c>
      <c r="AL15">
        <v>0</v>
      </c>
      <c r="AM15">
        <v>0</v>
      </c>
      <c r="AN15">
        <v>0</v>
      </c>
      <c r="AO15">
        <v>0</v>
      </c>
      <c r="AP15">
        <v>0</v>
      </c>
      <c r="AQ15">
        <v>0</v>
      </c>
      <c r="AR15">
        <v>0</v>
      </c>
      <c r="AS15">
        <v>0</v>
      </c>
      <c r="AT15">
        <v>0</v>
      </c>
      <c r="AU15">
        <v>0</v>
      </c>
      <c r="AV15">
        <v>66.7</v>
      </c>
      <c r="AW15">
        <v>0</v>
      </c>
      <c r="AX15">
        <v>33.299999999999997</v>
      </c>
      <c r="AY15">
        <v>66.7</v>
      </c>
      <c r="AZ15">
        <v>33.299999999999997</v>
      </c>
      <c r="BA15">
        <v>0</v>
      </c>
      <c r="BB15">
        <v>0</v>
      </c>
      <c r="BC15">
        <v>0</v>
      </c>
      <c r="BD15">
        <v>0</v>
      </c>
      <c r="BE15">
        <v>0</v>
      </c>
      <c r="BF15">
        <v>100</v>
      </c>
      <c r="BG15">
        <v>0</v>
      </c>
      <c r="BH15">
        <v>100</v>
      </c>
      <c r="BI15">
        <v>0</v>
      </c>
      <c r="BJ15">
        <v>0</v>
      </c>
      <c r="BK15">
        <v>0</v>
      </c>
      <c r="BL15">
        <v>100</v>
      </c>
      <c r="BM15">
        <v>0</v>
      </c>
      <c r="BN15">
        <v>0</v>
      </c>
      <c r="BO15">
        <v>0</v>
      </c>
      <c r="BP15">
        <v>0</v>
      </c>
      <c r="BQ15">
        <v>33.299999999999997</v>
      </c>
      <c r="BR15">
        <v>0</v>
      </c>
      <c r="BS15">
        <v>0</v>
      </c>
      <c r="BT15">
        <v>0</v>
      </c>
      <c r="BU15">
        <v>66.7</v>
      </c>
      <c r="BV15">
        <v>33.299999999999997</v>
      </c>
      <c r="BW15">
        <v>33.299999999999997</v>
      </c>
      <c r="BX15">
        <v>33.299999999999997</v>
      </c>
      <c r="BY15">
        <v>0</v>
      </c>
      <c r="BZ15">
        <v>0</v>
      </c>
      <c r="CA15">
        <v>0</v>
      </c>
      <c r="CB15">
        <v>100</v>
      </c>
      <c r="CC15">
        <v>0</v>
      </c>
      <c r="CD15">
        <v>33.299999999999997</v>
      </c>
      <c r="CE15">
        <v>0</v>
      </c>
      <c r="CF15">
        <v>0</v>
      </c>
      <c r="CG15">
        <v>0</v>
      </c>
      <c r="CH15">
        <v>33.299999999999997</v>
      </c>
      <c r="CI15">
        <v>33.299999999999997</v>
      </c>
      <c r="CJ15">
        <v>0</v>
      </c>
      <c r="CK15">
        <v>0</v>
      </c>
      <c r="CL15">
        <v>100</v>
      </c>
      <c r="CM15">
        <v>0</v>
      </c>
      <c r="CN15">
        <v>0</v>
      </c>
      <c r="CO15">
        <v>0</v>
      </c>
      <c r="CP15">
        <v>0</v>
      </c>
      <c r="CQ15">
        <v>0</v>
      </c>
      <c r="CR15">
        <v>100</v>
      </c>
      <c r="CS15">
        <v>0</v>
      </c>
      <c r="CT15">
        <v>0</v>
      </c>
      <c r="CU15">
        <v>0</v>
      </c>
      <c r="CV15">
        <v>0</v>
      </c>
      <c r="CW15">
        <v>0</v>
      </c>
      <c r="CX15">
        <v>0</v>
      </c>
      <c r="CY15">
        <v>100</v>
      </c>
      <c r="CZ15">
        <v>0</v>
      </c>
      <c r="DA15">
        <v>0</v>
      </c>
      <c r="DB15">
        <v>0</v>
      </c>
      <c r="DC15">
        <v>0</v>
      </c>
      <c r="DD15">
        <v>66.7</v>
      </c>
      <c r="DE15">
        <v>33.299999999999997</v>
      </c>
      <c r="DF15">
        <v>66.7</v>
      </c>
      <c r="DG15">
        <v>0</v>
      </c>
      <c r="DH15">
        <v>33.299999999999997</v>
      </c>
      <c r="DI15">
        <v>0</v>
      </c>
      <c r="DJ15" t="s">
        <v>167</v>
      </c>
      <c r="DK15" t="s">
        <v>155</v>
      </c>
      <c r="DN15" t="s">
        <v>138</v>
      </c>
      <c r="DR15" t="s">
        <v>167</v>
      </c>
      <c r="DS15" t="s">
        <v>167</v>
      </c>
      <c r="DW15" t="s">
        <v>167</v>
      </c>
      <c r="ED15" t="s">
        <v>167</v>
      </c>
      <c r="EH15" t="s">
        <v>167</v>
      </c>
      <c r="EJ15" t="s">
        <v>167</v>
      </c>
      <c r="EO15" t="s">
        <v>138</v>
      </c>
      <c r="EQ15" t="s">
        <v>138</v>
      </c>
      <c r="FC15" t="s">
        <v>155</v>
      </c>
      <c r="FE15" t="s">
        <v>167</v>
      </c>
      <c r="FF15" t="s">
        <v>155</v>
      </c>
      <c r="FG15" t="s">
        <v>167</v>
      </c>
      <c r="FM15" t="s">
        <v>138</v>
      </c>
      <c r="FO15" t="s">
        <v>138</v>
      </c>
      <c r="FS15" t="s">
        <v>138</v>
      </c>
      <c r="FX15" t="s">
        <v>167</v>
      </c>
      <c r="GB15" t="s">
        <v>155</v>
      </c>
      <c r="GC15" t="s">
        <v>167</v>
      </c>
      <c r="GD15" t="s">
        <v>167</v>
      </c>
      <c r="GE15" t="s">
        <v>167</v>
      </c>
      <c r="GI15" t="s">
        <v>138</v>
      </c>
      <c r="GK15" t="s">
        <v>167</v>
      </c>
      <c r="GO15" t="s">
        <v>167</v>
      </c>
      <c r="GP15" t="s">
        <v>167</v>
      </c>
      <c r="GS15" t="s">
        <v>138</v>
      </c>
      <c r="GY15" t="s">
        <v>138</v>
      </c>
      <c r="HF15" t="s">
        <v>138</v>
      </c>
      <c r="HK15" t="s">
        <v>155</v>
      </c>
      <c r="HL15" t="s">
        <v>167</v>
      </c>
      <c r="HM15" t="s">
        <v>155</v>
      </c>
      <c r="HO15" t="s">
        <v>167</v>
      </c>
      <c r="HQ15">
        <v>3</v>
      </c>
      <c r="HR15" t="s">
        <v>177</v>
      </c>
      <c r="HS15" t="s">
        <v>174</v>
      </c>
      <c r="HT15" t="s">
        <v>174</v>
      </c>
      <c r="HU15" t="s">
        <v>174</v>
      </c>
      <c r="HV15" t="s">
        <v>174</v>
      </c>
      <c r="HW15" t="s">
        <v>174</v>
      </c>
      <c r="HX15" t="s">
        <v>174</v>
      </c>
      <c r="HY15" t="s">
        <v>174</v>
      </c>
      <c r="HZ15" t="s">
        <v>174</v>
      </c>
      <c r="IA15" t="s">
        <v>174</v>
      </c>
      <c r="IB15" t="s">
        <v>174</v>
      </c>
      <c r="IC15" t="s">
        <v>174</v>
      </c>
      <c r="ID15" t="s">
        <v>174</v>
      </c>
      <c r="IE15" t="s">
        <v>174</v>
      </c>
      <c r="IF15" t="s">
        <v>174</v>
      </c>
      <c r="IG15" t="s">
        <v>174</v>
      </c>
      <c r="IH15" t="s">
        <v>174</v>
      </c>
      <c r="II15" t="s">
        <v>174</v>
      </c>
      <c r="IJ15" t="s">
        <v>174</v>
      </c>
      <c r="IK15" t="s">
        <v>174</v>
      </c>
      <c r="IL15" t="s">
        <v>174</v>
      </c>
      <c r="IM15" t="s">
        <v>174</v>
      </c>
      <c r="IN15" t="s">
        <v>174</v>
      </c>
      <c r="IO15" t="s">
        <v>174</v>
      </c>
      <c r="IP15" t="s">
        <v>174</v>
      </c>
      <c r="IQ15" t="s">
        <v>174</v>
      </c>
      <c r="IR15" t="s">
        <v>174</v>
      </c>
      <c r="IS15" t="s">
        <v>174</v>
      </c>
      <c r="IT15" t="s">
        <v>174</v>
      </c>
      <c r="IU15" t="s">
        <v>174</v>
      </c>
      <c r="IV15" t="s">
        <v>174</v>
      </c>
      <c r="IW15" t="s">
        <v>174</v>
      </c>
      <c r="IX15" t="s">
        <v>174</v>
      </c>
      <c r="IY15" t="s">
        <v>174</v>
      </c>
      <c r="IZ15" t="s">
        <v>174</v>
      </c>
      <c r="JA15" t="s">
        <v>174</v>
      </c>
      <c r="JB15" t="s">
        <v>174</v>
      </c>
      <c r="JC15" t="s">
        <v>174</v>
      </c>
      <c r="JD15" t="s">
        <v>174</v>
      </c>
      <c r="JE15" t="s">
        <v>174</v>
      </c>
      <c r="JF15" t="s">
        <v>174</v>
      </c>
      <c r="JG15" t="s">
        <v>174</v>
      </c>
      <c r="JH15" t="s">
        <v>174</v>
      </c>
      <c r="JI15" t="s">
        <v>174</v>
      </c>
      <c r="JJ15" t="s">
        <v>174</v>
      </c>
      <c r="JK15" t="s">
        <v>174</v>
      </c>
      <c r="JL15" t="s">
        <v>174</v>
      </c>
      <c r="JM15" t="s">
        <v>174</v>
      </c>
      <c r="JN15" t="s">
        <v>174</v>
      </c>
      <c r="JO15" t="s">
        <v>174</v>
      </c>
      <c r="JP15" t="s">
        <v>174</v>
      </c>
    </row>
    <row r="16" spans="1:276" x14ac:dyDescent="0.3">
      <c r="A16">
        <v>15</v>
      </c>
      <c r="B16" t="s">
        <v>192</v>
      </c>
      <c r="C16">
        <v>0</v>
      </c>
      <c r="D16">
        <v>100</v>
      </c>
      <c r="E16">
        <v>0</v>
      </c>
      <c r="F16">
        <v>0</v>
      </c>
      <c r="G16">
        <v>0</v>
      </c>
      <c r="H16">
        <v>0</v>
      </c>
      <c r="I16">
        <v>0</v>
      </c>
      <c r="J16">
        <v>100</v>
      </c>
      <c r="K16">
        <v>0</v>
      </c>
      <c r="L16">
        <v>0</v>
      </c>
      <c r="M16">
        <v>0</v>
      </c>
      <c r="N16">
        <v>50</v>
      </c>
      <c r="O16">
        <v>50</v>
      </c>
      <c r="P16">
        <v>0</v>
      </c>
      <c r="Q16">
        <v>0</v>
      </c>
      <c r="R16">
        <v>50</v>
      </c>
      <c r="S16">
        <v>0</v>
      </c>
      <c r="T16">
        <v>0</v>
      </c>
      <c r="U16">
        <v>0</v>
      </c>
      <c r="V16">
        <v>0</v>
      </c>
      <c r="W16">
        <v>0</v>
      </c>
      <c r="X16">
        <v>50</v>
      </c>
      <c r="Y16">
        <v>0</v>
      </c>
      <c r="Z16">
        <v>0</v>
      </c>
      <c r="AA16">
        <v>0</v>
      </c>
      <c r="AB16">
        <v>0</v>
      </c>
      <c r="AC16">
        <v>0</v>
      </c>
      <c r="AD16">
        <v>0</v>
      </c>
      <c r="AE16">
        <v>0</v>
      </c>
      <c r="AF16">
        <v>0</v>
      </c>
      <c r="AG16">
        <v>0</v>
      </c>
      <c r="AH16">
        <v>100</v>
      </c>
      <c r="AI16">
        <v>0</v>
      </c>
      <c r="AJ16">
        <v>100</v>
      </c>
      <c r="AK16">
        <v>0</v>
      </c>
      <c r="AL16">
        <v>0</v>
      </c>
      <c r="AM16">
        <v>0</v>
      </c>
      <c r="AN16">
        <v>0</v>
      </c>
      <c r="AO16">
        <v>0</v>
      </c>
      <c r="AP16">
        <v>0</v>
      </c>
      <c r="AQ16">
        <v>0</v>
      </c>
      <c r="AR16">
        <v>0</v>
      </c>
      <c r="AS16">
        <v>0</v>
      </c>
      <c r="AT16">
        <v>0</v>
      </c>
      <c r="AU16">
        <v>100</v>
      </c>
      <c r="AV16">
        <v>0</v>
      </c>
      <c r="AW16">
        <v>0</v>
      </c>
      <c r="AX16">
        <v>0</v>
      </c>
      <c r="AY16">
        <v>100</v>
      </c>
      <c r="AZ16">
        <v>0</v>
      </c>
      <c r="BA16">
        <v>0</v>
      </c>
      <c r="BB16">
        <v>0</v>
      </c>
      <c r="BC16">
        <v>0</v>
      </c>
      <c r="BD16">
        <v>0</v>
      </c>
      <c r="BE16">
        <v>0</v>
      </c>
      <c r="BF16">
        <v>0</v>
      </c>
      <c r="BG16">
        <v>0</v>
      </c>
      <c r="BH16">
        <v>0</v>
      </c>
      <c r="BI16">
        <v>0</v>
      </c>
      <c r="BJ16">
        <v>0</v>
      </c>
      <c r="BK16">
        <v>0</v>
      </c>
      <c r="BL16">
        <v>0</v>
      </c>
      <c r="BM16">
        <v>0</v>
      </c>
      <c r="BN16">
        <v>0</v>
      </c>
      <c r="BO16">
        <v>0</v>
      </c>
      <c r="BP16">
        <v>0</v>
      </c>
      <c r="BQ16">
        <v>0</v>
      </c>
      <c r="BR16">
        <v>0</v>
      </c>
      <c r="BS16">
        <v>50</v>
      </c>
      <c r="BT16">
        <v>50</v>
      </c>
      <c r="BU16">
        <v>0</v>
      </c>
      <c r="BV16">
        <v>0</v>
      </c>
      <c r="BW16">
        <v>0</v>
      </c>
      <c r="BX16">
        <v>50</v>
      </c>
      <c r="BY16">
        <v>0</v>
      </c>
      <c r="BZ16">
        <v>50</v>
      </c>
      <c r="CA16">
        <v>0</v>
      </c>
      <c r="CB16">
        <v>100</v>
      </c>
      <c r="CC16">
        <v>0</v>
      </c>
      <c r="CD16">
        <v>0</v>
      </c>
      <c r="CE16">
        <v>50</v>
      </c>
      <c r="CF16">
        <v>0</v>
      </c>
      <c r="CG16">
        <v>50</v>
      </c>
      <c r="CH16">
        <v>0</v>
      </c>
      <c r="CI16">
        <v>0</v>
      </c>
      <c r="CJ16">
        <v>0</v>
      </c>
      <c r="CK16">
        <v>0</v>
      </c>
      <c r="CL16">
        <v>100</v>
      </c>
      <c r="CM16">
        <v>0</v>
      </c>
      <c r="CN16">
        <v>0</v>
      </c>
      <c r="CO16">
        <v>50</v>
      </c>
      <c r="CP16">
        <v>0</v>
      </c>
      <c r="CQ16">
        <v>0</v>
      </c>
      <c r="CR16">
        <v>0</v>
      </c>
      <c r="CS16">
        <v>50</v>
      </c>
      <c r="CT16">
        <v>0</v>
      </c>
      <c r="CU16">
        <v>0</v>
      </c>
      <c r="CV16">
        <v>0</v>
      </c>
      <c r="CW16">
        <v>0</v>
      </c>
      <c r="CX16">
        <v>0</v>
      </c>
      <c r="CY16">
        <v>100</v>
      </c>
      <c r="CZ16">
        <v>0</v>
      </c>
      <c r="DA16">
        <v>0</v>
      </c>
      <c r="DB16">
        <v>0</v>
      </c>
      <c r="DC16">
        <v>0</v>
      </c>
      <c r="DD16">
        <v>50</v>
      </c>
      <c r="DE16">
        <v>50</v>
      </c>
      <c r="DF16">
        <v>0</v>
      </c>
      <c r="DG16">
        <v>0</v>
      </c>
      <c r="DH16">
        <v>100</v>
      </c>
      <c r="DI16">
        <v>0</v>
      </c>
      <c r="DK16" t="s">
        <v>138</v>
      </c>
      <c r="DQ16" t="s">
        <v>138</v>
      </c>
      <c r="DU16" t="s">
        <v>133</v>
      </c>
      <c r="DV16" t="s">
        <v>133</v>
      </c>
      <c r="DY16" t="s">
        <v>133</v>
      </c>
      <c r="EE16" t="s">
        <v>133</v>
      </c>
      <c r="EO16" t="s">
        <v>138</v>
      </c>
      <c r="EQ16" t="s">
        <v>138</v>
      </c>
      <c r="FB16" t="s">
        <v>138</v>
      </c>
      <c r="FF16" t="s">
        <v>138</v>
      </c>
      <c r="FZ16" t="s">
        <v>133</v>
      </c>
      <c r="GA16" t="s">
        <v>133</v>
      </c>
      <c r="GE16" t="s">
        <v>133</v>
      </c>
      <c r="GG16" t="s">
        <v>133</v>
      </c>
      <c r="GI16" t="s">
        <v>138</v>
      </c>
      <c r="GL16" t="s">
        <v>133</v>
      </c>
      <c r="GN16" t="s">
        <v>133</v>
      </c>
      <c r="GS16" t="s">
        <v>138</v>
      </c>
      <c r="GV16" t="s">
        <v>133</v>
      </c>
      <c r="GZ16" t="s">
        <v>133</v>
      </c>
      <c r="HF16" t="s">
        <v>138</v>
      </c>
      <c r="HK16" t="s">
        <v>133</v>
      </c>
      <c r="HL16" t="s">
        <v>133</v>
      </c>
      <c r="HO16" t="s">
        <v>138</v>
      </c>
      <c r="HQ16">
        <v>2</v>
      </c>
      <c r="HR16" t="s">
        <v>177</v>
      </c>
      <c r="HS16" t="s">
        <v>174</v>
      </c>
      <c r="HT16" t="s">
        <v>174</v>
      </c>
      <c r="HU16" t="s">
        <v>174</v>
      </c>
      <c r="HV16" t="s">
        <v>174</v>
      </c>
      <c r="HW16" t="s">
        <v>174</v>
      </c>
      <c r="HX16" t="s">
        <v>174</v>
      </c>
      <c r="HY16" t="s">
        <v>174</v>
      </c>
      <c r="HZ16" t="s">
        <v>174</v>
      </c>
      <c r="IA16" t="s">
        <v>174</v>
      </c>
      <c r="IB16" t="s">
        <v>174</v>
      </c>
      <c r="IC16" t="s">
        <v>174</v>
      </c>
      <c r="ID16" t="s">
        <v>174</v>
      </c>
      <c r="IE16" t="s">
        <v>174</v>
      </c>
      <c r="IF16" t="s">
        <v>174</v>
      </c>
      <c r="IG16" t="s">
        <v>174</v>
      </c>
      <c r="IH16" t="s">
        <v>174</v>
      </c>
      <c r="II16" t="s">
        <v>174</v>
      </c>
      <c r="IJ16" t="s">
        <v>174</v>
      </c>
      <c r="IK16" t="s">
        <v>174</v>
      </c>
      <c r="IL16" t="s">
        <v>174</v>
      </c>
      <c r="IM16" t="s">
        <v>174</v>
      </c>
      <c r="IN16" t="s">
        <v>174</v>
      </c>
      <c r="IO16" t="s">
        <v>174</v>
      </c>
      <c r="IP16" t="s">
        <v>174</v>
      </c>
      <c r="IQ16" t="s">
        <v>174</v>
      </c>
      <c r="IR16" t="s">
        <v>174</v>
      </c>
      <c r="IS16" t="s">
        <v>174</v>
      </c>
      <c r="IT16" t="s">
        <v>174</v>
      </c>
      <c r="IU16" t="s">
        <v>174</v>
      </c>
      <c r="IV16" t="s">
        <v>174</v>
      </c>
      <c r="IW16" t="s">
        <v>174</v>
      </c>
      <c r="IX16" t="s">
        <v>174</v>
      </c>
      <c r="IY16" t="s">
        <v>174</v>
      </c>
      <c r="IZ16" t="s">
        <v>174</v>
      </c>
      <c r="JA16" t="s">
        <v>174</v>
      </c>
      <c r="JB16" t="s">
        <v>174</v>
      </c>
      <c r="JC16" t="s">
        <v>174</v>
      </c>
      <c r="JD16" t="s">
        <v>174</v>
      </c>
      <c r="JE16" t="s">
        <v>174</v>
      </c>
      <c r="JF16" t="s">
        <v>174</v>
      </c>
      <c r="JG16" t="s">
        <v>174</v>
      </c>
      <c r="JH16" t="s">
        <v>174</v>
      </c>
      <c r="JI16" t="s">
        <v>174</v>
      </c>
      <c r="JJ16" t="s">
        <v>174</v>
      </c>
      <c r="JK16" t="s">
        <v>174</v>
      </c>
      <c r="JL16" t="s">
        <v>174</v>
      </c>
      <c r="JM16" t="s">
        <v>174</v>
      </c>
      <c r="JN16" t="s">
        <v>174</v>
      </c>
      <c r="JO16" t="s">
        <v>174</v>
      </c>
      <c r="JP16" t="s">
        <v>174</v>
      </c>
    </row>
    <row r="17" spans="1:276" x14ac:dyDescent="0.3">
      <c r="A17">
        <v>16</v>
      </c>
      <c r="B17" t="s">
        <v>193</v>
      </c>
      <c r="C17">
        <v>0</v>
      </c>
      <c r="D17">
        <v>100</v>
      </c>
      <c r="E17">
        <v>0</v>
      </c>
      <c r="F17">
        <v>0</v>
      </c>
      <c r="G17">
        <v>0</v>
      </c>
      <c r="H17">
        <v>0</v>
      </c>
      <c r="I17">
        <v>0</v>
      </c>
      <c r="J17">
        <v>100</v>
      </c>
      <c r="K17">
        <v>0</v>
      </c>
      <c r="L17">
        <v>0</v>
      </c>
      <c r="M17">
        <v>0</v>
      </c>
      <c r="N17">
        <v>100</v>
      </c>
      <c r="O17">
        <v>0</v>
      </c>
      <c r="P17">
        <v>0</v>
      </c>
      <c r="Q17">
        <v>0</v>
      </c>
      <c r="R17">
        <v>100</v>
      </c>
      <c r="S17">
        <v>0</v>
      </c>
      <c r="T17">
        <v>0</v>
      </c>
      <c r="U17">
        <v>0</v>
      </c>
      <c r="V17">
        <v>0</v>
      </c>
      <c r="W17">
        <v>0</v>
      </c>
      <c r="X17">
        <v>0</v>
      </c>
      <c r="Y17">
        <v>0</v>
      </c>
      <c r="Z17">
        <v>0</v>
      </c>
      <c r="AA17">
        <v>0</v>
      </c>
      <c r="AB17">
        <v>0</v>
      </c>
      <c r="AC17">
        <v>0</v>
      </c>
      <c r="AD17">
        <v>0</v>
      </c>
      <c r="AE17">
        <v>0</v>
      </c>
      <c r="AF17">
        <v>0</v>
      </c>
      <c r="AG17">
        <v>0</v>
      </c>
      <c r="AH17">
        <v>100</v>
      </c>
      <c r="AI17">
        <v>0</v>
      </c>
      <c r="AJ17">
        <v>100</v>
      </c>
      <c r="AK17">
        <v>0</v>
      </c>
      <c r="AL17">
        <v>0</v>
      </c>
      <c r="AM17">
        <v>0</v>
      </c>
      <c r="AN17">
        <v>0</v>
      </c>
      <c r="AO17">
        <v>0</v>
      </c>
      <c r="AP17">
        <v>0</v>
      </c>
      <c r="AQ17">
        <v>0</v>
      </c>
      <c r="AR17">
        <v>0</v>
      </c>
      <c r="AS17">
        <v>0</v>
      </c>
      <c r="AT17">
        <v>0</v>
      </c>
      <c r="AU17">
        <v>100</v>
      </c>
      <c r="AV17">
        <v>0</v>
      </c>
      <c r="AW17">
        <v>0</v>
      </c>
      <c r="AX17">
        <v>0</v>
      </c>
      <c r="AY17">
        <v>100</v>
      </c>
      <c r="AZ17">
        <v>0</v>
      </c>
      <c r="BA17">
        <v>0</v>
      </c>
      <c r="BB17">
        <v>0</v>
      </c>
      <c r="BC17">
        <v>0</v>
      </c>
      <c r="BD17">
        <v>0</v>
      </c>
      <c r="BE17">
        <v>0</v>
      </c>
      <c r="BF17">
        <v>0</v>
      </c>
      <c r="BG17">
        <v>0</v>
      </c>
      <c r="BH17">
        <v>0</v>
      </c>
      <c r="BI17">
        <v>0</v>
      </c>
      <c r="BJ17">
        <v>0</v>
      </c>
      <c r="BK17">
        <v>0</v>
      </c>
      <c r="BL17">
        <v>0</v>
      </c>
      <c r="BM17">
        <v>0</v>
      </c>
      <c r="BN17">
        <v>0</v>
      </c>
      <c r="BO17">
        <v>0</v>
      </c>
      <c r="BP17">
        <v>0</v>
      </c>
      <c r="BQ17">
        <v>0</v>
      </c>
      <c r="BR17">
        <v>0</v>
      </c>
      <c r="BS17">
        <v>100</v>
      </c>
      <c r="BT17">
        <v>0</v>
      </c>
      <c r="BU17">
        <v>0</v>
      </c>
      <c r="BV17">
        <v>0</v>
      </c>
      <c r="BW17">
        <v>0</v>
      </c>
      <c r="BX17">
        <v>0</v>
      </c>
      <c r="BY17">
        <v>0</v>
      </c>
      <c r="BZ17">
        <v>100</v>
      </c>
      <c r="CA17">
        <v>0</v>
      </c>
      <c r="CB17">
        <v>0</v>
      </c>
      <c r="CC17">
        <v>100</v>
      </c>
      <c r="CD17">
        <v>0</v>
      </c>
      <c r="CE17">
        <v>0</v>
      </c>
      <c r="CF17">
        <v>0</v>
      </c>
      <c r="CG17">
        <v>0</v>
      </c>
      <c r="CH17">
        <v>0</v>
      </c>
      <c r="CI17">
        <v>0</v>
      </c>
      <c r="CJ17">
        <v>0</v>
      </c>
      <c r="CK17">
        <v>100</v>
      </c>
      <c r="CL17">
        <v>100</v>
      </c>
      <c r="CM17">
        <v>0</v>
      </c>
      <c r="CN17">
        <v>0</v>
      </c>
      <c r="CO17">
        <v>0</v>
      </c>
      <c r="CP17">
        <v>0</v>
      </c>
      <c r="CQ17">
        <v>0</v>
      </c>
      <c r="CR17">
        <v>0</v>
      </c>
      <c r="CS17">
        <v>100</v>
      </c>
      <c r="CT17">
        <v>0</v>
      </c>
      <c r="CU17">
        <v>0</v>
      </c>
      <c r="CV17">
        <v>0</v>
      </c>
      <c r="CW17">
        <v>0</v>
      </c>
      <c r="CX17">
        <v>0</v>
      </c>
      <c r="CY17">
        <v>100</v>
      </c>
      <c r="CZ17">
        <v>0</v>
      </c>
      <c r="DA17">
        <v>0</v>
      </c>
      <c r="DB17">
        <v>0</v>
      </c>
      <c r="DC17">
        <v>0</v>
      </c>
      <c r="DD17">
        <v>100</v>
      </c>
      <c r="DE17">
        <v>0</v>
      </c>
      <c r="DF17">
        <v>0</v>
      </c>
      <c r="DG17">
        <v>0</v>
      </c>
      <c r="DH17">
        <v>100</v>
      </c>
      <c r="DI17">
        <v>0</v>
      </c>
      <c r="DK17" t="s">
        <v>138</v>
      </c>
      <c r="DQ17" t="s">
        <v>138</v>
      </c>
      <c r="DU17" t="s">
        <v>138</v>
      </c>
      <c r="DY17" t="s">
        <v>138</v>
      </c>
      <c r="EO17" t="s">
        <v>138</v>
      </c>
      <c r="EQ17" t="s">
        <v>138</v>
      </c>
      <c r="FB17" t="s">
        <v>138</v>
      </c>
      <c r="FF17" t="s">
        <v>138</v>
      </c>
      <c r="FZ17" t="s">
        <v>138</v>
      </c>
      <c r="GG17" t="s">
        <v>138</v>
      </c>
      <c r="GJ17" t="s">
        <v>138</v>
      </c>
      <c r="GR17" t="s">
        <v>138</v>
      </c>
      <c r="GS17" t="s">
        <v>138</v>
      </c>
      <c r="GZ17" t="s">
        <v>138</v>
      </c>
      <c r="HF17" t="s">
        <v>138</v>
      </c>
      <c r="HK17" t="s">
        <v>138</v>
      </c>
      <c r="HO17" t="s">
        <v>138</v>
      </c>
      <c r="HQ17">
        <v>1</v>
      </c>
      <c r="HR17" t="s">
        <v>177</v>
      </c>
      <c r="HS17" t="s">
        <v>174</v>
      </c>
      <c r="HT17" t="s">
        <v>174</v>
      </c>
      <c r="HU17" t="s">
        <v>174</v>
      </c>
      <c r="HV17" t="s">
        <v>174</v>
      </c>
      <c r="HW17" t="s">
        <v>174</v>
      </c>
      <c r="HX17" t="s">
        <v>174</v>
      </c>
      <c r="HY17" t="s">
        <v>174</v>
      </c>
      <c r="HZ17" t="s">
        <v>174</v>
      </c>
      <c r="IA17" t="s">
        <v>174</v>
      </c>
      <c r="IB17" t="s">
        <v>174</v>
      </c>
      <c r="IC17" t="s">
        <v>174</v>
      </c>
      <c r="ID17" t="s">
        <v>174</v>
      </c>
      <c r="IE17" t="s">
        <v>174</v>
      </c>
      <c r="IF17" t="s">
        <v>174</v>
      </c>
      <c r="IG17" t="s">
        <v>174</v>
      </c>
      <c r="IH17" t="s">
        <v>174</v>
      </c>
      <c r="II17" t="s">
        <v>174</v>
      </c>
      <c r="IJ17" t="s">
        <v>174</v>
      </c>
      <c r="IK17" t="s">
        <v>174</v>
      </c>
      <c r="IL17" t="s">
        <v>174</v>
      </c>
      <c r="IM17" t="s">
        <v>174</v>
      </c>
      <c r="IN17" t="s">
        <v>174</v>
      </c>
      <c r="IO17" t="s">
        <v>174</v>
      </c>
      <c r="IP17" t="s">
        <v>174</v>
      </c>
      <c r="IQ17" t="s">
        <v>174</v>
      </c>
      <c r="IR17" t="s">
        <v>174</v>
      </c>
      <c r="IS17" t="s">
        <v>174</v>
      </c>
      <c r="IT17" t="s">
        <v>174</v>
      </c>
      <c r="IU17" t="s">
        <v>174</v>
      </c>
      <c r="IV17" t="s">
        <v>174</v>
      </c>
      <c r="IW17" t="s">
        <v>174</v>
      </c>
      <c r="IX17" t="s">
        <v>174</v>
      </c>
      <c r="IY17" t="s">
        <v>174</v>
      </c>
      <c r="IZ17" t="s">
        <v>174</v>
      </c>
      <c r="JA17" t="s">
        <v>174</v>
      </c>
      <c r="JB17" t="s">
        <v>174</v>
      </c>
      <c r="JC17" t="s">
        <v>174</v>
      </c>
      <c r="JD17" t="s">
        <v>174</v>
      </c>
      <c r="JE17" t="s">
        <v>174</v>
      </c>
      <c r="JF17" t="s">
        <v>174</v>
      </c>
      <c r="JG17" t="s">
        <v>174</v>
      </c>
      <c r="JH17" t="s">
        <v>174</v>
      </c>
      <c r="JI17" t="s">
        <v>174</v>
      </c>
      <c r="JJ17" t="s">
        <v>174</v>
      </c>
      <c r="JK17" t="s">
        <v>174</v>
      </c>
      <c r="JL17" t="s">
        <v>174</v>
      </c>
      <c r="JM17" t="s">
        <v>174</v>
      </c>
      <c r="JN17" t="s">
        <v>174</v>
      </c>
      <c r="JO17" t="s">
        <v>174</v>
      </c>
      <c r="JP17" t="s">
        <v>174</v>
      </c>
    </row>
    <row r="18" spans="1:276" x14ac:dyDescent="0.3">
      <c r="A18">
        <v>17</v>
      </c>
      <c r="B18" t="s">
        <v>194</v>
      </c>
      <c r="C18">
        <v>0</v>
      </c>
      <c r="D18">
        <v>100</v>
      </c>
      <c r="E18">
        <v>0</v>
      </c>
      <c r="F18">
        <v>0</v>
      </c>
      <c r="G18">
        <v>0</v>
      </c>
      <c r="H18">
        <v>0</v>
      </c>
      <c r="I18">
        <v>0</v>
      </c>
      <c r="J18">
        <v>100</v>
      </c>
      <c r="K18">
        <v>0</v>
      </c>
      <c r="L18">
        <v>0</v>
      </c>
      <c r="M18">
        <v>0</v>
      </c>
      <c r="N18">
        <v>0</v>
      </c>
      <c r="O18">
        <v>0</v>
      </c>
      <c r="P18">
        <v>100</v>
      </c>
      <c r="Q18">
        <v>0</v>
      </c>
      <c r="R18">
        <v>0</v>
      </c>
      <c r="S18">
        <v>0</v>
      </c>
      <c r="T18">
        <v>0</v>
      </c>
      <c r="U18">
        <v>0</v>
      </c>
      <c r="V18">
        <v>0</v>
      </c>
      <c r="W18">
        <v>0</v>
      </c>
      <c r="X18">
        <v>0</v>
      </c>
      <c r="Y18">
        <v>100</v>
      </c>
      <c r="Z18">
        <v>0</v>
      </c>
      <c r="AA18">
        <v>0</v>
      </c>
      <c r="AB18">
        <v>0</v>
      </c>
      <c r="AC18">
        <v>0</v>
      </c>
      <c r="AD18">
        <v>0</v>
      </c>
      <c r="AE18">
        <v>0</v>
      </c>
      <c r="AF18">
        <v>0</v>
      </c>
      <c r="AG18">
        <v>0</v>
      </c>
      <c r="AH18">
        <v>100</v>
      </c>
      <c r="AI18">
        <v>0</v>
      </c>
      <c r="AJ18">
        <v>100</v>
      </c>
      <c r="AK18">
        <v>0</v>
      </c>
      <c r="AL18">
        <v>0</v>
      </c>
      <c r="AM18">
        <v>0</v>
      </c>
      <c r="AN18">
        <v>0</v>
      </c>
      <c r="AO18">
        <v>0</v>
      </c>
      <c r="AP18">
        <v>0</v>
      </c>
      <c r="AQ18">
        <v>0</v>
      </c>
      <c r="AR18">
        <v>0</v>
      </c>
      <c r="AS18">
        <v>0</v>
      </c>
      <c r="AT18">
        <v>0</v>
      </c>
      <c r="AU18">
        <v>0</v>
      </c>
      <c r="AV18">
        <v>0</v>
      </c>
      <c r="AW18">
        <v>0</v>
      </c>
      <c r="AX18">
        <v>100</v>
      </c>
      <c r="AY18">
        <v>0</v>
      </c>
      <c r="AZ18">
        <v>100</v>
      </c>
      <c r="BA18">
        <v>0</v>
      </c>
      <c r="BB18">
        <v>0</v>
      </c>
      <c r="BC18">
        <v>0</v>
      </c>
      <c r="BD18">
        <v>0</v>
      </c>
      <c r="BE18">
        <v>0</v>
      </c>
      <c r="BF18">
        <v>100</v>
      </c>
      <c r="BG18">
        <v>100</v>
      </c>
      <c r="BH18">
        <v>0</v>
      </c>
      <c r="BI18">
        <v>0</v>
      </c>
      <c r="BJ18">
        <v>0</v>
      </c>
      <c r="BK18">
        <v>0</v>
      </c>
      <c r="BL18">
        <v>0</v>
      </c>
      <c r="BM18">
        <v>0</v>
      </c>
      <c r="BN18">
        <v>0</v>
      </c>
      <c r="BO18">
        <v>0</v>
      </c>
      <c r="BP18">
        <v>100</v>
      </c>
      <c r="BQ18">
        <v>0</v>
      </c>
      <c r="BR18">
        <v>0</v>
      </c>
      <c r="BS18">
        <v>0</v>
      </c>
      <c r="BT18">
        <v>100</v>
      </c>
      <c r="BU18">
        <v>0</v>
      </c>
      <c r="BV18">
        <v>100</v>
      </c>
      <c r="BW18">
        <v>0</v>
      </c>
      <c r="BX18">
        <v>0</v>
      </c>
      <c r="BY18">
        <v>0</v>
      </c>
      <c r="BZ18">
        <v>0</v>
      </c>
      <c r="CA18">
        <v>0</v>
      </c>
      <c r="CB18">
        <v>0</v>
      </c>
      <c r="CC18">
        <v>100</v>
      </c>
      <c r="CD18">
        <v>0</v>
      </c>
      <c r="CE18">
        <v>0</v>
      </c>
      <c r="CF18">
        <v>0</v>
      </c>
      <c r="CG18">
        <v>0</v>
      </c>
      <c r="CH18">
        <v>0</v>
      </c>
      <c r="CI18">
        <v>100</v>
      </c>
      <c r="CJ18">
        <v>0</v>
      </c>
      <c r="CK18">
        <v>0</v>
      </c>
      <c r="CL18">
        <v>100</v>
      </c>
      <c r="CM18">
        <v>0</v>
      </c>
      <c r="CN18">
        <v>0</v>
      </c>
      <c r="CO18">
        <v>0</v>
      </c>
      <c r="CP18">
        <v>0</v>
      </c>
      <c r="CQ18">
        <v>0</v>
      </c>
      <c r="CR18">
        <v>0</v>
      </c>
      <c r="CS18">
        <v>100</v>
      </c>
      <c r="CT18">
        <v>0</v>
      </c>
      <c r="CU18">
        <v>0</v>
      </c>
      <c r="CV18">
        <v>0</v>
      </c>
      <c r="CW18">
        <v>0</v>
      </c>
      <c r="CX18">
        <v>0</v>
      </c>
      <c r="CY18">
        <v>100</v>
      </c>
      <c r="CZ18">
        <v>0</v>
      </c>
      <c r="DA18">
        <v>0</v>
      </c>
      <c r="DB18">
        <v>0</v>
      </c>
      <c r="DC18">
        <v>0</v>
      </c>
      <c r="DD18">
        <v>100</v>
      </c>
      <c r="DE18">
        <v>0</v>
      </c>
      <c r="DF18">
        <v>0</v>
      </c>
      <c r="DG18">
        <v>0</v>
      </c>
      <c r="DH18">
        <v>100</v>
      </c>
      <c r="DI18">
        <v>0</v>
      </c>
      <c r="DK18" t="s">
        <v>138</v>
      </c>
      <c r="DQ18" t="s">
        <v>138</v>
      </c>
      <c r="DW18" t="s">
        <v>138</v>
      </c>
      <c r="EF18" t="s">
        <v>138</v>
      </c>
      <c r="EO18" t="s">
        <v>138</v>
      </c>
      <c r="EQ18" t="s">
        <v>138</v>
      </c>
      <c r="FE18" t="s">
        <v>138</v>
      </c>
      <c r="FG18" t="s">
        <v>138</v>
      </c>
      <c r="FM18" t="s">
        <v>138</v>
      </c>
      <c r="FN18" t="s">
        <v>138</v>
      </c>
      <c r="FW18" t="s">
        <v>138</v>
      </c>
      <c r="GA18" t="s">
        <v>138</v>
      </c>
      <c r="GC18" t="s">
        <v>138</v>
      </c>
      <c r="GJ18" t="s">
        <v>138</v>
      </c>
      <c r="GP18" t="s">
        <v>138</v>
      </c>
      <c r="GS18" t="s">
        <v>138</v>
      </c>
      <c r="GZ18" t="s">
        <v>138</v>
      </c>
      <c r="HF18" t="s">
        <v>138</v>
      </c>
      <c r="HK18" t="s">
        <v>138</v>
      </c>
      <c r="HO18" t="s">
        <v>138</v>
      </c>
      <c r="HQ18">
        <v>1</v>
      </c>
      <c r="HR18" t="s">
        <v>177</v>
      </c>
      <c r="HS18" t="s">
        <v>174</v>
      </c>
      <c r="HT18" t="s">
        <v>174</v>
      </c>
      <c r="HU18" t="s">
        <v>174</v>
      </c>
      <c r="HV18" t="s">
        <v>174</v>
      </c>
      <c r="HW18" t="s">
        <v>174</v>
      </c>
      <c r="HX18" t="s">
        <v>174</v>
      </c>
      <c r="HY18" t="s">
        <v>174</v>
      </c>
      <c r="HZ18" t="s">
        <v>174</v>
      </c>
      <c r="IA18" t="s">
        <v>174</v>
      </c>
      <c r="IB18" t="s">
        <v>174</v>
      </c>
      <c r="IC18" t="s">
        <v>174</v>
      </c>
      <c r="ID18" t="s">
        <v>174</v>
      </c>
      <c r="IE18" t="s">
        <v>174</v>
      </c>
      <c r="IF18" t="s">
        <v>174</v>
      </c>
      <c r="IG18" t="s">
        <v>174</v>
      </c>
      <c r="IH18" t="s">
        <v>174</v>
      </c>
      <c r="II18" t="s">
        <v>174</v>
      </c>
      <c r="IJ18" t="s">
        <v>174</v>
      </c>
      <c r="IK18" t="s">
        <v>174</v>
      </c>
      <c r="IL18" t="s">
        <v>174</v>
      </c>
      <c r="IM18" t="s">
        <v>174</v>
      </c>
      <c r="IN18" t="s">
        <v>174</v>
      </c>
      <c r="IO18" t="s">
        <v>174</v>
      </c>
      <c r="IP18" t="s">
        <v>174</v>
      </c>
      <c r="IQ18" t="s">
        <v>174</v>
      </c>
      <c r="IR18" t="s">
        <v>174</v>
      </c>
      <c r="IS18" t="s">
        <v>174</v>
      </c>
      <c r="IT18" t="s">
        <v>174</v>
      </c>
      <c r="IU18" t="s">
        <v>174</v>
      </c>
      <c r="IV18" t="s">
        <v>174</v>
      </c>
      <c r="IW18" t="s">
        <v>174</v>
      </c>
      <c r="IX18" t="s">
        <v>174</v>
      </c>
      <c r="IY18" t="s">
        <v>174</v>
      </c>
      <c r="IZ18" t="s">
        <v>174</v>
      </c>
      <c r="JA18" t="s">
        <v>174</v>
      </c>
      <c r="JB18" t="s">
        <v>174</v>
      </c>
      <c r="JC18" t="s">
        <v>174</v>
      </c>
      <c r="JD18" t="s">
        <v>174</v>
      </c>
      <c r="JE18" t="s">
        <v>174</v>
      </c>
      <c r="JF18" t="s">
        <v>174</v>
      </c>
      <c r="JG18" t="s">
        <v>174</v>
      </c>
      <c r="JH18" t="s">
        <v>174</v>
      </c>
      <c r="JI18" t="s">
        <v>174</v>
      </c>
      <c r="JJ18" t="s">
        <v>174</v>
      </c>
      <c r="JK18" t="s">
        <v>174</v>
      </c>
      <c r="JL18" t="s">
        <v>174</v>
      </c>
      <c r="JM18" t="s">
        <v>174</v>
      </c>
      <c r="JN18" t="s">
        <v>174</v>
      </c>
      <c r="JO18" t="s">
        <v>174</v>
      </c>
      <c r="JP18" t="s">
        <v>174</v>
      </c>
    </row>
    <row r="19" spans="1:276" x14ac:dyDescent="0.3">
      <c r="A19">
        <v>18</v>
      </c>
      <c r="B19" t="s">
        <v>195</v>
      </c>
      <c r="C19">
        <v>0</v>
      </c>
      <c r="D19">
        <v>100</v>
      </c>
      <c r="E19">
        <v>0</v>
      </c>
      <c r="F19">
        <v>0</v>
      </c>
      <c r="G19">
        <v>0</v>
      </c>
      <c r="H19">
        <v>0</v>
      </c>
      <c r="I19">
        <v>0</v>
      </c>
      <c r="J19">
        <v>100</v>
      </c>
      <c r="K19">
        <v>0</v>
      </c>
      <c r="L19">
        <v>0</v>
      </c>
      <c r="M19">
        <v>100</v>
      </c>
      <c r="N19">
        <v>0</v>
      </c>
      <c r="O19">
        <v>0</v>
      </c>
      <c r="P19">
        <v>0</v>
      </c>
      <c r="Q19">
        <v>0</v>
      </c>
      <c r="R19">
        <v>0</v>
      </c>
      <c r="S19">
        <v>100</v>
      </c>
      <c r="T19">
        <v>0</v>
      </c>
      <c r="U19">
        <v>0</v>
      </c>
      <c r="V19">
        <v>0</v>
      </c>
      <c r="W19">
        <v>0</v>
      </c>
      <c r="X19">
        <v>0</v>
      </c>
      <c r="Y19">
        <v>0</v>
      </c>
      <c r="Z19">
        <v>0</v>
      </c>
      <c r="AA19">
        <v>0</v>
      </c>
      <c r="AB19">
        <v>0</v>
      </c>
      <c r="AC19">
        <v>0</v>
      </c>
      <c r="AD19">
        <v>0</v>
      </c>
      <c r="AE19">
        <v>0</v>
      </c>
      <c r="AF19">
        <v>0</v>
      </c>
      <c r="AG19">
        <v>100</v>
      </c>
      <c r="AH19">
        <v>0</v>
      </c>
      <c r="AI19">
        <v>0</v>
      </c>
      <c r="AJ19">
        <v>100</v>
      </c>
      <c r="AK19">
        <v>0</v>
      </c>
      <c r="AL19">
        <v>0</v>
      </c>
      <c r="AM19">
        <v>0</v>
      </c>
      <c r="AN19">
        <v>0</v>
      </c>
      <c r="AO19">
        <v>0</v>
      </c>
      <c r="AP19">
        <v>0</v>
      </c>
      <c r="AQ19">
        <v>0</v>
      </c>
      <c r="AR19">
        <v>0</v>
      </c>
      <c r="AS19">
        <v>0</v>
      </c>
      <c r="AT19">
        <v>0</v>
      </c>
      <c r="AU19">
        <v>0</v>
      </c>
      <c r="AV19">
        <v>0</v>
      </c>
      <c r="AW19">
        <v>100</v>
      </c>
      <c r="AX19">
        <v>0</v>
      </c>
      <c r="AY19">
        <v>0</v>
      </c>
      <c r="AZ19">
        <v>100</v>
      </c>
      <c r="BA19">
        <v>0</v>
      </c>
      <c r="BB19">
        <v>0</v>
      </c>
      <c r="BC19">
        <v>0</v>
      </c>
      <c r="BD19">
        <v>0</v>
      </c>
      <c r="BE19">
        <v>0</v>
      </c>
      <c r="BF19">
        <v>100</v>
      </c>
      <c r="BG19">
        <v>100</v>
      </c>
      <c r="BH19">
        <v>0</v>
      </c>
      <c r="BI19">
        <v>0</v>
      </c>
      <c r="BJ19">
        <v>0</v>
      </c>
      <c r="BK19">
        <v>0</v>
      </c>
      <c r="BL19">
        <v>0</v>
      </c>
      <c r="BM19">
        <v>0</v>
      </c>
      <c r="BN19">
        <v>0</v>
      </c>
      <c r="BO19">
        <v>100</v>
      </c>
      <c r="BP19">
        <v>0</v>
      </c>
      <c r="BQ19">
        <v>0</v>
      </c>
      <c r="BR19">
        <v>0</v>
      </c>
      <c r="BS19">
        <v>0</v>
      </c>
      <c r="BT19">
        <v>100</v>
      </c>
      <c r="BU19">
        <v>0</v>
      </c>
      <c r="BV19">
        <v>0</v>
      </c>
      <c r="BW19">
        <v>100</v>
      </c>
      <c r="BX19">
        <v>0</v>
      </c>
      <c r="BY19">
        <v>0</v>
      </c>
      <c r="BZ19">
        <v>0</v>
      </c>
      <c r="CA19">
        <v>0</v>
      </c>
      <c r="CB19">
        <v>0</v>
      </c>
      <c r="CC19">
        <v>100</v>
      </c>
      <c r="CD19">
        <v>0</v>
      </c>
      <c r="CE19">
        <v>0</v>
      </c>
      <c r="CF19">
        <v>0</v>
      </c>
      <c r="CG19">
        <v>0</v>
      </c>
      <c r="CH19">
        <v>0</v>
      </c>
      <c r="CI19">
        <v>0</v>
      </c>
      <c r="CJ19">
        <v>0</v>
      </c>
      <c r="CK19">
        <v>100</v>
      </c>
      <c r="CL19">
        <v>100</v>
      </c>
      <c r="CM19">
        <v>0</v>
      </c>
      <c r="CN19">
        <v>0</v>
      </c>
      <c r="CO19">
        <v>0</v>
      </c>
      <c r="CP19">
        <v>0</v>
      </c>
      <c r="CQ19">
        <v>0</v>
      </c>
      <c r="CR19">
        <v>100</v>
      </c>
      <c r="CS19">
        <v>0</v>
      </c>
      <c r="CT19">
        <v>0</v>
      </c>
      <c r="CU19">
        <v>0</v>
      </c>
      <c r="CV19">
        <v>0</v>
      </c>
      <c r="CW19">
        <v>0</v>
      </c>
      <c r="CX19">
        <v>100</v>
      </c>
      <c r="CY19">
        <v>0</v>
      </c>
      <c r="CZ19">
        <v>0</v>
      </c>
      <c r="DA19">
        <v>0</v>
      </c>
      <c r="DB19">
        <v>0</v>
      </c>
      <c r="DC19">
        <v>0</v>
      </c>
      <c r="DD19">
        <v>0</v>
      </c>
      <c r="DE19">
        <v>0</v>
      </c>
      <c r="DF19">
        <v>0</v>
      </c>
      <c r="DG19">
        <v>0</v>
      </c>
      <c r="DH19">
        <v>0</v>
      </c>
      <c r="DI19">
        <v>0</v>
      </c>
      <c r="DK19" t="s">
        <v>138</v>
      </c>
      <c r="DQ19" t="s">
        <v>138</v>
      </c>
      <c r="DT19" t="s">
        <v>138</v>
      </c>
      <c r="DZ19" t="s">
        <v>138</v>
      </c>
      <c r="EN19" t="s">
        <v>138</v>
      </c>
      <c r="EQ19" t="s">
        <v>138</v>
      </c>
      <c r="FD19" t="s">
        <v>138</v>
      </c>
      <c r="FG19" t="s">
        <v>138</v>
      </c>
      <c r="FM19" t="s">
        <v>138</v>
      </c>
      <c r="FN19" t="s">
        <v>138</v>
      </c>
      <c r="FV19" t="s">
        <v>138</v>
      </c>
      <c r="GA19" t="s">
        <v>138</v>
      </c>
      <c r="GD19" t="s">
        <v>138</v>
      </c>
      <c r="GJ19" t="s">
        <v>138</v>
      </c>
      <c r="GR19" t="s">
        <v>138</v>
      </c>
      <c r="GS19" t="s">
        <v>138</v>
      </c>
      <c r="GY19" t="s">
        <v>138</v>
      </c>
      <c r="HE19" t="s">
        <v>138</v>
      </c>
      <c r="HQ19">
        <v>1</v>
      </c>
      <c r="HR19" t="s">
        <v>177</v>
      </c>
      <c r="HS19" t="s">
        <v>174</v>
      </c>
      <c r="HT19" t="s">
        <v>174</v>
      </c>
      <c r="HU19" t="s">
        <v>174</v>
      </c>
      <c r="HV19" t="s">
        <v>174</v>
      </c>
      <c r="HW19" t="s">
        <v>174</v>
      </c>
      <c r="HX19" t="s">
        <v>174</v>
      </c>
      <c r="HY19" t="s">
        <v>174</v>
      </c>
      <c r="HZ19" t="s">
        <v>174</v>
      </c>
      <c r="IA19" t="s">
        <v>174</v>
      </c>
      <c r="IB19" t="s">
        <v>174</v>
      </c>
      <c r="IC19" t="s">
        <v>174</v>
      </c>
      <c r="ID19" t="s">
        <v>174</v>
      </c>
      <c r="IE19" t="s">
        <v>174</v>
      </c>
      <c r="IF19" t="s">
        <v>174</v>
      </c>
      <c r="IG19" t="s">
        <v>174</v>
      </c>
      <c r="IH19" t="s">
        <v>174</v>
      </c>
      <c r="II19" t="s">
        <v>174</v>
      </c>
      <c r="IJ19" t="s">
        <v>174</v>
      </c>
      <c r="IK19" t="s">
        <v>174</v>
      </c>
      <c r="IL19" t="s">
        <v>174</v>
      </c>
      <c r="IM19" t="s">
        <v>174</v>
      </c>
      <c r="IN19" t="s">
        <v>174</v>
      </c>
      <c r="IO19" t="s">
        <v>174</v>
      </c>
      <c r="IP19" t="s">
        <v>174</v>
      </c>
      <c r="IQ19" t="s">
        <v>174</v>
      </c>
      <c r="IR19" t="s">
        <v>174</v>
      </c>
      <c r="IS19" t="s">
        <v>174</v>
      </c>
      <c r="IT19" t="s">
        <v>174</v>
      </c>
      <c r="IU19" t="s">
        <v>174</v>
      </c>
      <c r="IV19" t="s">
        <v>174</v>
      </c>
      <c r="IW19" t="s">
        <v>174</v>
      </c>
      <c r="IX19" t="s">
        <v>174</v>
      </c>
      <c r="IY19" t="s">
        <v>174</v>
      </c>
      <c r="IZ19" t="s">
        <v>174</v>
      </c>
      <c r="JA19" t="s">
        <v>174</v>
      </c>
      <c r="JB19" t="s">
        <v>174</v>
      </c>
      <c r="JC19" t="s">
        <v>174</v>
      </c>
      <c r="JD19" t="s">
        <v>174</v>
      </c>
      <c r="JE19" t="s">
        <v>174</v>
      </c>
      <c r="JF19" t="s">
        <v>174</v>
      </c>
      <c r="JG19" t="s">
        <v>174</v>
      </c>
      <c r="JH19" t="s">
        <v>174</v>
      </c>
      <c r="JI19" t="s">
        <v>174</v>
      </c>
      <c r="JJ19" t="s">
        <v>174</v>
      </c>
      <c r="JK19" t="s">
        <v>174</v>
      </c>
      <c r="JL19" t="s">
        <v>174</v>
      </c>
      <c r="JM19" t="s">
        <v>174</v>
      </c>
      <c r="JN19" t="s">
        <v>174</v>
      </c>
      <c r="JO19" t="s">
        <v>174</v>
      </c>
      <c r="JP19" t="s">
        <v>174</v>
      </c>
    </row>
    <row r="20" spans="1:276" x14ac:dyDescent="0.3">
      <c r="A20">
        <v>19</v>
      </c>
      <c r="B20" t="s">
        <v>196</v>
      </c>
      <c r="C20">
        <v>20</v>
      </c>
      <c r="D20">
        <v>80</v>
      </c>
      <c r="E20">
        <v>0</v>
      </c>
      <c r="F20">
        <v>0</v>
      </c>
      <c r="G20">
        <v>0</v>
      </c>
      <c r="H20">
        <v>0</v>
      </c>
      <c r="I20">
        <v>100</v>
      </c>
      <c r="J20">
        <v>0</v>
      </c>
      <c r="K20">
        <v>20</v>
      </c>
      <c r="L20">
        <v>20</v>
      </c>
      <c r="M20">
        <v>0</v>
      </c>
      <c r="N20">
        <v>20</v>
      </c>
      <c r="O20">
        <v>0</v>
      </c>
      <c r="P20">
        <v>20</v>
      </c>
      <c r="Q20">
        <v>20</v>
      </c>
      <c r="R20">
        <v>20</v>
      </c>
      <c r="S20">
        <v>0</v>
      </c>
      <c r="T20">
        <v>0</v>
      </c>
      <c r="U20">
        <v>20</v>
      </c>
      <c r="V20">
        <v>0</v>
      </c>
      <c r="W20">
        <v>0</v>
      </c>
      <c r="X20">
        <v>0</v>
      </c>
      <c r="Y20">
        <v>0</v>
      </c>
      <c r="Z20">
        <v>20</v>
      </c>
      <c r="AA20">
        <v>0</v>
      </c>
      <c r="AB20">
        <v>0</v>
      </c>
      <c r="AC20">
        <v>20</v>
      </c>
      <c r="AD20">
        <v>20</v>
      </c>
      <c r="AE20">
        <v>0</v>
      </c>
      <c r="AF20">
        <v>0</v>
      </c>
      <c r="AG20">
        <v>60</v>
      </c>
      <c r="AH20">
        <v>40</v>
      </c>
      <c r="AI20">
        <v>0</v>
      </c>
      <c r="AJ20">
        <v>60</v>
      </c>
      <c r="AK20">
        <v>40</v>
      </c>
      <c r="AL20">
        <v>0</v>
      </c>
      <c r="AM20">
        <v>0</v>
      </c>
      <c r="AN20">
        <v>0</v>
      </c>
      <c r="AO20">
        <v>0</v>
      </c>
      <c r="AP20">
        <v>100</v>
      </c>
      <c r="AQ20">
        <v>100</v>
      </c>
      <c r="AR20">
        <v>0</v>
      </c>
      <c r="AS20">
        <v>0</v>
      </c>
      <c r="AT20">
        <v>0</v>
      </c>
      <c r="AU20">
        <v>0</v>
      </c>
      <c r="AV20">
        <v>33.299999999999997</v>
      </c>
      <c r="AW20">
        <v>33.299999999999997</v>
      </c>
      <c r="AX20">
        <v>33.299999999999997</v>
      </c>
      <c r="AY20">
        <v>60</v>
      </c>
      <c r="AZ20">
        <v>40</v>
      </c>
      <c r="BA20">
        <v>0</v>
      </c>
      <c r="BB20">
        <v>0</v>
      </c>
      <c r="BC20">
        <v>0</v>
      </c>
      <c r="BD20">
        <v>0</v>
      </c>
      <c r="BE20">
        <v>100</v>
      </c>
      <c r="BF20">
        <v>0</v>
      </c>
      <c r="BG20">
        <v>0</v>
      </c>
      <c r="BH20">
        <v>100</v>
      </c>
      <c r="BI20">
        <v>0</v>
      </c>
      <c r="BJ20">
        <v>50</v>
      </c>
      <c r="BK20">
        <v>0</v>
      </c>
      <c r="BL20">
        <v>50</v>
      </c>
      <c r="BM20">
        <v>0</v>
      </c>
      <c r="BN20">
        <v>0</v>
      </c>
      <c r="BO20">
        <v>0</v>
      </c>
      <c r="BP20">
        <v>0</v>
      </c>
      <c r="BQ20">
        <v>0</v>
      </c>
      <c r="BR20">
        <v>0</v>
      </c>
      <c r="BS20">
        <v>0</v>
      </c>
      <c r="BT20">
        <v>0</v>
      </c>
      <c r="BU20">
        <v>100</v>
      </c>
      <c r="BV20">
        <v>20</v>
      </c>
      <c r="BW20">
        <v>0</v>
      </c>
      <c r="BX20">
        <v>0</v>
      </c>
      <c r="BY20">
        <v>0</v>
      </c>
      <c r="BZ20">
        <v>60</v>
      </c>
      <c r="CA20">
        <v>20</v>
      </c>
      <c r="CB20">
        <v>100</v>
      </c>
      <c r="CC20">
        <v>0</v>
      </c>
      <c r="CD20">
        <v>20</v>
      </c>
      <c r="CE20">
        <v>0</v>
      </c>
      <c r="CF20">
        <v>0</v>
      </c>
      <c r="CG20">
        <v>40</v>
      </c>
      <c r="CH20">
        <v>0</v>
      </c>
      <c r="CI20">
        <v>40</v>
      </c>
      <c r="CJ20">
        <v>0</v>
      </c>
      <c r="CK20">
        <v>0</v>
      </c>
      <c r="CL20">
        <v>0</v>
      </c>
      <c r="CM20">
        <v>100</v>
      </c>
      <c r="CN20">
        <v>0</v>
      </c>
      <c r="CO20">
        <v>0</v>
      </c>
      <c r="CP20">
        <v>0</v>
      </c>
      <c r="CQ20">
        <v>0</v>
      </c>
      <c r="CR20">
        <v>0</v>
      </c>
      <c r="CS20">
        <v>0</v>
      </c>
      <c r="CT20">
        <v>0</v>
      </c>
      <c r="CU20">
        <v>100</v>
      </c>
      <c r="CV20">
        <v>0</v>
      </c>
      <c r="CW20">
        <v>0</v>
      </c>
      <c r="CX20">
        <v>40</v>
      </c>
      <c r="CY20">
        <v>60</v>
      </c>
      <c r="CZ20">
        <v>100</v>
      </c>
      <c r="DA20">
        <v>0</v>
      </c>
      <c r="DB20">
        <v>0</v>
      </c>
      <c r="DC20">
        <v>0</v>
      </c>
      <c r="DD20">
        <v>0</v>
      </c>
      <c r="DE20">
        <v>0</v>
      </c>
      <c r="DF20">
        <v>0</v>
      </c>
      <c r="DG20">
        <v>33.299999999999997</v>
      </c>
      <c r="DH20">
        <v>66.7</v>
      </c>
      <c r="DI20">
        <v>0</v>
      </c>
      <c r="DJ20" t="s">
        <v>127</v>
      </c>
      <c r="DK20" t="s">
        <v>169</v>
      </c>
      <c r="DP20" t="s">
        <v>138</v>
      </c>
      <c r="DR20" t="s">
        <v>127</v>
      </c>
      <c r="DS20" t="s">
        <v>127</v>
      </c>
      <c r="DU20" t="s">
        <v>127</v>
      </c>
      <c r="DW20" t="s">
        <v>127</v>
      </c>
      <c r="DX20" t="s">
        <v>127</v>
      </c>
      <c r="DY20" t="s">
        <v>127</v>
      </c>
      <c r="EB20" t="s">
        <v>127</v>
      </c>
      <c r="EG20" t="s">
        <v>127</v>
      </c>
      <c r="EJ20" t="s">
        <v>127</v>
      </c>
      <c r="EK20" t="s">
        <v>127</v>
      </c>
      <c r="EN20" t="s">
        <v>156</v>
      </c>
      <c r="EO20" t="s">
        <v>145</v>
      </c>
      <c r="EQ20" t="s">
        <v>156</v>
      </c>
      <c r="ER20" t="s">
        <v>145</v>
      </c>
      <c r="EW20" t="s">
        <v>138</v>
      </c>
      <c r="EX20" t="s">
        <v>138</v>
      </c>
      <c r="FC20" t="s">
        <v>167</v>
      </c>
      <c r="FD20" t="s">
        <v>167</v>
      </c>
      <c r="FE20" t="s">
        <v>167</v>
      </c>
      <c r="FF20" t="s">
        <v>156</v>
      </c>
      <c r="FG20" t="s">
        <v>145</v>
      </c>
      <c r="FL20" t="s">
        <v>138</v>
      </c>
      <c r="FO20" t="s">
        <v>138</v>
      </c>
      <c r="FQ20" t="s">
        <v>133</v>
      </c>
      <c r="FS20" t="s">
        <v>133</v>
      </c>
      <c r="GB20" t="s">
        <v>138</v>
      </c>
      <c r="GC20" t="s">
        <v>127</v>
      </c>
      <c r="GG20" t="s">
        <v>156</v>
      </c>
      <c r="GH20" t="s">
        <v>127</v>
      </c>
      <c r="GI20" t="s">
        <v>138</v>
      </c>
      <c r="GK20" t="s">
        <v>127</v>
      </c>
      <c r="GN20" t="s">
        <v>145</v>
      </c>
      <c r="GP20" t="s">
        <v>145</v>
      </c>
      <c r="GT20" t="s">
        <v>138</v>
      </c>
      <c r="HB20" t="s">
        <v>138</v>
      </c>
      <c r="HE20" t="s">
        <v>145</v>
      </c>
      <c r="HF20" t="s">
        <v>156</v>
      </c>
      <c r="HG20" t="s">
        <v>138</v>
      </c>
      <c r="HN20" t="s">
        <v>167</v>
      </c>
      <c r="HO20" t="s">
        <v>155</v>
      </c>
      <c r="HQ20">
        <v>5</v>
      </c>
      <c r="HR20" t="s">
        <v>177</v>
      </c>
      <c r="HS20" t="s">
        <v>174</v>
      </c>
      <c r="HT20" t="s">
        <v>174</v>
      </c>
      <c r="HU20" t="s">
        <v>174</v>
      </c>
      <c r="HV20" t="s">
        <v>174</v>
      </c>
      <c r="HW20" t="s">
        <v>174</v>
      </c>
      <c r="HX20" t="s">
        <v>174</v>
      </c>
      <c r="HY20" t="s">
        <v>174</v>
      </c>
      <c r="HZ20" t="s">
        <v>174</v>
      </c>
      <c r="IA20" t="s">
        <v>174</v>
      </c>
      <c r="IB20" t="s">
        <v>174</v>
      </c>
      <c r="IC20" t="s">
        <v>174</v>
      </c>
      <c r="ID20" t="s">
        <v>174</v>
      </c>
      <c r="IE20" t="s">
        <v>174</v>
      </c>
      <c r="IF20" t="s">
        <v>174</v>
      </c>
      <c r="IG20" t="s">
        <v>174</v>
      </c>
      <c r="IH20" t="s">
        <v>174</v>
      </c>
      <c r="II20" t="s">
        <v>174</v>
      </c>
      <c r="IJ20" t="s">
        <v>174</v>
      </c>
      <c r="IK20" t="s">
        <v>174</v>
      </c>
      <c r="IL20" t="s">
        <v>174</v>
      </c>
      <c r="IM20" t="s">
        <v>174</v>
      </c>
      <c r="IN20" t="s">
        <v>174</v>
      </c>
      <c r="IO20" t="s">
        <v>174</v>
      </c>
      <c r="IP20" t="s">
        <v>174</v>
      </c>
      <c r="IQ20" t="s">
        <v>174</v>
      </c>
      <c r="IR20" t="s">
        <v>174</v>
      </c>
      <c r="IS20" t="s">
        <v>174</v>
      </c>
      <c r="IT20" t="s">
        <v>174</v>
      </c>
      <c r="IU20" t="s">
        <v>174</v>
      </c>
      <c r="IV20" t="s">
        <v>174</v>
      </c>
      <c r="IW20" t="s">
        <v>174</v>
      </c>
      <c r="IX20" t="s">
        <v>174</v>
      </c>
      <c r="IY20" t="s">
        <v>174</v>
      </c>
      <c r="IZ20" t="s">
        <v>174</v>
      </c>
      <c r="JA20" t="s">
        <v>174</v>
      </c>
      <c r="JB20" t="s">
        <v>174</v>
      </c>
      <c r="JC20" t="s">
        <v>174</v>
      </c>
      <c r="JD20" t="s">
        <v>174</v>
      </c>
      <c r="JE20" t="s">
        <v>174</v>
      </c>
      <c r="JF20" t="s">
        <v>174</v>
      </c>
      <c r="JG20" t="s">
        <v>174</v>
      </c>
      <c r="JH20" t="s">
        <v>174</v>
      </c>
      <c r="JI20" t="s">
        <v>174</v>
      </c>
      <c r="JJ20" t="s">
        <v>174</v>
      </c>
      <c r="JK20" t="s">
        <v>174</v>
      </c>
      <c r="JL20" t="s">
        <v>174</v>
      </c>
      <c r="JM20" t="s">
        <v>174</v>
      </c>
      <c r="JN20" t="s">
        <v>174</v>
      </c>
      <c r="JO20" t="s">
        <v>174</v>
      </c>
      <c r="JP20" t="s">
        <v>174</v>
      </c>
    </row>
    <row r="21" spans="1:276" x14ac:dyDescent="0.3">
      <c r="A21">
        <v>20</v>
      </c>
      <c r="B21" t="s">
        <v>197</v>
      </c>
      <c r="C21">
        <v>0</v>
      </c>
      <c r="D21">
        <v>100</v>
      </c>
      <c r="E21">
        <v>0</v>
      </c>
      <c r="F21">
        <v>100</v>
      </c>
      <c r="G21">
        <v>0</v>
      </c>
      <c r="H21">
        <v>0</v>
      </c>
      <c r="I21">
        <v>0</v>
      </c>
      <c r="J21">
        <v>0</v>
      </c>
      <c r="K21">
        <v>100</v>
      </c>
      <c r="L21">
        <v>0</v>
      </c>
      <c r="M21">
        <v>0</v>
      </c>
      <c r="N21">
        <v>0</v>
      </c>
      <c r="O21">
        <v>0</v>
      </c>
      <c r="P21">
        <v>0</v>
      </c>
      <c r="Q21">
        <v>0</v>
      </c>
      <c r="R21">
        <v>0</v>
      </c>
      <c r="S21">
        <v>0</v>
      </c>
      <c r="T21">
        <v>100</v>
      </c>
      <c r="U21">
        <v>0</v>
      </c>
      <c r="V21">
        <v>0</v>
      </c>
      <c r="W21">
        <v>0</v>
      </c>
      <c r="X21">
        <v>0</v>
      </c>
      <c r="Y21">
        <v>0</v>
      </c>
      <c r="Z21">
        <v>0</v>
      </c>
      <c r="AA21">
        <v>0</v>
      </c>
      <c r="AB21">
        <v>0</v>
      </c>
      <c r="AC21">
        <v>0</v>
      </c>
      <c r="AD21">
        <v>0</v>
      </c>
      <c r="AE21">
        <v>0</v>
      </c>
      <c r="AF21">
        <v>0</v>
      </c>
      <c r="AG21">
        <v>100</v>
      </c>
      <c r="AH21">
        <v>0</v>
      </c>
      <c r="AI21">
        <v>0</v>
      </c>
      <c r="AJ21">
        <v>100</v>
      </c>
      <c r="AK21">
        <v>0</v>
      </c>
      <c r="AL21">
        <v>0</v>
      </c>
      <c r="AM21">
        <v>0</v>
      </c>
      <c r="AN21">
        <v>0</v>
      </c>
      <c r="AO21">
        <v>0</v>
      </c>
      <c r="AP21">
        <v>0</v>
      </c>
      <c r="AQ21">
        <v>0</v>
      </c>
      <c r="AR21">
        <v>0</v>
      </c>
      <c r="AS21">
        <v>0</v>
      </c>
      <c r="AT21">
        <v>0</v>
      </c>
      <c r="AU21">
        <v>0</v>
      </c>
      <c r="AV21">
        <v>0</v>
      </c>
      <c r="AW21">
        <v>100</v>
      </c>
      <c r="AX21">
        <v>0</v>
      </c>
      <c r="AY21">
        <v>100</v>
      </c>
      <c r="AZ21">
        <v>0</v>
      </c>
      <c r="BA21">
        <v>0</v>
      </c>
      <c r="BB21">
        <v>0</v>
      </c>
      <c r="BC21">
        <v>0</v>
      </c>
      <c r="BD21">
        <v>0</v>
      </c>
      <c r="BE21">
        <v>0</v>
      </c>
      <c r="BF21">
        <v>0</v>
      </c>
      <c r="BG21">
        <v>0</v>
      </c>
      <c r="BH21">
        <v>0</v>
      </c>
      <c r="BI21">
        <v>0</v>
      </c>
      <c r="BJ21">
        <v>0</v>
      </c>
      <c r="BK21">
        <v>0</v>
      </c>
      <c r="BL21">
        <v>0</v>
      </c>
      <c r="BM21">
        <v>0</v>
      </c>
      <c r="BN21">
        <v>0</v>
      </c>
      <c r="BO21">
        <v>0</v>
      </c>
      <c r="BP21">
        <v>0</v>
      </c>
      <c r="BQ21">
        <v>0</v>
      </c>
      <c r="BR21">
        <v>0</v>
      </c>
      <c r="BS21">
        <v>0</v>
      </c>
      <c r="BT21">
        <v>0</v>
      </c>
      <c r="BU21">
        <v>100</v>
      </c>
      <c r="BV21">
        <v>0</v>
      </c>
      <c r="BW21">
        <v>0</v>
      </c>
      <c r="BX21">
        <v>0</v>
      </c>
      <c r="BY21">
        <v>0</v>
      </c>
      <c r="BZ21">
        <v>100</v>
      </c>
      <c r="CA21">
        <v>0</v>
      </c>
      <c r="CB21">
        <v>100</v>
      </c>
      <c r="CC21">
        <v>0</v>
      </c>
      <c r="CD21">
        <v>100</v>
      </c>
      <c r="CE21">
        <v>0</v>
      </c>
      <c r="CF21">
        <v>0</v>
      </c>
      <c r="CG21">
        <v>0</v>
      </c>
      <c r="CH21">
        <v>0</v>
      </c>
      <c r="CI21">
        <v>0</v>
      </c>
      <c r="CJ21">
        <v>0</v>
      </c>
      <c r="CK21">
        <v>0</v>
      </c>
      <c r="CL21">
        <v>0</v>
      </c>
      <c r="CM21">
        <v>100</v>
      </c>
      <c r="CN21">
        <v>0</v>
      </c>
      <c r="CO21">
        <v>0</v>
      </c>
      <c r="CP21">
        <v>0</v>
      </c>
      <c r="CQ21">
        <v>0</v>
      </c>
      <c r="CR21">
        <v>0</v>
      </c>
      <c r="CS21">
        <v>0</v>
      </c>
      <c r="CT21">
        <v>0</v>
      </c>
      <c r="CU21">
        <v>100</v>
      </c>
      <c r="CV21">
        <v>0</v>
      </c>
      <c r="CW21">
        <v>0</v>
      </c>
      <c r="CX21">
        <v>100</v>
      </c>
      <c r="CY21">
        <v>0</v>
      </c>
      <c r="CZ21">
        <v>0</v>
      </c>
      <c r="DA21">
        <v>0</v>
      </c>
      <c r="DB21">
        <v>0</v>
      </c>
      <c r="DC21">
        <v>0</v>
      </c>
      <c r="DD21">
        <v>0</v>
      </c>
      <c r="DE21">
        <v>0</v>
      </c>
      <c r="DF21">
        <v>0</v>
      </c>
      <c r="DG21">
        <v>0</v>
      </c>
      <c r="DH21">
        <v>0</v>
      </c>
      <c r="DI21">
        <v>0</v>
      </c>
      <c r="DK21" t="s">
        <v>138</v>
      </c>
      <c r="DM21" t="s">
        <v>138</v>
      </c>
      <c r="DR21" t="s">
        <v>138</v>
      </c>
      <c r="EA21" t="s">
        <v>138</v>
      </c>
      <c r="EN21" t="s">
        <v>138</v>
      </c>
      <c r="EQ21" t="s">
        <v>138</v>
      </c>
      <c r="FD21" t="s">
        <v>138</v>
      </c>
      <c r="FF21" t="s">
        <v>138</v>
      </c>
      <c r="GB21" t="s">
        <v>138</v>
      </c>
      <c r="GG21" t="s">
        <v>138</v>
      </c>
      <c r="GI21" t="s">
        <v>138</v>
      </c>
      <c r="GK21" t="s">
        <v>138</v>
      </c>
      <c r="GT21" t="s">
        <v>138</v>
      </c>
      <c r="HB21" t="s">
        <v>138</v>
      </c>
      <c r="HE21" t="s">
        <v>138</v>
      </c>
      <c r="HQ21">
        <v>1</v>
      </c>
      <c r="HR21" t="s">
        <v>177</v>
      </c>
      <c r="HS21" t="s">
        <v>174</v>
      </c>
      <c r="HT21" t="s">
        <v>174</v>
      </c>
      <c r="HU21" t="s">
        <v>174</v>
      </c>
      <c r="HV21" t="s">
        <v>174</v>
      </c>
      <c r="HW21" t="s">
        <v>174</v>
      </c>
      <c r="HX21" t="s">
        <v>174</v>
      </c>
      <c r="HY21" t="s">
        <v>174</v>
      </c>
      <c r="HZ21" t="s">
        <v>174</v>
      </c>
      <c r="IA21" t="s">
        <v>174</v>
      </c>
      <c r="IB21" t="s">
        <v>174</v>
      </c>
      <c r="IC21" t="s">
        <v>174</v>
      </c>
      <c r="ID21" t="s">
        <v>174</v>
      </c>
      <c r="IE21" t="s">
        <v>174</v>
      </c>
      <c r="IF21" t="s">
        <v>174</v>
      </c>
      <c r="IG21" t="s">
        <v>174</v>
      </c>
      <c r="IH21" t="s">
        <v>174</v>
      </c>
      <c r="II21" t="s">
        <v>174</v>
      </c>
      <c r="IJ21" t="s">
        <v>174</v>
      </c>
      <c r="IK21" t="s">
        <v>174</v>
      </c>
      <c r="IL21" t="s">
        <v>174</v>
      </c>
      <c r="IM21" t="s">
        <v>174</v>
      </c>
      <c r="IN21" t="s">
        <v>174</v>
      </c>
      <c r="IO21" t="s">
        <v>174</v>
      </c>
      <c r="IP21" t="s">
        <v>174</v>
      </c>
      <c r="IQ21" t="s">
        <v>174</v>
      </c>
      <c r="IR21" t="s">
        <v>174</v>
      </c>
      <c r="IS21" t="s">
        <v>174</v>
      </c>
      <c r="IT21" t="s">
        <v>174</v>
      </c>
      <c r="IU21" t="s">
        <v>174</v>
      </c>
      <c r="IV21" t="s">
        <v>174</v>
      </c>
      <c r="IW21" t="s">
        <v>174</v>
      </c>
      <c r="IX21" t="s">
        <v>174</v>
      </c>
      <c r="IY21" t="s">
        <v>174</v>
      </c>
      <c r="IZ21" t="s">
        <v>174</v>
      </c>
      <c r="JA21" t="s">
        <v>174</v>
      </c>
      <c r="JB21" t="s">
        <v>174</v>
      </c>
      <c r="JC21" t="s">
        <v>174</v>
      </c>
      <c r="JD21" t="s">
        <v>174</v>
      </c>
      <c r="JE21" t="s">
        <v>174</v>
      </c>
      <c r="JF21" t="s">
        <v>174</v>
      </c>
      <c r="JG21" t="s">
        <v>174</v>
      </c>
      <c r="JH21" t="s">
        <v>174</v>
      </c>
      <c r="JI21" t="s">
        <v>174</v>
      </c>
      <c r="JJ21" t="s">
        <v>174</v>
      </c>
      <c r="JK21" t="s">
        <v>174</v>
      </c>
      <c r="JL21" t="s">
        <v>174</v>
      </c>
      <c r="JM21" t="s">
        <v>174</v>
      </c>
      <c r="JN21" t="s">
        <v>174</v>
      </c>
      <c r="JO21" t="s">
        <v>174</v>
      </c>
      <c r="JP21" t="s">
        <v>174</v>
      </c>
    </row>
    <row r="22" spans="1:276" x14ac:dyDescent="0.3">
      <c r="A22">
        <v>21</v>
      </c>
      <c r="B22" t="s">
        <v>198</v>
      </c>
      <c r="C22">
        <v>0</v>
      </c>
      <c r="D22">
        <v>100</v>
      </c>
      <c r="E22">
        <v>0</v>
      </c>
      <c r="F22">
        <v>0</v>
      </c>
      <c r="G22">
        <v>0</v>
      </c>
      <c r="H22">
        <v>0</v>
      </c>
      <c r="I22">
        <v>100</v>
      </c>
      <c r="J22">
        <v>0</v>
      </c>
      <c r="K22">
        <v>0</v>
      </c>
      <c r="L22">
        <v>0</v>
      </c>
      <c r="M22">
        <v>0</v>
      </c>
      <c r="N22">
        <v>0</v>
      </c>
      <c r="O22">
        <v>0</v>
      </c>
      <c r="P22">
        <v>0</v>
      </c>
      <c r="Q22">
        <v>100</v>
      </c>
      <c r="R22">
        <v>0</v>
      </c>
      <c r="S22">
        <v>0</v>
      </c>
      <c r="T22">
        <v>0</v>
      </c>
      <c r="U22">
        <v>0</v>
      </c>
      <c r="V22">
        <v>100</v>
      </c>
      <c r="W22">
        <v>0</v>
      </c>
      <c r="X22">
        <v>0</v>
      </c>
      <c r="Y22">
        <v>0</v>
      </c>
      <c r="Z22">
        <v>0</v>
      </c>
      <c r="AA22">
        <v>0</v>
      </c>
      <c r="AB22">
        <v>0</v>
      </c>
      <c r="AC22">
        <v>0</v>
      </c>
      <c r="AD22">
        <v>0</v>
      </c>
      <c r="AE22">
        <v>0</v>
      </c>
      <c r="AF22">
        <v>0</v>
      </c>
      <c r="AG22">
        <v>100</v>
      </c>
      <c r="AH22">
        <v>0</v>
      </c>
      <c r="AI22">
        <v>0</v>
      </c>
      <c r="AJ22">
        <v>0</v>
      </c>
      <c r="AK22">
        <v>100</v>
      </c>
      <c r="AL22">
        <v>0</v>
      </c>
      <c r="AM22">
        <v>0</v>
      </c>
      <c r="AN22">
        <v>0</v>
      </c>
      <c r="AO22">
        <v>100</v>
      </c>
      <c r="AP22">
        <v>0</v>
      </c>
      <c r="AQ22">
        <v>0</v>
      </c>
      <c r="AR22">
        <v>100</v>
      </c>
      <c r="AS22">
        <v>0</v>
      </c>
      <c r="AT22">
        <v>0</v>
      </c>
      <c r="AU22">
        <v>0</v>
      </c>
      <c r="AV22">
        <v>0</v>
      </c>
      <c r="AW22">
        <v>0</v>
      </c>
      <c r="AX22">
        <v>0</v>
      </c>
      <c r="AY22">
        <v>100</v>
      </c>
      <c r="AZ22">
        <v>0</v>
      </c>
      <c r="BA22">
        <v>0</v>
      </c>
      <c r="BB22">
        <v>0</v>
      </c>
      <c r="BC22">
        <v>0</v>
      </c>
      <c r="BD22">
        <v>0</v>
      </c>
      <c r="BE22">
        <v>0</v>
      </c>
      <c r="BF22">
        <v>0</v>
      </c>
      <c r="BG22">
        <v>0</v>
      </c>
      <c r="BH22">
        <v>0</v>
      </c>
      <c r="BI22">
        <v>0</v>
      </c>
      <c r="BJ22">
        <v>0</v>
      </c>
      <c r="BK22">
        <v>0</v>
      </c>
      <c r="BL22">
        <v>0</v>
      </c>
      <c r="BM22">
        <v>0</v>
      </c>
      <c r="BN22">
        <v>0</v>
      </c>
      <c r="BO22">
        <v>0</v>
      </c>
      <c r="BP22">
        <v>0</v>
      </c>
      <c r="BQ22">
        <v>100</v>
      </c>
      <c r="BR22">
        <v>0</v>
      </c>
      <c r="BS22">
        <v>0</v>
      </c>
      <c r="BT22">
        <v>0</v>
      </c>
      <c r="BU22">
        <v>0</v>
      </c>
      <c r="BV22">
        <v>0</v>
      </c>
      <c r="BW22">
        <v>0</v>
      </c>
      <c r="BX22">
        <v>100</v>
      </c>
      <c r="BY22">
        <v>0</v>
      </c>
      <c r="BZ22">
        <v>0</v>
      </c>
      <c r="CA22">
        <v>0</v>
      </c>
      <c r="CB22">
        <v>100</v>
      </c>
      <c r="CC22">
        <v>0</v>
      </c>
      <c r="CD22">
        <v>0</v>
      </c>
      <c r="CE22">
        <v>0</v>
      </c>
      <c r="CF22">
        <v>0</v>
      </c>
      <c r="CG22">
        <v>0</v>
      </c>
      <c r="CH22">
        <v>0</v>
      </c>
      <c r="CI22">
        <v>100</v>
      </c>
      <c r="CJ22">
        <v>0</v>
      </c>
      <c r="CK22">
        <v>0</v>
      </c>
      <c r="CL22">
        <v>0</v>
      </c>
      <c r="CM22">
        <v>100</v>
      </c>
      <c r="CN22">
        <v>0</v>
      </c>
      <c r="CO22">
        <v>0</v>
      </c>
      <c r="CP22">
        <v>0</v>
      </c>
      <c r="CQ22">
        <v>0</v>
      </c>
      <c r="CR22">
        <v>0</v>
      </c>
      <c r="CS22">
        <v>0</v>
      </c>
      <c r="CT22">
        <v>0</v>
      </c>
      <c r="CU22">
        <v>100</v>
      </c>
      <c r="CV22">
        <v>0</v>
      </c>
      <c r="CW22">
        <v>0</v>
      </c>
      <c r="CX22">
        <v>0</v>
      </c>
      <c r="CY22">
        <v>100</v>
      </c>
      <c r="CZ22">
        <v>100</v>
      </c>
      <c r="DA22">
        <v>0</v>
      </c>
      <c r="DB22">
        <v>0</v>
      </c>
      <c r="DC22">
        <v>0</v>
      </c>
      <c r="DD22">
        <v>0</v>
      </c>
      <c r="DE22">
        <v>0</v>
      </c>
      <c r="DF22">
        <v>0</v>
      </c>
      <c r="DG22">
        <v>0</v>
      </c>
      <c r="DH22">
        <v>100</v>
      </c>
      <c r="DI22">
        <v>0</v>
      </c>
      <c r="DK22" t="s">
        <v>138</v>
      </c>
      <c r="DP22" t="s">
        <v>138</v>
      </c>
      <c r="DX22" t="s">
        <v>138</v>
      </c>
      <c r="EC22" t="s">
        <v>138</v>
      </c>
      <c r="EN22" t="s">
        <v>138</v>
      </c>
      <c r="ER22" t="s">
        <v>138</v>
      </c>
      <c r="EV22" t="s">
        <v>138</v>
      </c>
      <c r="EY22" t="s">
        <v>138</v>
      </c>
      <c r="FF22" t="s">
        <v>138</v>
      </c>
      <c r="FX22" t="s">
        <v>138</v>
      </c>
      <c r="GE22" t="s">
        <v>138</v>
      </c>
      <c r="GI22" t="s">
        <v>138</v>
      </c>
      <c r="GP22" t="s">
        <v>138</v>
      </c>
      <c r="GT22" t="s">
        <v>138</v>
      </c>
      <c r="HB22" t="s">
        <v>138</v>
      </c>
      <c r="HF22" t="s">
        <v>138</v>
      </c>
      <c r="HG22" t="s">
        <v>138</v>
      </c>
      <c r="HO22" t="s">
        <v>138</v>
      </c>
      <c r="HQ22">
        <v>1</v>
      </c>
      <c r="HR22" t="s">
        <v>177</v>
      </c>
      <c r="HS22" t="s">
        <v>174</v>
      </c>
      <c r="HT22" t="s">
        <v>174</v>
      </c>
      <c r="HU22" t="s">
        <v>174</v>
      </c>
      <c r="HV22" t="s">
        <v>174</v>
      </c>
      <c r="HW22" t="s">
        <v>174</v>
      </c>
      <c r="HX22" t="s">
        <v>174</v>
      </c>
      <c r="HY22" t="s">
        <v>174</v>
      </c>
      <c r="HZ22" t="s">
        <v>174</v>
      </c>
      <c r="IA22" t="s">
        <v>174</v>
      </c>
      <c r="IB22" t="s">
        <v>174</v>
      </c>
      <c r="IC22" t="s">
        <v>174</v>
      </c>
      <c r="ID22" t="s">
        <v>174</v>
      </c>
      <c r="IE22" t="s">
        <v>174</v>
      </c>
      <c r="IF22" t="s">
        <v>174</v>
      </c>
      <c r="IG22" t="s">
        <v>174</v>
      </c>
      <c r="IH22" t="s">
        <v>174</v>
      </c>
      <c r="II22" t="s">
        <v>174</v>
      </c>
      <c r="IJ22" t="s">
        <v>174</v>
      </c>
      <c r="IK22" t="s">
        <v>174</v>
      </c>
      <c r="IL22" t="s">
        <v>174</v>
      </c>
      <c r="IM22" t="s">
        <v>174</v>
      </c>
      <c r="IN22" t="s">
        <v>174</v>
      </c>
      <c r="IO22" t="s">
        <v>174</v>
      </c>
      <c r="IP22" t="s">
        <v>174</v>
      </c>
      <c r="IQ22" t="s">
        <v>174</v>
      </c>
      <c r="IR22" t="s">
        <v>174</v>
      </c>
      <c r="IS22" t="s">
        <v>174</v>
      </c>
      <c r="IT22" t="s">
        <v>174</v>
      </c>
      <c r="IU22" t="s">
        <v>174</v>
      </c>
      <c r="IV22" t="s">
        <v>174</v>
      </c>
      <c r="IW22" t="s">
        <v>174</v>
      </c>
      <c r="IX22" t="s">
        <v>174</v>
      </c>
      <c r="IY22" t="s">
        <v>174</v>
      </c>
      <c r="IZ22" t="s">
        <v>174</v>
      </c>
      <c r="JA22" t="s">
        <v>174</v>
      </c>
      <c r="JB22" t="s">
        <v>174</v>
      </c>
      <c r="JC22" t="s">
        <v>174</v>
      </c>
      <c r="JD22" t="s">
        <v>174</v>
      </c>
      <c r="JE22" t="s">
        <v>174</v>
      </c>
      <c r="JF22" t="s">
        <v>174</v>
      </c>
      <c r="JG22" t="s">
        <v>174</v>
      </c>
      <c r="JH22" t="s">
        <v>174</v>
      </c>
      <c r="JI22" t="s">
        <v>174</v>
      </c>
      <c r="JJ22" t="s">
        <v>174</v>
      </c>
      <c r="JK22" t="s">
        <v>174</v>
      </c>
      <c r="JL22" t="s">
        <v>174</v>
      </c>
      <c r="JM22" t="s">
        <v>174</v>
      </c>
      <c r="JN22" t="s">
        <v>174</v>
      </c>
      <c r="JO22" t="s">
        <v>174</v>
      </c>
      <c r="JP22" t="s">
        <v>174</v>
      </c>
    </row>
    <row r="23" spans="1:276" x14ac:dyDescent="0.3">
      <c r="A23">
        <v>22</v>
      </c>
      <c r="B23" t="s">
        <v>199</v>
      </c>
      <c r="C23">
        <v>0</v>
      </c>
      <c r="D23">
        <v>100</v>
      </c>
      <c r="E23">
        <v>0</v>
      </c>
      <c r="F23">
        <v>0</v>
      </c>
      <c r="G23">
        <v>0</v>
      </c>
      <c r="H23">
        <v>0</v>
      </c>
      <c r="I23">
        <v>100</v>
      </c>
      <c r="J23">
        <v>0</v>
      </c>
      <c r="K23">
        <v>0</v>
      </c>
      <c r="L23">
        <v>100</v>
      </c>
      <c r="M23">
        <v>0</v>
      </c>
      <c r="N23">
        <v>0</v>
      </c>
      <c r="O23">
        <v>0</v>
      </c>
      <c r="P23">
        <v>0</v>
      </c>
      <c r="Q23">
        <v>0</v>
      </c>
      <c r="R23">
        <v>0</v>
      </c>
      <c r="S23">
        <v>0</v>
      </c>
      <c r="T23">
        <v>0</v>
      </c>
      <c r="U23">
        <v>0</v>
      </c>
      <c r="V23">
        <v>0</v>
      </c>
      <c r="W23">
        <v>0</v>
      </c>
      <c r="X23">
        <v>0</v>
      </c>
      <c r="Y23">
        <v>0</v>
      </c>
      <c r="Z23">
        <v>0</v>
      </c>
      <c r="AA23">
        <v>100</v>
      </c>
      <c r="AB23">
        <v>0</v>
      </c>
      <c r="AC23">
        <v>0</v>
      </c>
      <c r="AD23">
        <v>0</v>
      </c>
      <c r="AE23">
        <v>0</v>
      </c>
      <c r="AF23">
        <v>0</v>
      </c>
      <c r="AG23">
        <v>0</v>
      </c>
      <c r="AH23">
        <v>100</v>
      </c>
      <c r="AI23">
        <v>0</v>
      </c>
      <c r="AJ23">
        <v>100</v>
      </c>
      <c r="AK23">
        <v>0</v>
      </c>
      <c r="AL23">
        <v>0</v>
      </c>
      <c r="AM23">
        <v>0</v>
      </c>
      <c r="AN23">
        <v>0</v>
      </c>
      <c r="AO23">
        <v>0</v>
      </c>
      <c r="AP23">
        <v>0</v>
      </c>
      <c r="AQ23">
        <v>0</v>
      </c>
      <c r="AR23">
        <v>0</v>
      </c>
      <c r="AS23">
        <v>0</v>
      </c>
      <c r="AT23">
        <v>0</v>
      </c>
      <c r="AU23">
        <v>100</v>
      </c>
      <c r="AV23">
        <v>0</v>
      </c>
      <c r="AW23">
        <v>0</v>
      </c>
      <c r="AX23">
        <v>0</v>
      </c>
      <c r="AY23">
        <v>0</v>
      </c>
      <c r="AZ23">
        <v>100</v>
      </c>
      <c r="BA23">
        <v>0</v>
      </c>
      <c r="BB23">
        <v>0</v>
      </c>
      <c r="BC23">
        <v>0</v>
      </c>
      <c r="BD23">
        <v>100</v>
      </c>
      <c r="BE23">
        <v>0</v>
      </c>
      <c r="BF23">
        <v>0</v>
      </c>
      <c r="BG23">
        <v>0</v>
      </c>
      <c r="BH23">
        <v>100</v>
      </c>
      <c r="BI23">
        <v>0</v>
      </c>
      <c r="BJ23">
        <v>0</v>
      </c>
      <c r="BK23">
        <v>0</v>
      </c>
      <c r="BL23">
        <v>100</v>
      </c>
      <c r="BM23">
        <v>0</v>
      </c>
      <c r="BN23">
        <v>0</v>
      </c>
      <c r="BO23">
        <v>0</v>
      </c>
      <c r="BP23">
        <v>0</v>
      </c>
      <c r="BQ23">
        <v>100</v>
      </c>
      <c r="BR23">
        <v>0</v>
      </c>
      <c r="BS23">
        <v>0</v>
      </c>
      <c r="BT23">
        <v>0</v>
      </c>
      <c r="BU23">
        <v>0</v>
      </c>
      <c r="BV23">
        <v>0</v>
      </c>
      <c r="BW23">
        <v>0</v>
      </c>
      <c r="BX23">
        <v>100</v>
      </c>
      <c r="BY23">
        <v>0</v>
      </c>
      <c r="BZ23">
        <v>0</v>
      </c>
      <c r="CA23">
        <v>0</v>
      </c>
      <c r="CB23">
        <v>100</v>
      </c>
      <c r="CC23">
        <v>0</v>
      </c>
      <c r="CD23">
        <v>100</v>
      </c>
      <c r="CE23">
        <v>0</v>
      </c>
      <c r="CF23">
        <v>0</v>
      </c>
      <c r="CG23">
        <v>0</v>
      </c>
      <c r="CH23">
        <v>0</v>
      </c>
      <c r="CI23">
        <v>0</v>
      </c>
      <c r="CJ23">
        <v>0</v>
      </c>
      <c r="CK23">
        <v>0</v>
      </c>
      <c r="CL23">
        <v>0</v>
      </c>
      <c r="CM23">
        <v>100</v>
      </c>
      <c r="CN23">
        <v>0</v>
      </c>
      <c r="CO23">
        <v>0</v>
      </c>
      <c r="CP23">
        <v>0</v>
      </c>
      <c r="CQ23">
        <v>0</v>
      </c>
      <c r="CR23">
        <v>0</v>
      </c>
      <c r="CS23">
        <v>0</v>
      </c>
      <c r="CT23">
        <v>100</v>
      </c>
      <c r="CU23">
        <v>0</v>
      </c>
      <c r="CV23">
        <v>100</v>
      </c>
      <c r="CW23">
        <v>0</v>
      </c>
      <c r="CX23">
        <v>0</v>
      </c>
      <c r="CY23">
        <v>100</v>
      </c>
      <c r="CZ23">
        <v>100</v>
      </c>
      <c r="DA23">
        <v>0</v>
      </c>
      <c r="DB23">
        <v>0</v>
      </c>
      <c r="DC23">
        <v>0</v>
      </c>
      <c r="DD23">
        <v>0</v>
      </c>
      <c r="DE23">
        <v>0</v>
      </c>
      <c r="DF23">
        <v>0</v>
      </c>
      <c r="DG23">
        <v>0</v>
      </c>
      <c r="DH23">
        <v>100</v>
      </c>
      <c r="DI23">
        <v>0</v>
      </c>
      <c r="DK23" t="s">
        <v>138</v>
      </c>
      <c r="DP23" t="s">
        <v>138</v>
      </c>
      <c r="DS23" t="s">
        <v>138</v>
      </c>
      <c r="EH23" t="s">
        <v>138</v>
      </c>
      <c r="EO23" t="s">
        <v>138</v>
      </c>
      <c r="EQ23" t="s">
        <v>138</v>
      </c>
      <c r="FB23" t="s">
        <v>138</v>
      </c>
      <c r="FG23" t="s">
        <v>138</v>
      </c>
      <c r="FK23" t="s">
        <v>138</v>
      </c>
      <c r="FO23" t="s">
        <v>138</v>
      </c>
      <c r="FS23" t="s">
        <v>138</v>
      </c>
      <c r="FX23" t="s">
        <v>138</v>
      </c>
      <c r="GE23" t="s">
        <v>138</v>
      </c>
      <c r="GI23" t="s">
        <v>138</v>
      </c>
      <c r="GK23" t="s">
        <v>138</v>
      </c>
      <c r="GT23" t="s">
        <v>138</v>
      </c>
      <c r="HA23" t="s">
        <v>138</v>
      </c>
      <c r="HC23" t="s">
        <v>138</v>
      </c>
      <c r="HF23" t="s">
        <v>138</v>
      </c>
      <c r="HG23" t="s">
        <v>138</v>
      </c>
      <c r="HO23" t="s">
        <v>138</v>
      </c>
      <c r="HQ23">
        <v>1</v>
      </c>
      <c r="HR23" t="s">
        <v>177</v>
      </c>
      <c r="HS23" t="s">
        <v>174</v>
      </c>
      <c r="HT23" t="s">
        <v>174</v>
      </c>
      <c r="HU23" t="s">
        <v>174</v>
      </c>
      <c r="HV23" t="s">
        <v>174</v>
      </c>
      <c r="HW23" t="s">
        <v>174</v>
      </c>
      <c r="HX23" t="s">
        <v>174</v>
      </c>
      <c r="HY23" t="s">
        <v>174</v>
      </c>
      <c r="HZ23" t="s">
        <v>174</v>
      </c>
      <c r="IA23" t="s">
        <v>174</v>
      </c>
      <c r="IB23" t="s">
        <v>174</v>
      </c>
      <c r="IC23" t="s">
        <v>174</v>
      </c>
      <c r="ID23" t="s">
        <v>174</v>
      </c>
      <c r="IE23" t="s">
        <v>174</v>
      </c>
      <c r="IF23" t="s">
        <v>174</v>
      </c>
      <c r="IG23" t="s">
        <v>174</v>
      </c>
      <c r="IH23" t="s">
        <v>174</v>
      </c>
      <c r="II23" t="s">
        <v>174</v>
      </c>
      <c r="IJ23" t="s">
        <v>174</v>
      </c>
      <c r="IK23" t="s">
        <v>174</v>
      </c>
      <c r="IL23" t="s">
        <v>174</v>
      </c>
      <c r="IM23" t="s">
        <v>174</v>
      </c>
      <c r="IN23" t="s">
        <v>174</v>
      </c>
      <c r="IO23" t="s">
        <v>174</v>
      </c>
      <c r="IP23" t="s">
        <v>174</v>
      </c>
      <c r="IQ23" t="s">
        <v>174</v>
      </c>
      <c r="IR23" t="s">
        <v>174</v>
      </c>
      <c r="IS23" t="s">
        <v>174</v>
      </c>
      <c r="IT23" t="s">
        <v>174</v>
      </c>
      <c r="IU23" t="s">
        <v>174</v>
      </c>
      <c r="IV23" t="s">
        <v>174</v>
      </c>
      <c r="IW23" t="s">
        <v>174</v>
      </c>
      <c r="IX23" t="s">
        <v>174</v>
      </c>
      <c r="IY23" t="s">
        <v>174</v>
      </c>
      <c r="IZ23" t="s">
        <v>174</v>
      </c>
      <c r="JA23" t="s">
        <v>174</v>
      </c>
      <c r="JB23" t="s">
        <v>174</v>
      </c>
      <c r="JC23" t="s">
        <v>174</v>
      </c>
      <c r="JD23" t="s">
        <v>174</v>
      </c>
      <c r="JE23" t="s">
        <v>174</v>
      </c>
      <c r="JF23" t="s">
        <v>174</v>
      </c>
      <c r="JG23" t="s">
        <v>174</v>
      </c>
      <c r="JH23" t="s">
        <v>174</v>
      </c>
      <c r="JI23" t="s">
        <v>174</v>
      </c>
      <c r="JJ23" t="s">
        <v>174</v>
      </c>
      <c r="JK23" t="s">
        <v>174</v>
      </c>
      <c r="JL23" t="s">
        <v>174</v>
      </c>
      <c r="JM23" t="s">
        <v>174</v>
      </c>
      <c r="JN23" t="s">
        <v>174</v>
      </c>
      <c r="JO23" t="s">
        <v>174</v>
      </c>
      <c r="JP23" t="s">
        <v>174</v>
      </c>
    </row>
    <row r="24" spans="1:276" x14ac:dyDescent="0.3">
      <c r="A24">
        <v>23</v>
      </c>
      <c r="B24" t="s">
        <v>200</v>
      </c>
      <c r="C24">
        <v>0</v>
      </c>
      <c r="D24">
        <v>100</v>
      </c>
      <c r="E24">
        <v>0</v>
      </c>
      <c r="F24">
        <v>0</v>
      </c>
      <c r="G24">
        <v>0</v>
      </c>
      <c r="H24">
        <v>100</v>
      </c>
      <c r="I24">
        <v>0</v>
      </c>
      <c r="J24">
        <v>0</v>
      </c>
      <c r="K24">
        <v>20</v>
      </c>
      <c r="L24">
        <v>0</v>
      </c>
      <c r="M24">
        <v>20</v>
      </c>
      <c r="N24">
        <v>0</v>
      </c>
      <c r="O24">
        <v>40</v>
      </c>
      <c r="P24">
        <v>0</v>
      </c>
      <c r="Q24">
        <v>20</v>
      </c>
      <c r="R24">
        <v>0</v>
      </c>
      <c r="S24">
        <v>20</v>
      </c>
      <c r="T24">
        <v>20</v>
      </c>
      <c r="U24">
        <v>0</v>
      </c>
      <c r="V24">
        <v>20</v>
      </c>
      <c r="W24">
        <v>0</v>
      </c>
      <c r="X24">
        <v>20</v>
      </c>
      <c r="Y24">
        <v>0</v>
      </c>
      <c r="Z24">
        <v>0</v>
      </c>
      <c r="AA24">
        <v>0</v>
      </c>
      <c r="AB24">
        <v>20</v>
      </c>
      <c r="AC24">
        <v>0</v>
      </c>
      <c r="AD24">
        <v>0</v>
      </c>
      <c r="AE24">
        <v>0</v>
      </c>
      <c r="AF24">
        <v>0</v>
      </c>
      <c r="AG24">
        <v>100</v>
      </c>
      <c r="AH24">
        <v>0</v>
      </c>
      <c r="AI24">
        <v>0</v>
      </c>
      <c r="AJ24">
        <v>60</v>
      </c>
      <c r="AK24">
        <v>40</v>
      </c>
      <c r="AL24">
        <v>0</v>
      </c>
      <c r="AM24">
        <v>100</v>
      </c>
      <c r="AN24">
        <v>0</v>
      </c>
      <c r="AO24">
        <v>0</v>
      </c>
      <c r="AP24">
        <v>0</v>
      </c>
      <c r="AQ24">
        <v>0</v>
      </c>
      <c r="AR24">
        <v>50</v>
      </c>
      <c r="AS24">
        <v>0</v>
      </c>
      <c r="AT24">
        <v>50</v>
      </c>
      <c r="AU24">
        <v>0</v>
      </c>
      <c r="AV24">
        <v>0</v>
      </c>
      <c r="AW24">
        <v>0</v>
      </c>
      <c r="AX24">
        <v>100</v>
      </c>
      <c r="AY24">
        <v>60</v>
      </c>
      <c r="AZ24">
        <v>40</v>
      </c>
      <c r="BA24">
        <v>0</v>
      </c>
      <c r="BB24">
        <v>50</v>
      </c>
      <c r="BC24">
        <v>0</v>
      </c>
      <c r="BD24">
        <v>0</v>
      </c>
      <c r="BE24">
        <v>0</v>
      </c>
      <c r="BF24">
        <v>50</v>
      </c>
      <c r="BG24">
        <v>50</v>
      </c>
      <c r="BH24">
        <v>50</v>
      </c>
      <c r="BI24">
        <v>0</v>
      </c>
      <c r="BJ24">
        <v>0</v>
      </c>
      <c r="BK24">
        <v>0</v>
      </c>
      <c r="BL24">
        <v>100</v>
      </c>
      <c r="BM24">
        <v>0</v>
      </c>
      <c r="BN24">
        <v>0</v>
      </c>
      <c r="BO24">
        <v>0</v>
      </c>
      <c r="BP24">
        <v>100</v>
      </c>
      <c r="BQ24">
        <v>0</v>
      </c>
      <c r="BR24">
        <v>0</v>
      </c>
      <c r="BS24">
        <v>20</v>
      </c>
      <c r="BT24">
        <v>80</v>
      </c>
      <c r="BU24">
        <v>0</v>
      </c>
      <c r="BV24">
        <v>0</v>
      </c>
      <c r="BW24">
        <v>0</v>
      </c>
      <c r="BX24">
        <v>0</v>
      </c>
      <c r="BY24">
        <v>0</v>
      </c>
      <c r="BZ24">
        <v>20</v>
      </c>
      <c r="CA24">
        <v>80</v>
      </c>
      <c r="CB24">
        <v>100</v>
      </c>
      <c r="CC24">
        <v>0</v>
      </c>
      <c r="CD24">
        <v>0</v>
      </c>
      <c r="CE24">
        <v>0</v>
      </c>
      <c r="CF24">
        <v>0</v>
      </c>
      <c r="CG24">
        <v>20</v>
      </c>
      <c r="CH24">
        <v>0</v>
      </c>
      <c r="CI24">
        <v>40</v>
      </c>
      <c r="CJ24">
        <v>20</v>
      </c>
      <c r="CK24">
        <v>20</v>
      </c>
      <c r="CL24">
        <v>20</v>
      </c>
      <c r="CM24">
        <v>80</v>
      </c>
      <c r="CN24">
        <v>0</v>
      </c>
      <c r="CO24">
        <v>0</v>
      </c>
      <c r="CP24">
        <v>0</v>
      </c>
      <c r="CQ24">
        <v>100</v>
      </c>
      <c r="CR24">
        <v>0</v>
      </c>
      <c r="CS24">
        <v>0</v>
      </c>
      <c r="CT24">
        <v>0</v>
      </c>
      <c r="CU24">
        <v>100</v>
      </c>
      <c r="CV24">
        <v>0</v>
      </c>
      <c r="CW24">
        <v>0</v>
      </c>
      <c r="CX24">
        <v>80</v>
      </c>
      <c r="CY24">
        <v>20</v>
      </c>
      <c r="CZ24">
        <v>100</v>
      </c>
      <c r="DA24">
        <v>0</v>
      </c>
      <c r="DB24">
        <v>0</v>
      </c>
      <c r="DC24">
        <v>0</v>
      </c>
      <c r="DD24">
        <v>0</v>
      </c>
      <c r="DE24">
        <v>0</v>
      </c>
      <c r="DF24">
        <v>0</v>
      </c>
      <c r="DG24">
        <v>0</v>
      </c>
      <c r="DH24">
        <v>100</v>
      </c>
      <c r="DI24">
        <v>0</v>
      </c>
      <c r="DK24" t="s">
        <v>138</v>
      </c>
      <c r="DO24" t="s">
        <v>138</v>
      </c>
      <c r="DR24" t="s">
        <v>127</v>
      </c>
      <c r="DT24" t="s">
        <v>127</v>
      </c>
      <c r="DV24" t="s">
        <v>145</v>
      </c>
      <c r="DX24" t="s">
        <v>127</v>
      </c>
      <c r="DZ24" t="s">
        <v>127</v>
      </c>
      <c r="EA24" t="s">
        <v>127</v>
      </c>
      <c r="EC24" t="s">
        <v>127</v>
      </c>
      <c r="EE24" t="s">
        <v>127</v>
      </c>
      <c r="EI24" t="s">
        <v>127</v>
      </c>
      <c r="EN24" t="s">
        <v>138</v>
      </c>
      <c r="EQ24" t="s">
        <v>156</v>
      </c>
      <c r="ER24" t="s">
        <v>145</v>
      </c>
      <c r="ET24" t="s">
        <v>138</v>
      </c>
      <c r="EY24" t="s">
        <v>133</v>
      </c>
      <c r="FA24" t="s">
        <v>133</v>
      </c>
      <c r="FE24" t="s">
        <v>138</v>
      </c>
      <c r="FF24" t="s">
        <v>156</v>
      </c>
      <c r="FG24" t="s">
        <v>145</v>
      </c>
      <c r="FI24" t="s">
        <v>133</v>
      </c>
      <c r="FM24" t="s">
        <v>133</v>
      </c>
      <c r="FN24" t="s">
        <v>133</v>
      </c>
      <c r="FO24" t="s">
        <v>133</v>
      </c>
      <c r="FS24" t="s">
        <v>138</v>
      </c>
      <c r="FW24" t="s">
        <v>138</v>
      </c>
      <c r="FZ24" t="s">
        <v>127</v>
      </c>
      <c r="GA24" t="s">
        <v>169</v>
      </c>
      <c r="GG24" t="s">
        <v>127</v>
      </c>
      <c r="GH24" t="s">
        <v>169</v>
      </c>
      <c r="GI24" t="s">
        <v>138</v>
      </c>
      <c r="GN24" t="s">
        <v>127</v>
      </c>
      <c r="GP24" t="s">
        <v>145</v>
      </c>
      <c r="GQ24" t="s">
        <v>127</v>
      </c>
      <c r="GR24" t="s">
        <v>127</v>
      </c>
      <c r="GS24" t="s">
        <v>127</v>
      </c>
      <c r="GT24" t="s">
        <v>169</v>
      </c>
      <c r="GX24" t="s">
        <v>138</v>
      </c>
      <c r="HB24" t="s">
        <v>138</v>
      </c>
      <c r="HE24" t="s">
        <v>169</v>
      </c>
      <c r="HF24" t="s">
        <v>127</v>
      </c>
      <c r="HG24" t="s">
        <v>138</v>
      </c>
      <c r="HO24" t="s">
        <v>138</v>
      </c>
      <c r="HQ24">
        <v>5</v>
      </c>
      <c r="HR24" t="s">
        <v>177</v>
      </c>
      <c r="HS24" t="s">
        <v>174</v>
      </c>
      <c r="HT24" t="s">
        <v>174</v>
      </c>
      <c r="HU24" t="s">
        <v>174</v>
      </c>
      <c r="HV24" t="s">
        <v>174</v>
      </c>
      <c r="HW24" t="s">
        <v>174</v>
      </c>
      <c r="HX24" t="s">
        <v>174</v>
      </c>
      <c r="HY24" t="s">
        <v>174</v>
      </c>
      <c r="HZ24" t="s">
        <v>174</v>
      </c>
      <c r="IA24" t="s">
        <v>174</v>
      </c>
      <c r="IB24" t="s">
        <v>174</v>
      </c>
      <c r="IC24" t="s">
        <v>174</v>
      </c>
      <c r="ID24" t="s">
        <v>174</v>
      </c>
      <c r="IE24" t="s">
        <v>174</v>
      </c>
      <c r="IF24" t="s">
        <v>174</v>
      </c>
      <c r="IG24" t="s">
        <v>174</v>
      </c>
      <c r="IH24" t="s">
        <v>174</v>
      </c>
      <c r="II24" t="s">
        <v>174</v>
      </c>
      <c r="IJ24" t="s">
        <v>174</v>
      </c>
      <c r="IK24" t="s">
        <v>174</v>
      </c>
      <c r="IL24" t="s">
        <v>174</v>
      </c>
      <c r="IM24" t="s">
        <v>174</v>
      </c>
      <c r="IN24" t="s">
        <v>174</v>
      </c>
      <c r="IO24" t="s">
        <v>174</v>
      </c>
      <c r="IP24" t="s">
        <v>174</v>
      </c>
      <c r="IQ24" t="s">
        <v>174</v>
      </c>
      <c r="IR24" t="s">
        <v>174</v>
      </c>
      <c r="IS24" t="s">
        <v>174</v>
      </c>
      <c r="IT24" t="s">
        <v>174</v>
      </c>
      <c r="IU24" t="s">
        <v>174</v>
      </c>
      <c r="IV24" t="s">
        <v>174</v>
      </c>
      <c r="IW24" t="s">
        <v>174</v>
      </c>
      <c r="IX24" t="s">
        <v>174</v>
      </c>
      <c r="IY24" t="s">
        <v>174</v>
      </c>
      <c r="IZ24" t="s">
        <v>174</v>
      </c>
      <c r="JA24" t="s">
        <v>174</v>
      </c>
      <c r="JB24" t="s">
        <v>174</v>
      </c>
      <c r="JC24" t="s">
        <v>174</v>
      </c>
      <c r="JD24" t="s">
        <v>174</v>
      </c>
      <c r="JE24" t="s">
        <v>174</v>
      </c>
      <c r="JF24" t="s">
        <v>174</v>
      </c>
      <c r="JG24" t="s">
        <v>174</v>
      </c>
      <c r="JH24" t="s">
        <v>174</v>
      </c>
      <c r="JI24" t="s">
        <v>174</v>
      </c>
      <c r="JJ24" t="s">
        <v>174</v>
      </c>
      <c r="JK24" t="s">
        <v>174</v>
      </c>
      <c r="JL24" t="s">
        <v>174</v>
      </c>
      <c r="JM24" t="s">
        <v>174</v>
      </c>
      <c r="JN24" t="s">
        <v>174</v>
      </c>
      <c r="JO24" t="s">
        <v>174</v>
      </c>
      <c r="JP24" t="s">
        <v>174</v>
      </c>
    </row>
    <row r="25" spans="1:276" x14ac:dyDescent="0.3">
      <c r="A25">
        <v>24</v>
      </c>
      <c r="B25" t="s">
        <v>201</v>
      </c>
      <c r="C25">
        <v>0</v>
      </c>
      <c r="D25">
        <v>100</v>
      </c>
      <c r="E25">
        <v>0</v>
      </c>
      <c r="F25">
        <v>0</v>
      </c>
      <c r="G25">
        <v>0</v>
      </c>
      <c r="H25">
        <v>100</v>
      </c>
      <c r="I25">
        <v>0</v>
      </c>
      <c r="J25">
        <v>0</v>
      </c>
      <c r="K25">
        <v>0</v>
      </c>
      <c r="L25">
        <v>0</v>
      </c>
      <c r="M25">
        <v>50</v>
      </c>
      <c r="N25">
        <v>0</v>
      </c>
      <c r="O25">
        <v>50</v>
      </c>
      <c r="P25">
        <v>0</v>
      </c>
      <c r="Q25">
        <v>0</v>
      </c>
      <c r="R25">
        <v>0</v>
      </c>
      <c r="S25">
        <v>50</v>
      </c>
      <c r="T25">
        <v>0</v>
      </c>
      <c r="U25">
        <v>0</v>
      </c>
      <c r="V25">
        <v>0</v>
      </c>
      <c r="W25">
        <v>0</v>
      </c>
      <c r="X25">
        <v>0</v>
      </c>
      <c r="Y25">
        <v>0</v>
      </c>
      <c r="Z25">
        <v>0</v>
      </c>
      <c r="AA25">
        <v>0</v>
      </c>
      <c r="AB25">
        <v>50</v>
      </c>
      <c r="AC25">
        <v>0</v>
      </c>
      <c r="AD25">
        <v>0</v>
      </c>
      <c r="AE25">
        <v>0</v>
      </c>
      <c r="AF25">
        <v>0</v>
      </c>
      <c r="AG25">
        <v>100</v>
      </c>
      <c r="AH25">
        <v>0</v>
      </c>
      <c r="AI25">
        <v>0</v>
      </c>
      <c r="AJ25">
        <v>100</v>
      </c>
      <c r="AK25">
        <v>0</v>
      </c>
      <c r="AL25">
        <v>0</v>
      </c>
      <c r="AM25">
        <v>0</v>
      </c>
      <c r="AN25">
        <v>0</v>
      </c>
      <c r="AO25">
        <v>0</v>
      </c>
      <c r="AP25">
        <v>0</v>
      </c>
      <c r="AQ25">
        <v>0</v>
      </c>
      <c r="AR25">
        <v>0</v>
      </c>
      <c r="AS25">
        <v>0</v>
      </c>
      <c r="AT25">
        <v>0</v>
      </c>
      <c r="AU25">
        <v>0</v>
      </c>
      <c r="AV25">
        <v>0</v>
      </c>
      <c r="AW25">
        <v>50</v>
      </c>
      <c r="AX25">
        <v>50</v>
      </c>
      <c r="AY25">
        <v>100</v>
      </c>
      <c r="AZ25">
        <v>0</v>
      </c>
      <c r="BA25">
        <v>0</v>
      </c>
      <c r="BB25">
        <v>0</v>
      </c>
      <c r="BC25">
        <v>0</v>
      </c>
      <c r="BD25">
        <v>0</v>
      </c>
      <c r="BE25">
        <v>0</v>
      </c>
      <c r="BF25">
        <v>0</v>
      </c>
      <c r="BG25">
        <v>0</v>
      </c>
      <c r="BH25">
        <v>0</v>
      </c>
      <c r="BI25">
        <v>0</v>
      </c>
      <c r="BJ25">
        <v>0</v>
      </c>
      <c r="BK25">
        <v>0</v>
      </c>
      <c r="BL25">
        <v>0</v>
      </c>
      <c r="BM25">
        <v>0</v>
      </c>
      <c r="BN25">
        <v>0</v>
      </c>
      <c r="BO25">
        <v>0</v>
      </c>
      <c r="BP25">
        <v>0</v>
      </c>
      <c r="BQ25">
        <v>0</v>
      </c>
      <c r="BR25">
        <v>0</v>
      </c>
      <c r="BS25">
        <v>100</v>
      </c>
      <c r="BT25">
        <v>0</v>
      </c>
      <c r="BU25">
        <v>0</v>
      </c>
      <c r="BV25">
        <v>0</v>
      </c>
      <c r="BW25">
        <v>0</v>
      </c>
      <c r="BX25">
        <v>0</v>
      </c>
      <c r="BY25">
        <v>0</v>
      </c>
      <c r="BZ25">
        <v>50</v>
      </c>
      <c r="CA25">
        <v>50</v>
      </c>
      <c r="CB25">
        <v>100</v>
      </c>
      <c r="CC25">
        <v>0</v>
      </c>
      <c r="CD25">
        <v>0</v>
      </c>
      <c r="CE25">
        <v>0</v>
      </c>
      <c r="CF25">
        <v>0</v>
      </c>
      <c r="CG25">
        <v>0</v>
      </c>
      <c r="CH25">
        <v>0</v>
      </c>
      <c r="CI25">
        <v>50</v>
      </c>
      <c r="CJ25">
        <v>0</v>
      </c>
      <c r="CK25">
        <v>50</v>
      </c>
      <c r="CL25">
        <v>100</v>
      </c>
      <c r="CM25">
        <v>0</v>
      </c>
      <c r="CN25">
        <v>50</v>
      </c>
      <c r="CO25">
        <v>0</v>
      </c>
      <c r="CP25">
        <v>0</v>
      </c>
      <c r="CQ25">
        <v>50</v>
      </c>
      <c r="CR25">
        <v>0</v>
      </c>
      <c r="CS25">
        <v>0</v>
      </c>
      <c r="CT25">
        <v>0</v>
      </c>
      <c r="CU25">
        <v>0</v>
      </c>
      <c r="CV25">
        <v>0</v>
      </c>
      <c r="CW25">
        <v>0</v>
      </c>
      <c r="CX25">
        <v>100</v>
      </c>
      <c r="CY25">
        <v>0</v>
      </c>
      <c r="CZ25">
        <v>0</v>
      </c>
      <c r="DA25">
        <v>0</v>
      </c>
      <c r="DB25">
        <v>0</v>
      </c>
      <c r="DC25">
        <v>0</v>
      </c>
      <c r="DD25">
        <v>0</v>
      </c>
      <c r="DE25">
        <v>0</v>
      </c>
      <c r="DF25">
        <v>0</v>
      </c>
      <c r="DG25">
        <v>0</v>
      </c>
      <c r="DH25">
        <v>0</v>
      </c>
      <c r="DI25">
        <v>0</v>
      </c>
      <c r="DK25" t="s">
        <v>138</v>
      </c>
      <c r="DO25" t="s">
        <v>138</v>
      </c>
      <c r="DT25" t="s">
        <v>133</v>
      </c>
      <c r="DV25" t="s">
        <v>133</v>
      </c>
      <c r="DZ25" t="s">
        <v>133</v>
      </c>
      <c r="EI25" t="s">
        <v>133</v>
      </c>
      <c r="EN25" t="s">
        <v>138</v>
      </c>
      <c r="EQ25" t="s">
        <v>138</v>
      </c>
      <c r="FD25" t="s">
        <v>133</v>
      </c>
      <c r="FE25" t="s">
        <v>133</v>
      </c>
      <c r="FF25" t="s">
        <v>138</v>
      </c>
      <c r="FZ25" t="s">
        <v>138</v>
      </c>
      <c r="GG25" t="s">
        <v>133</v>
      </c>
      <c r="GH25" t="s">
        <v>133</v>
      </c>
      <c r="GI25" t="s">
        <v>138</v>
      </c>
      <c r="GP25" t="s">
        <v>133</v>
      </c>
      <c r="GR25" t="s">
        <v>133</v>
      </c>
      <c r="GS25" t="s">
        <v>138</v>
      </c>
      <c r="GU25" t="s">
        <v>133</v>
      </c>
      <c r="GX25" t="s">
        <v>133</v>
      </c>
      <c r="HE25" t="s">
        <v>138</v>
      </c>
      <c r="HQ25">
        <v>2</v>
      </c>
      <c r="HR25" t="s">
        <v>177</v>
      </c>
      <c r="HS25" t="s">
        <v>174</v>
      </c>
      <c r="HT25" t="s">
        <v>174</v>
      </c>
      <c r="HU25" t="s">
        <v>174</v>
      </c>
      <c r="HV25" t="s">
        <v>174</v>
      </c>
      <c r="HW25" t="s">
        <v>174</v>
      </c>
      <c r="HX25" t="s">
        <v>174</v>
      </c>
      <c r="HY25" t="s">
        <v>174</v>
      </c>
      <c r="HZ25" t="s">
        <v>174</v>
      </c>
      <c r="IA25" t="s">
        <v>174</v>
      </c>
      <c r="IB25" t="s">
        <v>174</v>
      </c>
      <c r="IC25" t="s">
        <v>174</v>
      </c>
      <c r="ID25" t="s">
        <v>174</v>
      </c>
      <c r="IE25" t="s">
        <v>174</v>
      </c>
      <c r="IF25" t="s">
        <v>174</v>
      </c>
      <c r="IG25" t="s">
        <v>174</v>
      </c>
      <c r="IH25" t="s">
        <v>174</v>
      </c>
      <c r="II25" t="s">
        <v>174</v>
      </c>
      <c r="IJ25" t="s">
        <v>174</v>
      </c>
      <c r="IK25" t="s">
        <v>174</v>
      </c>
      <c r="IL25" t="s">
        <v>174</v>
      </c>
      <c r="IM25" t="s">
        <v>174</v>
      </c>
      <c r="IN25" t="s">
        <v>174</v>
      </c>
      <c r="IO25" t="s">
        <v>174</v>
      </c>
      <c r="IP25" t="s">
        <v>174</v>
      </c>
      <c r="IQ25" t="s">
        <v>174</v>
      </c>
      <c r="IR25" t="s">
        <v>174</v>
      </c>
      <c r="IS25" t="s">
        <v>174</v>
      </c>
      <c r="IT25" t="s">
        <v>174</v>
      </c>
      <c r="IU25" t="s">
        <v>174</v>
      </c>
      <c r="IV25" t="s">
        <v>174</v>
      </c>
      <c r="IW25" t="s">
        <v>174</v>
      </c>
      <c r="IX25" t="s">
        <v>174</v>
      </c>
      <c r="IY25" t="s">
        <v>174</v>
      </c>
      <c r="IZ25" t="s">
        <v>174</v>
      </c>
      <c r="JA25" t="s">
        <v>174</v>
      </c>
      <c r="JB25" t="s">
        <v>174</v>
      </c>
      <c r="JC25" t="s">
        <v>174</v>
      </c>
      <c r="JD25" t="s">
        <v>174</v>
      </c>
      <c r="JE25" t="s">
        <v>174</v>
      </c>
      <c r="JF25" t="s">
        <v>174</v>
      </c>
      <c r="JG25" t="s">
        <v>174</v>
      </c>
      <c r="JH25" t="s">
        <v>174</v>
      </c>
      <c r="JI25" t="s">
        <v>174</v>
      </c>
      <c r="JJ25" t="s">
        <v>174</v>
      </c>
      <c r="JK25" t="s">
        <v>174</v>
      </c>
      <c r="JL25" t="s">
        <v>174</v>
      </c>
      <c r="JM25" t="s">
        <v>174</v>
      </c>
      <c r="JN25" t="s">
        <v>174</v>
      </c>
      <c r="JO25" t="s">
        <v>174</v>
      </c>
      <c r="JP25" t="s">
        <v>174</v>
      </c>
    </row>
    <row r="26" spans="1:276" x14ac:dyDescent="0.3">
      <c r="A26">
        <v>25</v>
      </c>
      <c r="B26" t="s">
        <v>202</v>
      </c>
      <c r="C26">
        <v>0</v>
      </c>
      <c r="D26">
        <v>100</v>
      </c>
      <c r="E26">
        <v>0</v>
      </c>
      <c r="F26">
        <v>0</v>
      </c>
      <c r="G26">
        <v>0</v>
      </c>
      <c r="H26">
        <v>0</v>
      </c>
      <c r="I26">
        <v>100</v>
      </c>
      <c r="J26">
        <v>0</v>
      </c>
      <c r="K26">
        <v>0</v>
      </c>
      <c r="L26">
        <v>50</v>
      </c>
      <c r="M26">
        <v>0</v>
      </c>
      <c r="N26">
        <v>0</v>
      </c>
      <c r="O26">
        <v>0</v>
      </c>
      <c r="P26">
        <v>50</v>
      </c>
      <c r="Q26">
        <v>0</v>
      </c>
      <c r="R26">
        <v>0</v>
      </c>
      <c r="S26">
        <v>0</v>
      </c>
      <c r="T26">
        <v>0</v>
      </c>
      <c r="U26">
        <v>0</v>
      </c>
      <c r="V26">
        <v>0</v>
      </c>
      <c r="W26">
        <v>0</v>
      </c>
      <c r="X26">
        <v>0</v>
      </c>
      <c r="Y26">
        <v>50</v>
      </c>
      <c r="Z26">
        <v>50</v>
      </c>
      <c r="AA26">
        <v>0</v>
      </c>
      <c r="AB26">
        <v>0</v>
      </c>
      <c r="AC26">
        <v>0</v>
      </c>
      <c r="AD26">
        <v>0</v>
      </c>
      <c r="AE26">
        <v>0</v>
      </c>
      <c r="AF26">
        <v>0</v>
      </c>
      <c r="AG26">
        <v>100</v>
      </c>
      <c r="AH26">
        <v>0</v>
      </c>
      <c r="AI26">
        <v>0</v>
      </c>
      <c r="AJ26">
        <v>100</v>
      </c>
      <c r="AK26">
        <v>0</v>
      </c>
      <c r="AL26">
        <v>0</v>
      </c>
      <c r="AM26">
        <v>0</v>
      </c>
      <c r="AN26">
        <v>0</v>
      </c>
      <c r="AO26">
        <v>0</v>
      </c>
      <c r="AP26">
        <v>0</v>
      </c>
      <c r="AQ26">
        <v>0</v>
      </c>
      <c r="AR26">
        <v>0</v>
      </c>
      <c r="AS26">
        <v>0</v>
      </c>
      <c r="AT26">
        <v>0</v>
      </c>
      <c r="AU26">
        <v>0</v>
      </c>
      <c r="AV26">
        <v>0</v>
      </c>
      <c r="AW26">
        <v>0</v>
      </c>
      <c r="AX26">
        <v>100</v>
      </c>
      <c r="AY26">
        <v>50</v>
      </c>
      <c r="AZ26">
        <v>50</v>
      </c>
      <c r="BA26">
        <v>0</v>
      </c>
      <c r="BB26">
        <v>0</v>
      </c>
      <c r="BC26">
        <v>0</v>
      </c>
      <c r="BD26">
        <v>0</v>
      </c>
      <c r="BE26">
        <v>100</v>
      </c>
      <c r="BF26">
        <v>0</v>
      </c>
      <c r="BG26">
        <v>0</v>
      </c>
      <c r="BH26">
        <v>100</v>
      </c>
      <c r="BI26">
        <v>100</v>
      </c>
      <c r="BJ26">
        <v>0</v>
      </c>
      <c r="BK26">
        <v>0</v>
      </c>
      <c r="BL26">
        <v>0</v>
      </c>
      <c r="BM26">
        <v>0</v>
      </c>
      <c r="BN26">
        <v>0</v>
      </c>
      <c r="BO26">
        <v>0</v>
      </c>
      <c r="BP26">
        <v>0</v>
      </c>
      <c r="BQ26">
        <v>0</v>
      </c>
      <c r="BR26">
        <v>0</v>
      </c>
      <c r="BS26">
        <v>0</v>
      </c>
      <c r="BT26">
        <v>0</v>
      </c>
      <c r="BU26">
        <v>100</v>
      </c>
      <c r="BV26">
        <v>100</v>
      </c>
      <c r="BW26">
        <v>0</v>
      </c>
      <c r="BX26">
        <v>0</v>
      </c>
      <c r="BY26">
        <v>0</v>
      </c>
      <c r="BZ26">
        <v>0</v>
      </c>
      <c r="CA26">
        <v>0</v>
      </c>
      <c r="CB26">
        <v>100</v>
      </c>
      <c r="CC26">
        <v>0</v>
      </c>
      <c r="CD26">
        <v>0</v>
      </c>
      <c r="CE26">
        <v>0</v>
      </c>
      <c r="CF26">
        <v>50</v>
      </c>
      <c r="CG26">
        <v>0</v>
      </c>
      <c r="CH26">
        <v>0</v>
      </c>
      <c r="CI26">
        <v>0</v>
      </c>
      <c r="CJ26">
        <v>0</v>
      </c>
      <c r="CK26">
        <v>50</v>
      </c>
      <c r="CL26">
        <v>0</v>
      </c>
      <c r="CM26">
        <v>100</v>
      </c>
      <c r="CN26">
        <v>0</v>
      </c>
      <c r="CO26">
        <v>0</v>
      </c>
      <c r="CP26">
        <v>0</v>
      </c>
      <c r="CQ26">
        <v>0</v>
      </c>
      <c r="CR26">
        <v>0</v>
      </c>
      <c r="CS26">
        <v>0</v>
      </c>
      <c r="CT26">
        <v>0</v>
      </c>
      <c r="CU26">
        <v>100</v>
      </c>
      <c r="CV26">
        <v>0</v>
      </c>
      <c r="CW26">
        <v>0</v>
      </c>
      <c r="CX26">
        <v>50</v>
      </c>
      <c r="CY26">
        <v>50</v>
      </c>
      <c r="CZ26">
        <v>100</v>
      </c>
      <c r="DA26">
        <v>0</v>
      </c>
      <c r="DB26">
        <v>0</v>
      </c>
      <c r="DC26">
        <v>0</v>
      </c>
      <c r="DD26">
        <v>0</v>
      </c>
      <c r="DE26">
        <v>0</v>
      </c>
      <c r="DF26">
        <v>0</v>
      </c>
      <c r="DG26">
        <v>0</v>
      </c>
      <c r="DH26">
        <v>100</v>
      </c>
      <c r="DI26">
        <v>0</v>
      </c>
      <c r="DK26" t="s">
        <v>138</v>
      </c>
      <c r="DP26" t="s">
        <v>138</v>
      </c>
      <c r="DS26" t="s">
        <v>133</v>
      </c>
      <c r="DW26" t="s">
        <v>133</v>
      </c>
      <c r="EF26" t="s">
        <v>133</v>
      </c>
      <c r="EG26" t="s">
        <v>133</v>
      </c>
      <c r="EN26" t="s">
        <v>138</v>
      </c>
      <c r="EQ26" t="s">
        <v>138</v>
      </c>
      <c r="FE26" t="s">
        <v>138</v>
      </c>
      <c r="FF26" t="s">
        <v>133</v>
      </c>
      <c r="FG26" t="s">
        <v>133</v>
      </c>
      <c r="FL26" t="s">
        <v>138</v>
      </c>
      <c r="FO26" t="s">
        <v>138</v>
      </c>
      <c r="FP26" t="s">
        <v>138</v>
      </c>
      <c r="GB26" t="s">
        <v>138</v>
      </c>
      <c r="GC26" t="s">
        <v>138</v>
      </c>
      <c r="GI26" t="s">
        <v>138</v>
      </c>
      <c r="GM26" t="s">
        <v>133</v>
      </c>
      <c r="GR26" t="s">
        <v>133</v>
      </c>
      <c r="GT26" t="s">
        <v>138</v>
      </c>
      <c r="HB26" t="s">
        <v>138</v>
      </c>
      <c r="HE26" t="s">
        <v>133</v>
      </c>
      <c r="HF26" t="s">
        <v>133</v>
      </c>
      <c r="HG26" t="s">
        <v>138</v>
      </c>
      <c r="HO26" t="s">
        <v>138</v>
      </c>
      <c r="HQ26">
        <v>2</v>
      </c>
      <c r="HR26" t="s">
        <v>177</v>
      </c>
      <c r="HS26" t="s">
        <v>174</v>
      </c>
      <c r="HT26" t="s">
        <v>174</v>
      </c>
      <c r="HU26" t="s">
        <v>174</v>
      </c>
      <c r="HV26" t="s">
        <v>174</v>
      </c>
      <c r="HW26" t="s">
        <v>174</v>
      </c>
      <c r="HX26" t="s">
        <v>174</v>
      </c>
      <c r="HY26" t="s">
        <v>174</v>
      </c>
      <c r="HZ26" t="s">
        <v>174</v>
      </c>
      <c r="IA26" t="s">
        <v>174</v>
      </c>
      <c r="IB26" t="s">
        <v>174</v>
      </c>
      <c r="IC26" t="s">
        <v>174</v>
      </c>
      <c r="ID26" t="s">
        <v>174</v>
      </c>
      <c r="IE26" t="s">
        <v>174</v>
      </c>
      <c r="IF26" t="s">
        <v>174</v>
      </c>
      <c r="IG26" t="s">
        <v>174</v>
      </c>
      <c r="IH26" t="s">
        <v>174</v>
      </c>
      <c r="II26" t="s">
        <v>174</v>
      </c>
      <c r="IJ26" t="s">
        <v>174</v>
      </c>
      <c r="IK26" t="s">
        <v>174</v>
      </c>
      <c r="IL26" t="s">
        <v>174</v>
      </c>
      <c r="IM26" t="s">
        <v>174</v>
      </c>
      <c r="IN26" t="s">
        <v>174</v>
      </c>
      <c r="IO26" t="s">
        <v>174</v>
      </c>
      <c r="IP26" t="s">
        <v>174</v>
      </c>
      <c r="IQ26" t="s">
        <v>174</v>
      </c>
      <c r="IR26" t="s">
        <v>174</v>
      </c>
      <c r="IS26" t="s">
        <v>174</v>
      </c>
      <c r="IT26" t="s">
        <v>174</v>
      </c>
      <c r="IU26" t="s">
        <v>174</v>
      </c>
      <c r="IV26" t="s">
        <v>174</v>
      </c>
      <c r="IW26" t="s">
        <v>174</v>
      </c>
      <c r="IX26" t="s">
        <v>174</v>
      </c>
      <c r="IY26" t="s">
        <v>174</v>
      </c>
      <c r="IZ26" t="s">
        <v>174</v>
      </c>
      <c r="JA26" t="s">
        <v>174</v>
      </c>
      <c r="JB26" t="s">
        <v>174</v>
      </c>
      <c r="JC26" t="s">
        <v>174</v>
      </c>
      <c r="JD26" t="s">
        <v>174</v>
      </c>
      <c r="JE26" t="s">
        <v>174</v>
      </c>
      <c r="JF26" t="s">
        <v>174</v>
      </c>
      <c r="JG26" t="s">
        <v>174</v>
      </c>
      <c r="JH26" t="s">
        <v>174</v>
      </c>
      <c r="JI26" t="s">
        <v>174</v>
      </c>
      <c r="JJ26" t="s">
        <v>174</v>
      </c>
      <c r="JK26" t="s">
        <v>174</v>
      </c>
      <c r="JL26" t="s">
        <v>174</v>
      </c>
      <c r="JM26" t="s">
        <v>174</v>
      </c>
      <c r="JN26" t="s">
        <v>174</v>
      </c>
      <c r="JO26" t="s">
        <v>174</v>
      </c>
      <c r="JP26" t="s">
        <v>174</v>
      </c>
    </row>
    <row r="27" spans="1:276" x14ac:dyDescent="0.3">
      <c r="A27">
        <v>26</v>
      </c>
      <c r="B27" t="s">
        <v>203</v>
      </c>
      <c r="C27">
        <v>55.6</v>
      </c>
      <c r="D27">
        <v>44.4</v>
      </c>
      <c r="E27">
        <v>0</v>
      </c>
      <c r="F27">
        <v>11.1</v>
      </c>
      <c r="G27">
        <v>22.2</v>
      </c>
      <c r="H27">
        <v>11.1</v>
      </c>
      <c r="I27">
        <v>55.6</v>
      </c>
      <c r="J27">
        <v>0</v>
      </c>
      <c r="K27" t="s">
        <v>174</v>
      </c>
      <c r="L27" t="s">
        <v>174</v>
      </c>
      <c r="M27" t="s">
        <v>174</v>
      </c>
      <c r="N27" t="s">
        <v>174</v>
      </c>
      <c r="O27" t="s">
        <v>174</v>
      </c>
      <c r="P27" t="s">
        <v>174</v>
      </c>
      <c r="Q27" t="s">
        <v>174</v>
      </c>
      <c r="R27">
        <v>0</v>
      </c>
      <c r="S27">
        <v>0</v>
      </c>
      <c r="T27">
        <v>33.299999999999997</v>
      </c>
      <c r="U27">
        <v>0</v>
      </c>
      <c r="V27">
        <v>0</v>
      </c>
      <c r="W27">
        <v>55.6</v>
      </c>
      <c r="X27">
        <v>0</v>
      </c>
      <c r="Y27">
        <v>0</v>
      </c>
      <c r="Z27">
        <v>0</v>
      </c>
      <c r="AA27">
        <v>0</v>
      </c>
      <c r="AB27">
        <v>0</v>
      </c>
      <c r="AC27">
        <v>0</v>
      </c>
      <c r="AD27">
        <v>11.1</v>
      </c>
      <c r="AE27">
        <v>0</v>
      </c>
      <c r="AF27">
        <v>0</v>
      </c>
      <c r="AG27">
        <v>44.4</v>
      </c>
      <c r="AH27">
        <v>55.6</v>
      </c>
      <c r="AI27">
        <v>22.2</v>
      </c>
      <c r="AJ27">
        <v>55.6</v>
      </c>
      <c r="AK27">
        <v>22.2</v>
      </c>
      <c r="AL27">
        <v>0</v>
      </c>
      <c r="AM27">
        <v>0</v>
      </c>
      <c r="AN27">
        <v>0</v>
      </c>
      <c r="AO27">
        <v>0</v>
      </c>
      <c r="AP27">
        <v>100</v>
      </c>
      <c r="AQ27">
        <v>25</v>
      </c>
      <c r="AR27">
        <v>25</v>
      </c>
      <c r="AS27">
        <v>0</v>
      </c>
      <c r="AT27">
        <v>50</v>
      </c>
      <c r="AU27">
        <v>0</v>
      </c>
      <c r="AV27">
        <v>20</v>
      </c>
      <c r="AW27">
        <v>20</v>
      </c>
      <c r="AX27">
        <v>60</v>
      </c>
      <c r="AY27">
        <v>66.7</v>
      </c>
      <c r="AZ27">
        <v>33.299999999999997</v>
      </c>
      <c r="BA27">
        <v>0</v>
      </c>
      <c r="BB27">
        <v>0</v>
      </c>
      <c r="BC27">
        <v>0</v>
      </c>
      <c r="BD27">
        <v>0</v>
      </c>
      <c r="BE27">
        <v>0</v>
      </c>
      <c r="BF27">
        <v>100</v>
      </c>
      <c r="BG27">
        <v>66.7</v>
      </c>
      <c r="BH27">
        <v>33.299999999999997</v>
      </c>
      <c r="BI27">
        <v>0</v>
      </c>
      <c r="BJ27">
        <v>0</v>
      </c>
      <c r="BK27">
        <v>0</v>
      </c>
      <c r="BL27">
        <v>100</v>
      </c>
      <c r="BM27">
        <v>0</v>
      </c>
      <c r="BN27">
        <v>0</v>
      </c>
      <c r="BO27">
        <v>0</v>
      </c>
      <c r="BP27">
        <v>100</v>
      </c>
      <c r="BQ27">
        <v>11.1</v>
      </c>
      <c r="BR27">
        <v>0</v>
      </c>
      <c r="BS27">
        <v>0</v>
      </c>
      <c r="BT27">
        <v>11.1</v>
      </c>
      <c r="BU27">
        <v>77.8</v>
      </c>
      <c r="BV27">
        <v>11.1</v>
      </c>
      <c r="BW27">
        <v>0</v>
      </c>
      <c r="BX27">
        <v>11.1</v>
      </c>
      <c r="BY27">
        <v>0</v>
      </c>
      <c r="BZ27">
        <v>77.8</v>
      </c>
      <c r="CA27">
        <v>0</v>
      </c>
      <c r="CB27">
        <v>88.9</v>
      </c>
      <c r="CC27">
        <v>11.1</v>
      </c>
      <c r="CD27">
        <v>33.299999999999997</v>
      </c>
      <c r="CE27">
        <v>11.1</v>
      </c>
      <c r="CF27">
        <v>0</v>
      </c>
      <c r="CG27">
        <v>0</v>
      </c>
      <c r="CH27">
        <v>0</v>
      </c>
      <c r="CI27">
        <v>55.6</v>
      </c>
      <c r="CJ27">
        <v>0</v>
      </c>
      <c r="CK27">
        <v>0</v>
      </c>
      <c r="CL27">
        <v>33.299999999999997</v>
      </c>
      <c r="CM27">
        <v>66.7</v>
      </c>
      <c r="CN27">
        <v>0</v>
      </c>
      <c r="CO27">
        <v>33.299999999999997</v>
      </c>
      <c r="CP27">
        <v>0</v>
      </c>
      <c r="CQ27">
        <v>33.299999999999997</v>
      </c>
      <c r="CR27">
        <v>33.299999999999997</v>
      </c>
      <c r="CS27">
        <v>0</v>
      </c>
      <c r="CT27">
        <v>0</v>
      </c>
      <c r="CU27">
        <v>100</v>
      </c>
      <c r="CV27" t="s">
        <v>174</v>
      </c>
      <c r="CW27" t="s">
        <v>174</v>
      </c>
      <c r="CX27">
        <v>77.8</v>
      </c>
      <c r="CY27">
        <v>22.2</v>
      </c>
      <c r="CZ27">
        <v>0</v>
      </c>
      <c r="DA27">
        <v>0</v>
      </c>
      <c r="DB27">
        <v>0</v>
      </c>
      <c r="DC27">
        <v>0</v>
      </c>
      <c r="DD27">
        <v>100</v>
      </c>
      <c r="DE27">
        <v>0</v>
      </c>
      <c r="DF27">
        <v>0</v>
      </c>
      <c r="DG27">
        <v>0</v>
      </c>
      <c r="DH27">
        <v>100</v>
      </c>
      <c r="DI27">
        <v>0</v>
      </c>
      <c r="DJ27" t="s">
        <v>144</v>
      </c>
      <c r="DK27" t="s">
        <v>175</v>
      </c>
      <c r="DM27" t="s">
        <v>122</v>
      </c>
      <c r="DN27" t="s">
        <v>142</v>
      </c>
      <c r="DO27" t="s">
        <v>122</v>
      </c>
      <c r="DP27" t="s">
        <v>144</v>
      </c>
      <c r="DR27" t="s">
        <v>174</v>
      </c>
      <c r="DS27" t="s">
        <v>174</v>
      </c>
      <c r="DT27" t="s">
        <v>174</v>
      </c>
      <c r="DU27" t="s">
        <v>174</v>
      </c>
      <c r="DV27" t="s">
        <v>174</v>
      </c>
      <c r="DW27" t="s">
        <v>174</v>
      </c>
      <c r="DX27" t="s">
        <v>174</v>
      </c>
      <c r="EA27" t="s">
        <v>167</v>
      </c>
      <c r="ED27" t="s">
        <v>144</v>
      </c>
      <c r="EK27" t="s">
        <v>122</v>
      </c>
      <c r="EN27" t="s">
        <v>175</v>
      </c>
      <c r="EO27" t="s">
        <v>144</v>
      </c>
      <c r="EP27" t="s">
        <v>142</v>
      </c>
      <c r="EQ27" t="s">
        <v>144</v>
      </c>
      <c r="ER27" t="s">
        <v>142</v>
      </c>
      <c r="EW27" t="s">
        <v>138</v>
      </c>
      <c r="EX27" t="s">
        <v>149</v>
      </c>
      <c r="EY27" t="s">
        <v>149</v>
      </c>
      <c r="FA27" t="s">
        <v>133</v>
      </c>
      <c r="FC27" t="s">
        <v>127</v>
      </c>
      <c r="FD27" t="s">
        <v>127</v>
      </c>
      <c r="FE27" t="s">
        <v>156</v>
      </c>
      <c r="FF27" t="s">
        <v>155</v>
      </c>
      <c r="FG27" t="s">
        <v>167</v>
      </c>
      <c r="FM27" t="s">
        <v>138</v>
      </c>
      <c r="FN27" t="s">
        <v>155</v>
      </c>
      <c r="FO27" t="s">
        <v>167</v>
      </c>
      <c r="FS27" t="s">
        <v>138</v>
      </c>
      <c r="FW27" t="s">
        <v>138</v>
      </c>
      <c r="FX27" t="s">
        <v>122</v>
      </c>
      <c r="GA27" t="s">
        <v>122</v>
      </c>
      <c r="GB27" t="s">
        <v>152</v>
      </c>
      <c r="GC27" t="s">
        <v>122</v>
      </c>
      <c r="GE27" t="s">
        <v>122</v>
      </c>
      <c r="GG27" t="s">
        <v>152</v>
      </c>
      <c r="GI27" t="s">
        <v>154</v>
      </c>
      <c r="GJ27" t="s">
        <v>122</v>
      </c>
      <c r="GK27" t="s">
        <v>167</v>
      </c>
      <c r="GL27" t="s">
        <v>122</v>
      </c>
      <c r="GP27" t="s">
        <v>144</v>
      </c>
      <c r="GS27" t="s">
        <v>167</v>
      </c>
      <c r="GT27" t="s">
        <v>155</v>
      </c>
      <c r="GV27" t="s">
        <v>167</v>
      </c>
      <c r="GX27" t="s">
        <v>167</v>
      </c>
      <c r="GY27" t="s">
        <v>167</v>
      </c>
      <c r="HB27" t="s">
        <v>138</v>
      </c>
      <c r="HC27" t="s">
        <v>174</v>
      </c>
      <c r="HD27" t="s">
        <v>174</v>
      </c>
      <c r="HE27" t="s">
        <v>152</v>
      </c>
      <c r="HF27" t="s">
        <v>142</v>
      </c>
      <c r="HK27" t="s">
        <v>138</v>
      </c>
      <c r="HO27" t="s">
        <v>138</v>
      </c>
      <c r="HQ27">
        <v>9</v>
      </c>
      <c r="HR27" t="s">
        <v>204</v>
      </c>
      <c r="HS27">
        <v>0</v>
      </c>
      <c r="HT27">
        <v>0</v>
      </c>
      <c r="HU27">
        <v>0</v>
      </c>
      <c r="HV27">
        <v>22.2</v>
      </c>
      <c r="HW27">
        <v>11.1</v>
      </c>
      <c r="HX27">
        <v>11.1</v>
      </c>
      <c r="HY27">
        <v>0</v>
      </c>
      <c r="HZ27">
        <v>0</v>
      </c>
      <c r="IA27">
        <v>0</v>
      </c>
      <c r="IB27">
        <v>0</v>
      </c>
      <c r="IC27">
        <v>0</v>
      </c>
      <c r="ID27">
        <v>0</v>
      </c>
      <c r="IE27">
        <v>11.1</v>
      </c>
      <c r="IF27">
        <v>11.1</v>
      </c>
      <c r="IG27">
        <v>0</v>
      </c>
      <c r="IH27">
        <v>0</v>
      </c>
      <c r="II27">
        <v>0</v>
      </c>
      <c r="IJ27">
        <v>0</v>
      </c>
      <c r="IK27">
        <v>11.1</v>
      </c>
      <c r="IL27">
        <v>11.1</v>
      </c>
      <c r="IM27">
        <v>0</v>
      </c>
      <c r="IN27">
        <v>0</v>
      </c>
      <c r="IO27">
        <v>11.1</v>
      </c>
      <c r="IP27">
        <v>0</v>
      </c>
      <c r="IQ27">
        <v>0</v>
      </c>
      <c r="IU27" t="s">
        <v>142</v>
      </c>
      <c r="IV27" t="s">
        <v>122</v>
      </c>
      <c r="IW27" t="s">
        <v>122</v>
      </c>
      <c r="JD27" t="s">
        <v>122</v>
      </c>
      <c r="JE27" t="s">
        <v>122</v>
      </c>
      <c r="JJ27" t="s">
        <v>122</v>
      </c>
      <c r="JK27" t="s">
        <v>122</v>
      </c>
      <c r="JN27" t="s">
        <v>122</v>
      </c>
    </row>
    <row r="28" spans="1:276" x14ac:dyDescent="0.3">
      <c r="A28">
        <v>27</v>
      </c>
      <c r="B28" t="s">
        <v>205</v>
      </c>
      <c r="C28">
        <v>0</v>
      </c>
      <c r="D28">
        <v>100</v>
      </c>
      <c r="E28">
        <v>0</v>
      </c>
      <c r="F28">
        <v>0</v>
      </c>
      <c r="G28">
        <v>12.5</v>
      </c>
      <c r="H28">
        <v>0</v>
      </c>
      <c r="I28">
        <v>87.5</v>
      </c>
      <c r="J28">
        <v>0</v>
      </c>
      <c r="K28" t="s">
        <v>174</v>
      </c>
      <c r="L28" t="s">
        <v>174</v>
      </c>
      <c r="M28" t="s">
        <v>174</v>
      </c>
      <c r="N28" t="s">
        <v>174</v>
      </c>
      <c r="O28" t="s">
        <v>174</v>
      </c>
      <c r="P28" t="s">
        <v>174</v>
      </c>
      <c r="Q28" t="s">
        <v>174</v>
      </c>
      <c r="R28">
        <v>0</v>
      </c>
      <c r="S28">
        <v>0</v>
      </c>
      <c r="T28">
        <v>0</v>
      </c>
      <c r="U28">
        <v>0</v>
      </c>
      <c r="V28">
        <v>0</v>
      </c>
      <c r="W28">
        <v>0</v>
      </c>
      <c r="X28">
        <v>0</v>
      </c>
      <c r="Y28">
        <v>0</v>
      </c>
      <c r="Z28">
        <v>37.5</v>
      </c>
      <c r="AA28">
        <v>62.5</v>
      </c>
      <c r="AB28">
        <v>0</v>
      </c>
      <c r="AC28">
        <v>0</v>
      </c>
      <c r="AD28">
        <v>0</v>
      </c>
      <c r="AE28">
        <v>0</v>
      </c>
      <c r="AF28">
        <v>0</v>
      </c>
      <c r="AG28">
        <v>75</v>
      </c>
      <c r="AH28">
        <v>25</v>
      </c>
      <c r="AI28">
        <v>0</v>
      </c>
      <c r="AJ28">
        <v>62.5</v>
      </c>
      <c r="AK28">
        <v>37.5</v>
      </c>
      <c r="AL28">
        <v>0</v>
      </c>
      <c r="AM28">
        <v>0</v>
      </c>
      <c r="AN28">
        <v>0</v>
      </c>
      <c r="AO28">
        <v>0</v>
      </c>
      <c r="AP28">
        <v>100</v>
      </c>
      <c r="AQ28">
        <v>0</v>
      </c>
      <c r="AR28">
        <v>0</v>
      </c>
      <c r="AS28">
        <v>100</v>
      </c>
      <c r="AT28">
        <v>0</v>
      </c>
      <c r="AU28">
        <v>40</v>
      </c>
      <c r="AV28">
        <v>40</v>
      </c>
      <c r="AW28">
        <v>0</v>
      </c>
      <c r="AX28">
        <v>20</v>
      </c>
      <c r="AY28">
        <v>25</v>
      </c>
      <c r="AZ28">
        <v>75</v>
      </c>
      <c r="BA28">
        <v>0</v>
      </c>
      <c r="BB28">
        <v>16.7</v>
      </c>
      <c r="BC28">
        <v>16.7</v>
      </c>
      <c r="BD28">
        <v>16.7</v>
      </c>
      <c r="BE28">
        <v>33.299999999999997</v>
      </c>
      <c r="BF28">
        <v>16.7</v>
      </c>
      <c r="BG28">
        <v>50</v>
      </c>
      <c r="BH28">
        <v>50</v>
      </c>
      <c r="BI28">
        <v>33.299999999999997</v>
      </c>
      <c r="BJ28">
        <v>0</v>
      </c>
      <c r="BK28">
        <v>0</v>
      </c>
      <c r="BL28">
        <v>66.7</v>
      </c>
      <c r="BM28">
        <v>33.299999999999997</v>
      </c>
      <c r="BN28">
        <v>33.299999999999997</v>
      </c>
      <c r="BO28">
        <v>0</v>
      </c>
      <c r="BP28">
        <v>33.299999999999997</v>
      </c>
      <c r="BQ28">
        <v>12.5</v>
      </c>
      <c r="BR28">
        <v>0</v>
      </c>
      <c r="BS28">
        <v>0</v>
      </c>
      <c r="BT28">
        <v>0</v>
      </c>
      <c r="BU28">
        <v>87.5</v>
      </c>
      <c r="BV28">
        <v>25</v>
      </c>
      <c r="BW28">
        <v>0</v>
      </c>
      <c r="BX28">
        <v>37.5</v>
      </c>
      <c r="BY28">
        <v>12.5</v>
      </c>
      <c r="BZ28">
        <v>25</v>
      </c>
      <c r="CA28">
        <v>0</v>
      </c>
      <c r="CB28">
        <v>100</v>
      </c>
      <c r="CC28">
        <v>0</v>
      </c>
      <c r="CD28">
        <v>37.5</v>
      </c>
      <c r="CE28">
        <v>12.5</v>
      </c>
      <c r="CF28">
        <v>12.5</v>
      </c>
      <c r="CG28">
        <v>0</v>
      </c>
      <c r="CH28">
        <v>12.5</v>
      </c>
      <c r="CI28">
        <v>12.5</v>
      </c>
      <c r="CJ28">
        <v>0</v>
      </c>
      <c r="CK28">
        <v>12.5</v>
      </c>
      <c r="CL28">
        <v>12.5</v>
      </c>
      <c r="CM28">
        <v>87.5</v>
      </c>
      <c r="CN28">
        <v>0</v>
      </c>
      <c r="CO28">
        <v>0</v>
      </c>
      <c r="CP28">
        <v>0</v>
      </c>
      <c r="CQ28">
        <v>0</v>
      </c>
      <c r="CR28">
        <v>100</v>
      </c>
      <c r="CS28">
        <v>0</v>
      </c>
      <c r="CT28">
        <v>14.3</v>
      </c>
      <c r="CU28">
        <v>85.7</v>
      </c>
      <c r="CV28" t="s">
        <v>174</v>
      </c>
      <c r="CW28" t="s">
        <v>174</v>
      </c>
      <c r="CX28">
        <v>25</v>
      </c>
      <c r="CY28">
        <v>75</v>
      </c>
      <c r="CZ28">
        <v>83.3</v>
      </c>
      <c r="DA28">
        <v>0</v>
      </c>
      <c r="DB28">
        <v>0</v>
      </c>
      <c r="DC28">
        <v>0</v>
      </c>
      <c r="DD28">
        <v>16.7</v>
      </c>
      <c r="DE28">
        <v>0</v>
      </c>
      <c r="DF28">
        <v>16.7</v>
      </c>
      <c r="DG28">
        <v>0</v>
      </c>
      <c r="DH28">
        <v>66.7</v>
      </c>
      <c r="DI28">
        <v>16.7</v>
      </c>
      <c r="DK28" t="s">
        <v>138</v>
      </c>
      <c r="DN28" t="s">
        <v>123</v>
      </c>
      <c r="DP28" t="s">
        <v>129</v>
      </c>
      <c r="DR28" t="s">
        <v>174</v>
      </c>
      <c r="DS28" t="s">
        <v>174</v>
      </c>
      <c r="DT28" t="s">
        <v>174</v>
      </c>
      <c r="DU28" t="s">
        <v>174</v>
      </c>
      <c r="DV28" t="s">
        <v>174</v>
      </c>
      <c r="DW28" t="s">
        <v>174</v>
      </c>
      <c r="DX28" t="s">
        <v>174</v>
      </c>
      <c r="EG28" t="s">
        <v>153</v>
      </c>
      <c r="EH28" t="s">
        <v>137</v>
      </c>
      <c r="EN28" t="s">
        <v>176</v>
      </c>
      <c r="EO28" t="s">
        <v>149</v>
      </c>
      <c r="EQ28" t="s">
        <v>137</v>
      </c>
      <c r="ER28" t="s">
        <v>153</v>
      </c>
      <c r="EW28" t="s">
        <v>138</v>
      </c>
      <c r="EZ28" t="s">
        <v>138</v>
      </c>
      <c r="FB28" t="s">
        <v>145</v>
      </c>
      <c r="FC28" t="s">
        <v>145</v>
      </c>
      <c r="FE28" t="s">
        <v>127</v>
      </c>
      <c r="FF28" t="s">
        <v>149</v>
      </c>
      <c r="FG28" t="s">
        <v>176</v>
      </c>
      <c r="FI28" t="s">
        <v>128</v>
      </c>
      <c r="FJ28" t="s">
        <v>128</v>
      </c>
      <c r="FK28" t="s">
        <v>128</v>
      </c>
      <c r="FL28" t="s">
        <v>167</v>
      </c>
      <c r="FM28" t="s">
        <v>128</v>
      </c>
      <c r="FN28" t="s">
        <v>133</v>
      </c>
      <c r="FO28" t="s">
        <v>133</v>
      </c>
      <c r="FP28" t="s">
        <v>167</v>
      </c>
      <c r="FS28" t="s">
        <v>155</v>
      </c>
      <c r="FT28" t="s">
        <v>167</v>
      </c>
      <c r="FU28" t="s">
        <v>167</v>
      </c>
      <c r="FW28" t="s">
        <v>167</v>
      </c>
      <c r="FX28" t="s">
        <v>123</v>
      </c>
      <c r="GB28" t="s">
        <v>129</v>
      </c>
      <c r="GC28" t="s">
        <v>149</v>
      </c>
      <c r="GE28" t="s">
        <v>153</v>
      </c>
      <c r="GF28" t="s">
        <v>123</v>
      </c>
      <c r="GG28" t="s">
        <v>149</v>
      </c>
      <c r="GI28" t="s">
        <v>138</v>
      </c>
      <c r="GK28" t="s">
        <v>153</v>
      </c>
      <c r="GL28" t="s">
        <v>123</v>
      </c>
      <c r="GM28" t="s">
        <v>123</v>
      </c>
      <c r="GO28" t="s">
        <v>123</v>
      </c>
      <c r="GP28" t="s">
        <v>123</v>
      </c>
      <c r="GR28" t="s">
        <v>123</v>
      </c>
      <c r="GS28" t="s">
        <v>123</v>
      </c>
      <c r="GT28" t="s">
        <v>129</v>
      </c>
      <c r="GY28" t="s">
        <v>138</v>
      </c>
      <c r="HA28" t="s">
        <v>126</v>
      </c>
      <c r="HB28" t="s">
        <v>132</v>
      </c>
      <c r="HC28" t="s">
        <v>174</v>
      </c>
      <c r="HD28" t="s">
        <v>174</v>
      </c>
      <c r="HE28" t="s">
        <v>149</v>
      </c>
      <c r="HF28" t="s">
        <v>176</v>
      </c>
      <c r="HG28" t="s">
        <v>170</v>
      </c>
      <c r="HK28" t="s">
        <v>128</v>
      </c>
      <c r="HM28" t="s">
        <v>128</v>
      </c>
      <c r="HO28" t="s">
        <v>155</v>
      </c>
      <c r="HP28" t="s">
        <v>128</v>
      </c>
      <c r="HQ28">
        <v>8</v>
      </c>
      <c r="HR28" t="s">
        <v>204</v>
      </c>
      <c r="HS28">
        <v>0</v>
      </c>
      <c r="HT28">
        <v>0</v>
      </c>
      <c r="HU28">
        <v>0</v>
      </c>
      <c r="HV28">
        <v>12.5</v>
      </c>
      <c r="HW28">
        <v>12.5</v>
      </c>
      <c r="HX28">
        <v>12.5</v>
      </c>
      <c r="HY28">
        <v>0</v>
      </c>
      <c r="HZ28">
        <v>12.5</v>
      </c>
      <c r="IA28">
        <v>0</v>
      </c>
      <c r="IB28">
        <v>0</v>
      </c>
      <c r="IC28">
        <v>0</v>
      </c>
      <c r="ID28">
        <v>0</v>
      </c>
      <c r="IE28">
        <v>0</v>
      </c>
      <c r="IF28">
        <v>12.5</v>
      </c>
      <c r="IG28">
        <v>0</v>
      </c>
      <c r="IH28">
        <v>0</v>
      </c>
      <c r="II28">
        <v>0</v>
      </c>
      <c r="IJ28">
        <v>0</v>
      </c>
      <c r="IK28">
        <v>12.5</v>
      </c>
      <c r="IL28">
        <v>0</v>
      </c>
      <c r="IM28">
        <v>0</v>
      </c>
      <c r="IN28">
        <v>12.5</v>
      </c>
      <c r="IO28">
        <v>0</v>
      </c>
      <c r="IP28">
        <v>0</v>
      </c>
      <c r="IQ28">
        <v>12.5</v>
      </c>
      <c r="IU28" t="s">
        <v>123</v>
      </c>
      <c r="IV28" t="s">
        <v>123</v>
      </c>
      <c r="IW28" t="s">
        <v>123</v>
      </c>
      <c r="IY28" t="s">
        <v>123</v>
      </c>
      <c r="JE28" t="s">
        <v>123</v>
      </c>
      <c r="JJ28" t="s">
        <v>123</v>
      </c>
      <c r="JM28" t="s">
        <v>123</v>
      </c>
      <c r="JP28" t="s">
        <v>123</v>
      </c>
    </row>
    <row r="29" spans="1:276" x14ac:dyDescent="0.3">
      <c r="A29">
        <v>28</v>
      </c>
      <c r="B29" t="s">
        <v>206</v>
      </c>
      <c r="C29">
        <v>0</v>
      </c>
      <c r="D29">
        <v>100</v>
      </c>
      <c r="E29">
        <v>0</v>
      </c>
      <c r="F29">
        <v>0</v>
      </c>
      <c r="G29">
        <v>16.7</v>
      </c>
      <c r="H29">
        <v>33.299999999999997</v>
      </c>
      <c r="I29">
        <v>33.299999999999997</v>
      </c>
      <c r="J29">
        <v>16.7</v>
      </c>
      <c r="K29" t="s">
        <v>174</v>
      </c>
      <c r="L29" t="s">
        <v>174</v>
      </c>
      <c r="M29" t="s">
        <v>174</v>
      </c>
      <c r="N29" t="s">
        <v>174</v>
      </c>
      <c r="O29" t="s">
        <v>174</v>
      </c>
      <c r="P29" t="s">
        <v>174</v>
      </c>
      <c r="Q29" t="s">
        <v>174</v>
      </c>
      <c r="R29">
        <v>0</v>
      </c>
      <c r="S29">
        <v>50</v>
      </c>
      <c r="T29">
        <v>0</v>
      </c>
      <c r="U29">
        <v>0</v>
      </c>
      <c r="V29">
        <v>0</v>
      </c>
      <c r="W29">
        <v>0</v>
      </c>
      <c r="X29">
        <v>0</v>
      </c>
      <c r="Y29">
        <v>0</v>
      </c>
      <c r="Z29">
        <v>0</v>
      </c>
      <c r="AA29">
        <v>0</v>
      </c>
      <c r="AB29">
        <v>0</v>
      </c>
      <c r="AC29">
        <v>0</v>
      </c>
      <c r="AD29">
        <v>0</v>
      </c>
      <c r="AE29">
        <v>50</v>
      </c>
      <c r="AF29">
        <v>0</v>
      </c>
      <c r="AG29">
        <v>100</v>
      </c>
      <c r="AH29">
        <v>0</v>
      </c>
      <c r="AI29">
        <v>0</v>
      </c>
      <c r="AJ29">
        <v>50</v>
      </c>
      <c r="AK29">
        <v>50</v>
      </c>
      <c r="AL29">
        <v>0</v>
      </c>
      <c r="AM29">
        <v>33.299999999999997</v>
      </c>
      <c r="AN29">
        <v>0</v>
      </c>
      <c r="AO29">
        <v>0</v>
      </c>
      <c r="AP29">
        <v>66.7</v>
      </c>
      <c r="AQ29">
        <v>0</v>
      </c>
      <c r="AR29">
        <v>100</v>
      </c>
      <c r="AS29">
        <v>0</v>
      </c>
      <c r="AT29">
        <v>0</v>
      </c>
      <c r="AU29">
        <v>0</v>
      </c>
      <c r="AV29">
        <v>0</v>
      </c>
      <c r="AW29">
        <v>66.7</v>
      </c>
      <c r="AX29">
        <v>33.299999999999997</v>
      </c>
      <c r="AY29">
        <v>33.299999999999997</v>
      </c>
      <c r="AZ29">
        <v>66.7</v>
      </c>
      <c r="BA29">
        <v>0</v>
      </c>
      <c r="BB29">
        <v>0</v>
      </c>
      <c r="BC29">
        <v>0</v>
      </c>
      <c r="BD29">
        <v>0</v>
      </c>
      <c r="BE29">
        <v>0</v>
      </c>
      <c r="BF29">
        <v>100</v>
      </c>
      <c r="BG29">
        <v>75</v>
      </c>
      <c r="BH29">
        <v>25</v>
      </c>
      <c r="BI29">
        <v>0</v>
      </c>
      <c r="BJ29">
        <v>0</v>
      </c>
      <c r="BK29">
        <v>100</v>
      </c>
      <c r="BL29">
        <v>0</v>
      </c>
      <c r="BM29">
        <v>0</v>
      </c>
      <c r="BN29">
        <v>0</v>
      </c>
      <c r="BO29">
        <v>33.299999999999997</v>
      </c>
      <c r="BP29">
        <v>66.7</v>
      </c>
      <c r="BQ29">
        <v>16.7</v>
      </c>
      <c r="BR29">
        <v>0</v>
      </c>
      <c r="BS29">
        <v>16.7</v>
      </c>
      <c r="BT29">
        <v>33.299999999999997</v>
      </c>
      <c r="BU29">
        <v>33.299999999999997</v>
      </c>
      <c r="BV29">
        <v>16.7</v>
      </c>
      <c r="BW29">
        <v>33.299999999999997</v>
      </c>
      <c r="BX29">
        <v>16.7</v>
      </c>
      <c r="BY29">
        <v>0</v>
      </c>
      <c r="BZ29">
        <v>16.7</v>
      </c>
      <c r="CA29">
        <v>16.7</v>
      </c>
      <c r="CB29">
        <v>66.7</v>
      </c>
      <c r="CC29">
        <v>33.299999999999997</v>
      </c>
      <c r="CD29">
        <v>0</v>
      </c>
      <c r="CE29">
        <v>0</v>
      </c>
      <c r="CF29">
        <v>0</v>
      </c>
      <c r="CG29">
        <v>33.299999999999997</v>
      </c>
      <c r="CH29">
        <v>0</v>
      </c>
      <c r="CI29">
        <v>33.299999999999997</v>
      </c>
      <c r="CJ29">
        <v>0</v>
      </c>
      <c r="CK29">
        <v>33.299999999999997</v>
      </c>
      <c r="CL29">
        <v>50</v>
      </c>
      <c r="CM29">
        <v>50</v>
      </c>
      <c r="CN29">
        <v>33.299999999999997</v>
      </c>
      <c r="CO29">
        <v>0</v>
      </c>
      <c r="CP29">
        <v>0</v>
      </c>
      <c r="CQ29">
        <v>0</v>
      </c>
      <c r="CR29">
        <v>66.7</v>
      </c>
      <c r="CS29">
        <v>0</v>
      </c>
      <c r="CT29">
        <v>0</v>
      </c>
      <c r="CU29">
        <v>100</v>
      </c>
      <c r="CV29" t="s">
        <v>174</v>
      </c>
      <c r="CW29" t="s">
        <v>174</v>
      </c>
      <c r="CX29">
        <v>83.3</v>
      </c>
      <c r="CY29">
        <v>16.7</v>
      </c>
      <c r="CZ29">
        <v>100</v>
      </c>
      <c r="DA29">
        <v>0</v>
      </c>
      <c r="DB29">
        <v>0</v>
      </c>
      <c r="DC29">
        <v>0</v>
      </c>
      <c r="DD29">
        <v>0</v>
      </c>
      <c r="DE29">
        <v>0</v>
      </c>
      <c r="DF29">
        <v>0</v>
      </c>
      <c r="DG29">
        <v>0</v>
      </c>
      <c r="DH29">
        <v>100</v>
      </c>
      <c r="DI29">
        <v>0</v>
      </c>
      <c r="DK29" t="s">
        <v>138</v>
      </c>
      <c r="DN29" t="s">
        <v>128</v>
      </c>
      <c r="DO29" t="s">
        <v>167</v>
      </c>
      <c r="DP29" t="s">
        <v>167</v>
      </c>
      <c r="DQ29" t="s">
        <v>128</v>
      </c>
      <c r="DR29" t="s">
        <v>174</v>
      </c>
      <c r="DS29" t="s">
        <v>174</v>
      </c>
      <c r="DT29" t="s">
        <v>174</v>
      </c>
      <c r="DU29" t="s">
        <v>174</v>
      </c>
      <c r="DV29" t="s">
        <v>174</v>
      </c>
      <c r="DW29" t="s">
        <v>174</v>
      </c>
      <c r="DX29" t="s">
        <v>174</v>
      </c>
      <c r="DZ29" t="s">
        <v>133</v>
      </c>
      <c r="EL29" t="s">
        <v>133</v>
      </c>
      <c r="EN29" t="s">
        <v>138</v>
      </c>
      <c r="EQ29" t="s">
        <v>133</v>
      </c>
      <c r="ER29" t="s">
        <v>133</v>
      </c>
      <c r="ET29" t="s">
        <v>167</v>
      </c>
      <c r="EW29" t="s">
        <v>155</v>
      </c>
      <c r="EY29" t="s">
        <v>138</v>
      </c>
      <c r="FD29" t="s">
        <v>155</v>
      </c>
      <c r="FE29" t="s">
        <v>167</v>
      </c>
      <c r="FF29" t="s">
        <v>167</v>
      </c>
      <c r="FG29" t="s">
        <v>155</v>
      </c>
      <c r="FM29" t="s">
        <v>138</v>
      </c>
      <c r="FN29" t="s">
        <v>176</v>
      </c>
      <c r="FO29" t="s">
        <v>149</v>
      </c>
      <c r="FR29" t="s">
        <v>138</v>
      </c>
      <c r="FV29" t="s">
        <v>167</v>
      </c>
      <c r="FW29" t="s">
        <v>155</v>
      </c>
      <c r="FX29" t="s">
        <v>128</v>
      </c>
      <c r="FZ29" t="s">
        <v>128</v>
      </c>
      <c r="GA29" t="s">
        <v>167</v>
      </c>
      <c r="GB29" t="s">
        <v>167</v>
      </c>
      <c r="GC29" t="s">
        <v>128</v>
      </c>
      <c r="GD29" t="s">
        <v>167</v>
      </c>
      <c r="GE29" t="s">
        <v>128</v>
      </c>
      <c r="GG29" t="s">
        <v>128</v>
      </c>
      <c r="GH29" t="s">
        <v>128</v>
      </c>
      <c r="GI29" t="s">
        <v>155</v>
      </c>
      <c r="GJ29" t="s">
        <v>167</v>
      </c>
      <c r="GN29" t="s">
        <v>167</v>
      </c>
      <c r="GP29" t="s">
        <v>167</v>
      </c>
      <c r="GR29" t="s">
        <v>167</v>
      </c>
      <c r="GS29" t="s">
        <v>133</v>
      </c>
      <c r="GT29" t="s">
        <v>133</v>
      </c>
      <c r="GU29" t="s">
        <v>167</v>
      </c>
      <c r="GY29" t="s">
        <v>155</v>
      </c>
      <c r="HB29" t="s">
        <v>138</v>
      </c>
      <c r="HC29" t="s">
        <v>174</v>
      </c>
      <c r="HD29" t="s">
        <v>174</v>
      </c>
      <c r="HE29" t="s">
        <v>170</v>
      </c>
      <c r="HF29" t="s">
        <v>128</v>
      </c>
      <c r="HG29" t="s">
        <v>138</v>
      </c>
      <c r="HO29" t="s">
        <v>138</v>
      </c>
      <c r="HQ29">
        <v>6</v>
      </c>
      <c r="HR29" t="s">
        <v>204</v>
      </c>
      <c r="HS29">
        <v>0</v>
      </c>
      <c r="HT29">
        <v>0</v>
      </c>
      <c r="HU29">
        <v>0</v>
      </c>
      <c r="HV29">
        <v>16.7</v>
      </c>
      <c r="HW29">
        <v>16.7</v>
      </c>
      <c r="HX29">
        <v>0</v>
      </c>
      <c r="HY29">
        <v>0</v>
      </c>
      <c r="HZ29">
        <v>0</v>
      </c>
      <c r="IA29">
        <v>0</v>
      </c>
      <c r="IB29">
        <v>0</v>
      </c>
      <c r="IC29">
        <v>0</v>
      </c>
      <c r="ID29">
        <v>0</v>
      </c>
      <c r="IE29">
        <v>16.7</v>
      </c>
      <c r="IF29">
        <v>0</v>
      </c>
      <c r="IG29">
        <v>0</v>
      </c>
      <c r="IH29">
        <v>0</v>
      </c>
      <c r="II29">
        <v>0</v>
      </c>
      <c r="IJ29">
        <v>16.7</v>
      </c>
      <c r="IK29">
        <v>0</v>
      </c>
      <c r="IL29">
        <v>0</v>
      </c>
      <c r="IM29">
        <v>0</v>
      </c>
      <c r="IN29">
        <v>0</v>
      </c>
      <c r="IO29">
        <v>16.7</v>
      </c>
      <c r="IP29">
        <v>16.7</v>
      </c>
      <c r="IQ29">
        <v>0</v>
      </c>
      <c r="IU29" t="s">
        <v>128</v>
      </c>
      <c r="IV29" t="s">
        <v>128</v>
      </c>
      <c r="JD29" t="s">
        <v>128</v>
      </c>
      <c r="JI29" t="s">
        <v>128</v>
      </c>
      <c r="JN29" t="s">
        <v>128</v>
      </c>
      <c r="JO29" t="s">
        <v>128</v>
      </c>
    </row>
    <row r="30" spans="1:276" x14ac:dyDescent="0.3">
      <c r="A30">
        <v>29</v>
      </c>
      <c r="B30" t="s">
        <v>207</v>
      </c>
      <c r="C30">
        <v>0</v>
      </c>
      <c r="D30">
        <v>100</v>
      </c>
      <c r="E30">
        <v>0</v>
      </c>
      <c r="F30">
        <v>0</v>
      </c>
      <c r="G30">
        <v>0</v>
      </c>
      <c r="H30">
        <v>0</v>
      </c>
      <c r="I30">
        <v>57.1</v>
      </c>
      <c r="J30">
        <v>42.9</v>
      </c>
      <c r="K30" t="s">
        <v>174</v>
      </c>
      <c r="L30" t="s">
        <v>174</v>
      </c>
      <c r="M30" t="s">
        <v>174</v>
      </c>
      <c r="N30" t="s">
        <v>174</v>
      </c>
      <c r="O30" t="s">
        <v>174</v>
      </c>
      <c r="P30" t="s">
        <v>174</v>
      </c>
      <c r="Q30" t="s">
        <v>174</v>
      </c>
      <c r="R30">
        <v>85.7</v>
      </c>
      <c r="S30">
        <v>0</v>
      </c>
      <c r="T30">
        <v>0</v>
      </c>
      <c r="U30">
        <v>0</v>
      </c>
      <c r="V30">
        <v>0</v>
      </c>
      <c r="W30">
        <v>0</v>
      </c>
      <c r="X30">
        <v>0</v>
      </c>
      <c r="Y30">
        <v>0</v>
      </c>
      <c r="Z30">
        <v>0</v>
      </c>
      <c r="AA30">
        <v>0</v>
      </c>
      <c r="AB30">
        <v>0</v>
      </c>
      <c r="AC30">
        <v>0</v>
      </c>
      <c r="AD30">
        <v>0</v>
      </c>
      <c r="AE30">
        <v>0</v>
      </c>
      <c r="AF30">
        <v>14.3</v>
      </c>
      <c r="AG30">
        <v>57.1</v>
      </c>
      <c r="AH30">
        <v>42.9</v>
      </c>
      <c r="AI30">
        <v>14.3</v>
      </c>
      <c r="AJ30">
        <v>71.400000000000006</v>
      </c>
      <c r="AK30">
        <v>0</v>
      </c>
      <c r="AL30">
        <v>14.3</v>
      </c>
      <c r="AM30">
        <v>0</v>
      </c>
      <c r="AN30">
        <v>0</v>
      </c>
      <c r="AO30">
        <v>0</v>
      </c>
      <c r="AP30">
        <v>100</v>
      </c>
      <c r="AQ30">
        <v>0</v>
      </c>
      <c r="AR30">
        <v>50</v>
      </c>
      <c r="AS30">
        <v>50</v>
      </c>
      <c r="AT30">
        <v>0</v>
      </c>
      <c r="AU30">
        <v>60</v>
      </c>
      <c r="AV30">
        <v>0</v>
      </c>
      <c r="AW30">
        <v>20</v>
      </c>
      <c r="AX30">
        <v>20</v>
      </c>
      <c r="AY30">
        <v>85.7</v>
      </c>
      <c r="AZ30">
        <v>14.3</v>
      </c>
      <c r="BA30">
        <v>0</v>
      </c>
      <c r="BB30">
        <v>0</v>
      </c>
      <c r="BC30">
        <v>0</v>
      </c>
      <c r="BD30">
        <v>0</v>
      </c>
      <c r="BE30">
        <v>0</v>
      </c>
      <c r="BF30">
        <v>100</v>
      </c>
      <c r="BG30">
        <v>0</v>
      </c>
      <c r="BH30">
        <v>100</v>
      </c>
      <c r="BI30">
        <v>0</v>
      </c>
      <c r="BJ30">
        <v>0</v>
      </c>
      <c r="BK30">
        <v>100</v>
      </c>
      <c r="BL30">
        <v>0</v>
      </c>
      <c r="BM30">
        <v>0</v>
      </c>
      <c r="BN30">
        <v>0</v>
      </c>
      <c r="BO30">
        <v>0</v>
      </c>
      <c r="BP30">
        <v>0</v>
      </c>
      <c r="BQ30">
        <v>0</v>
      </c>
      <c r="BR30">
        <v>0</v>
      </c>
      <c r="BS30">
        <v>28.6</v>
      </c>
      <c r="BT30">
        <v>14.3</v>
      </c>
      <c r="BU30">
        <v>57.1</v>
      </c>
      <c r="BV30">
        <v>0</v>
      </c>
      <c r="BW30">
        <v>0</v>
      </c>
      <c r="BX30">
        <v>28.6</v>
      </c>
      <c r="BY30">
        <v>0</v>
      </c>
      <c r="BZ30">
        <v>57.1</v>
      </c>
      <c r="CA30">
        <v>14.3</v>
      </c>
      <c r="CB30">
        <v>71.400000000000006</v>
      </c>
      <c r="CC30">
        <v>28.6</v>
      </c>
      <c r="CD30">
        <v>0</v>
      </c>
      <c r="CE30">
        <v>28.6</v>
      </c>
      <c r="CF30">
        <v>0</v>
      </c>
      <c r="CG30">
        <v>14.3</v>
      </c>
      <c r="CH30">
        <v>0</v>
      </c>
      <c r="CI30">
        <v>28.6</v>
      </c>
      <c r="CJ30">
        <v>0</v>
      </c>
      <c r="CK30">
        <v>28.6</v>
      </c>
      <c r="CL30">
        <v>42.9</v>
      </c>
      <c r="CM30">
        <v>57.1</v>
      </c>
      <c r="CN30">
        <v>0</v>
      </c>
      <c r="CO30">
        <v>0</v>
      </c>
      <c r="CP30">
        <v>0</v>
      </c>
      <c r="CQ30">
        <v>0</v>
      </c>
      <c r="CR30">
        <v>0</v>
      </c>
      <c r="CS30">
        <v>100</v>
      </c>
      <c r="CT30">
        <v>0</v>
      </c>
      <c r="CU30">
        <v>100</v>
      </c>
      <c r="CV30" t="s">
        <v>174</v>
      </c>
      <c r="CW30" t="s">
        <v>174</v>
      </c>
      <c r="CX30">
        <v>0</v>
      </c>
      <c r="CY30">
        <v>100</v>
      </c>
      <c r="CZ30">
        <v>57.1</v>
      </c>
      <c r="DA30">
        <v>0</v>
      </c>
      <c r="DB30">
        <v>0</v>
      </c>
      <c r="DC30">
        <v>0</v>
      </c>
      <c r="DD30">
        <v>42.9</v>
      </c>
      <c r="DE30">
        <v>0</v>
      </c>
      <c r="DF30">
        <v>14.3</v>
      </c>
      <c r="DG30">
        <v>14.3</v>
      </c>
      <c r="DH30">
        <v>57.1</v>
      </c>
      <c r="DI30">
        <v>14.3</v>
      </c>
      <c r="DK30" t="s">
        <v>138</v>
      </c>
      <c r="DP30" t="s">
        <v>130</v>
      </c>
      <c r="DQ30" t="s">
        <v>131</v>
      </c>
      <c r="DR30" t="s">
        <v>174</v>
      </c>
      <c r="DS30" t="s">
        <v>174</v>
      </c>
      <c r="DT30" t="s">
        <v>174</v>
      </c>
      <c r="DU30" t="s">
        <v>174</v>
      </c>
      <c r="DV30" t="s">
        <v>174</v>
      </c>
      <c r="DW30" t="s">
        <v>174</v>
      </c>
      <c r="DX30" t="s">
        <v>174</v>
      </c>
      <c r="DY30" t="s">
        <v>132</v>
      </c>
      <c r="EM30" t="s">
        <v>126</v>
      </c>
      <c r="EN30" t="s">
        <v>130</v>
      </c>
      <c r="EO30" t="s">
        <v>131</v>
      </c>
      <c r="EP30" t="s">
        <v>126</v>
      </c>
      <c r="EQ30" t="s">
        <v>151</v>
      </c>
      <c r="ES30" t="s">
        <v>126</v>
      </c>
      <c r="EW30" t="s">
        <v>138</v>
      </c>
      <c r="EY30" t="s">
        <v>133</v>
      </c>
      <c r="EZ30" t="s">
        <v>133</v>
      </c>
      <c r="FB30" t="s">
        <v>156</v>
      </c>
      <c r="FD30" t="s">
        <v>127</v>
      </c>
      <c r="FE30" t="s">
        <v>127</v>
      </c>
      <c r="FF30" t="s">
        <v>132</v>
      </c>
      <c r="FG30" t="s">
        <v>126</v>
      </c>
      <c r="FM30" t="s">
        <v>138</v>
      </c>
      <c r="FO30" t="s">
        <v>138</v>
      </c>
      <c r="FR30" t="s">
        <v>138</v>
      </c>
      <c r="FZ30" t="s">
        <v>158</v>
      </c>
      <c r="GA30" t="s">
        <v>126</v>
      </c>
      <c r="GB30" t="s">
        <v>130</v>
      </c>
      <c r="GE30" t="s">
        <v>158</v>
      </c>
      <c r="GG30" t="s">
        <v>130</v>
      </c>
      <c r="GH30" t="s">
        <v>126</v>
      </c>
      <c r="GI30" t="s">
        <v>151</v>
      </c>
      <c r="GJ30" t="s">
        <v>158</v>
      </c>
      <c r="GL30" t="s">
        <v>158</v>
      </c>
      <c r="GN30" t="s">
        <v>126</v>
      </c>
      <c r="GP30" t="s">
        <v>158</v>
      </c>
      <c r="GR30" t="s">
        <v>158</v>
      </c>
      <c r="GS30" t="s">
        <v>131</v>
      </c>
      <c r="GT30" t="s">
        <v>130</v>
      </c>
      <c r="GZ30" t="s">
        <v>138</v>
      </c>
      <c r="HB30" t="s">
        <v>138</v>
      </c>
      <c r="HC30" t="s">
        <v>174</v>
      </c>
      <c r="HD30" t="s">
        <v>174</v>
      </c>
      <c r="HF30" t="s">
        <v>138</v>
      </c>
      <c r="HG30" t="s">
        <v>130</v>
      </c>
      <c r="HK30" t="s">
        <v>131</v>
      </c>
      <c r="HM30" t="s">
        <v>126</v>
      </c>
      <c r="HN30" t="s">
        <v>126</v>
      </c>
      <c r="HO30" t="s">
        <v>130</v>
      </c>
      <c r="HP30" t="s">
        <v>126</v>
      </c>
      <c r="HQ30">
        <v>7</v>
      </c>
      <c r="HR30" t="s">
        <v>204</v>
      </c>
      <c r="HS30">
        <v>0</v>
      </c>
      <c r="HT30">
        <v>0</v>
      </c>
      <c r="HU30">
        <v>0</v>
      </c>
      <c r="HV30">
        <v>14.3</v>
      </c>
      <c r="HW30">
        <v>14.3</v>
      </c>
      <c r="HX30">
        <v>14.3</v>
      </c>
      <c r="HY30">
        <v>14.3</v>
      </c>
      <c r="HZ30">
        <v>0</v>
      </c>
      <c r="IA30">
        <v>0</v>
      </c>
      <c r="IB30">
        <v>0</v>
      </c>
      <c r="IC30">
        <v>0</v>
      </c>
      <c r="ID30">
        <v>0</v>
      </c>
      <c r="IE30">
        <v>0</v>
      </c>
      <c r="IF30">
        <v>0</v>
      </c>
      <c r="IG30">
        <v>14.3</v>
      </c>
      <c r="IH30">
        <v>14.3</v>
      </c>
      <c r="II30">
        <v>0</v>
      </c>
      <c r="IJ30">
        <v>0</v>
      </c>
      <c r="IK30">
        <v>14.3</v>
      </c>
      <c r="IL30">
        <v>0</v>
      </c>
      <c r="IM30">
        <v>0</v>
      </c>
      <c r="IN30">
        <v>0</v>
      </c>
      <c r="IO30">
        <v>0</v>
      </c>
      <c r="IP30">
        <v>0</v>
      </c>
      <c r="IQ30">
        <v>0</v>
      </c>
      <c r="IU30" t="s">
        <v>126</v>
      </c>
      <c r="IV30" t="s">
        <v>126</v>
      </c>
      <c r="IW30" t="s">
        <v>126</v>
      </c>
      <c r="IX30" t="s">
        <v>126</v>
      </c>
      <c r="JF30" t="s">
        <v>126</v>
      </c>
      <c r="JG30" t="s">
        <v>126</v>
      </c>
      <c r="JJ30" t="s">
        <v>126</v>
      </c>
    </row>
    <row r="31" spans="1:276" x14ac:dyDescent="0.3">
      <c r="A31">
        <v>30</v>
      </c>
      <c r="B31" t="s">
        <v>208</v>
      </c>
      <c r="C31">
        <v>0</v>
      </c>
      <c r="D31">
        <v>100</v>
      </c>
      <c r="E31">
        <v>30.8</v>
      </c>
      <c r="F31">
        <v>0</v>
      </c>
      <c r="G31">
        <v>0</v>
      </c>
      <c r="H31">
        <v>30.8</v>
      </c>
      <c r="I31">
        <v>30.8</v>
      </c>
      <c r="J31">
        <v>7.7</v>
      </c>
      <c r="K31" t="s">
        <v>174</v>
      </c>
      <c r="L31" t="s">
        <v>174</v>
      </c>
      <c r="M31" t="s">
        <v>174</v>
      </c>
      <c r="N31" t="s">
        <v>174</v>
      </c>
      <c r="O31" t="s">
        <v>174</v>
      </c>
      <c r="P31" t="s">
        <v>174</v>
      </c>
      <c r="Q31" t="s">
        <v>174</v>
      </c>
      <c r="R31">
        <v>0</v>
      </c>
      <c r="S31">
        <v>0</v>
      </c>
      <c r="T31">
        <v>0</v>
      </c>
      <c r="U31">
        <v>0</v>
      </c>
      <c r="V31">
        <v>0</v>
      </c>
      <c r="W31">
        <v>0</v>
      </c>
      <c r="X31">
        <v>69.2</v>
      </c>
      <c r="Y31">
        <v>0</v>
      </c>
      <c r="Z31">
        <v>0</v>
      </c>
      <c r="AA31">
        <v>0</v>
      </c>
      <c r="AB31">
        <v>30.8</v>
      </c>
      <c r="AC31">
        <v>0</v>
      </c>
      <c r="AD31">
        <v>0</v>
      </c>
      <c r="AE31">
        <v>0</v>
      </c>
      <c r="AF31">
        <v>0</v>
      </c>
      <c r="AG31">
        <v>61.5</v>
      </c>
      <c r="AH31">
        <v>38.5</v>
      </c>
      <c r="AI31">
        <v>0</v>
      </c>
      <c r="AJ31">
        <v>69.2</v>
      </c>
      <c r="AK31">
        <v>30.8</v>
      </c>
      <c r="AL31">
        <v>0</v>
      </c>
      <c r="AM31">
        <v>50</v>
      </c>
      <c r="AN31">
        <v>50</v>
      </c>
      <c r="AO31">
        <v>0</v>
      </c>
      <c r="AP31">
        <v>0</v>
      </c>
      <c r="AQ31">
        <v>25</v>
      </c>
      <c r="AR31">
        <v>0</v>
      </c>
      <c r="AS31">
        <v>0</v>
      </c>
      <c r="AT31">
        <v>75</v>
      </c>
      <c r="AU31">
        <v>22.2</v>
      </c>
      <c r="AV31">
        <v>0</v>
      </c>
      <c r="AW31">
        <v>0</v>
      </c>
      <c r="AX31">
        <v>77.8</v>
      </c>
      <c r="AY31">
        <v>61.5</v>
      </c>
      <c r="AZ31">
        <v>38.5</v>
      </c>
      <c r="BA31">
        <v>60</v>
      </c>
      <c r="BB31">
        <v>20</v>
      </c>
      <c r="BC31">
        <v>0</v>
      </c>
      <c r="BD31">
        <v>0</v>
      </c>
      <c r="BE31">
        <v>0</v>
      </c>
      <c r="BF31">
        <v>20</v>
      </c>
      <c r="BG31">
        <v>0</v>
      </c>
      <c r="BH31">
        <v>100</v>
      </c>
      <c r="BI31">
        <v>0</v>
      </c>
      <c r="BJ31">
        <v>0</v>
      </c>
      <c r="BK31">
        <v>0</v>
      </c>
      <c r="BL31">
        <v>100</v>
      </c>
      <c r="BM31">
        <v>0</v>
      </c>
      <c r="BN31">
        <v>0</v>
      </c>
      <c r="BO31">
        <v>0</v>
      </c>
      <c r="BP31">
        <v>0</v>
      </c>
      <c r="BQ31">
        <v>0</v>
      </c>
      <c r="BR31">
        <v>15.4</v>
      </c>
      <c r="BS31">
        <v>30.8</v>
      </c>
      <c r="BT31">
        <v>23.1</v>
      </c>
      <c r="BU31">
        <v>30.8</v>
      </c>
      <c r="BV31">
        <v>15.4</v>
      </c>
      <c r="BW31">
        <v>0</v>
      </c>
      <c r="BX31">
        <v>38.5</v>
      </c>
      <c r="BY31">
        <v>0</v>
      </c>
      <c r="BZ31">
        <v>23.1</v>
      </c>
      <c r="CA31">
        <v>23.1</v>
      </c>
      <c r="CB31">
        <v>92.3</v>
      </c>
      <c r="CC31">
        <v>7.7</v>
      </c>
      <c r="CD31">
        <v>23.1</v>
      </c>
      <c r="CE31">
        <v>0</v>
      </c>
      <c r="CF31">
        <v>23.1</v>
      </c>
      <c r="CG31">
        <v>23.1</v>
      </c>
      <c r="CH31">
        <v>0</v>
      </c>
      <c r="CI31">
        <v>0</v>
      </c>
      <c r="CJ31">
        <v>15.4</v>
      </c>
      <c r="CK31">
        <v>15.4</v>
      </c>
      <c r="CL31">
        <v>46.2</v>
      </c>
      <c r="CM31">
        <v>53.8</v>
      </c>
      <c r="CN31">
        <v>0</v>
      </c>
      <c r="CO31">
        <v>50</v>
      </c>
      <c r="CP31">
        <v>0</v>
      </c>
      <c r="CQ31">
        <v>33.299999999999997</v>
      </c>
      <c r="CR31">
        <v>16.7</v>
      </c>
      <c r="CS31">
        <v>0</v>
      </c>
      <c r="CT31">
        <v>14.3</v>
      </c>
      <c r="CU31">
        <v>85.7</v>
      </c>
      <c r="CV31" t="s">
        <v>174</v>
      </c>
      <c r="CW31" t="s">
        <v>174</v>
      </c>
      <c r="CX31">
        <v>46.2</v>
      </c>
      <c r="CY31">
        <v>53.8</v>
      </c>
      <c r="CZ31">
        <v>0</v>
      </c>
      <c r="DA31">
        <v>0</v>
      </c>
      <c r="DB31">
        <v>0</v>
      </c>
      <c r="DC31">
        <v>28.6</v>
      </c>
      <c r="DD31">
        <v>14.3</v>
      </c>
      <c r="DE31">
        <v>57.1</v>
      </c>
      <c r="DF31">
        <v>57.1</v>
      </c>
      <c r="DG31">
        <v>0</v>
      </c>
      <c r="DH31">
        <v>28.6</v>
      </c>
      <c r="DI31">
        <v>14.3</v>
      </c>
      <c r="DK31" t="s">
        <v>138</v>
      </c>
      <c r="DL31" t="s">
        <v>146</v>
      </c>
      <c r="DO31" t="s">
        <v>146</v>
      </c>
      <c r="DP31" t="s">
        <v>146</v>
      </c>
      <c r="DQ31" t="s">
        <v>120</v>
      </c>
      <c r="DR31" t="s">
        <v>174</v>
      </c>
      <c r="DS31" t="s">
        <v>174</v>
      </c>
      <c r="DT31" t="s">
        <v>174</v>
      </c>
      <c r="DU31" t="s">
        <v>174</v>
      </c>
      <c r="DV31" t="s">
        <v>174</v>
      </c>
      <c r="DW31" t="s">
        <v>174</v>
      </c>
      <c r="DX31" t="s">
        <v>174</v>
      </c>
      <c r="EE31" t="s">
        <v>166</v>
      </c>
      <c r="EI31" t="s">
        <v>146</v>
      </c>
      <c r="EN31" t="s">
        <v>137</v>
      </c>
      <c r="EO31" t="s">
        <v>153</v>
      </c>
      <c r="EQ31" t="s">
        <v>166</v>
      </c>
      <c r="ER31" t="s">
        <v>146</v>
      </c>
      <c r="ET31" t="s">
        <v>133</v>
      </c>
      <c r="EU31" t="s">
        <v>133</v>
      </c>
      <c r="EX31" t="s">
        <v>149</v>
      </c>
      <c r="FA31" t="s">
        <v>176</v>
      </c>
      <c r="FB31" t="s">
        <v>142</v>
      </c>
      <c r="FE31" t="s">
        <v>152</v>
      </c>
      <c r="FF31" t="s">
        <v>137</v>
      </c>
      <c r="FG31" t="s">
        <v>153</v>
      </c>
      <c r="FH31" t="s">
        <v>156</v>
      </c>
      <c r="FI31" t="s">
        <v>127</v>
      </c>
      <c r="FM31" t="s">
        <v>127</v>
      </c>
      <c r="FO31" t="s">
        <v>138</v>
      </c>
      <c r="FS31" t="s">
        <v>138</v>
      </c>
      <c r="FY31" t="s">
        <v>118</v>
      </c>
      <c r="FZ31" t="s">
        <v>146</v>
      </c>
      <c r="GA31" t="s">
        <v>150</v>
      </c>
      <c r="GB31" t="s">
        <v>146</v>
      </c>
      <c r="GC31" t="s">
        <v>118</v>
      </c>
      <c r="GE31" t="s">
        <v>153</v>
      </c>
      <c r="GG31" t="s">
        <v>150</v>
      </c>
      <c r="GH31" t="s">
        <v>150</v>
      </c>
      <c r="GI31" t="s">
        <v>134</v>
      </c>
      <c r="GJ31" t="s">
        <v>120</v>
      </c>
      <c r="GK31" t="s">
        <v>150</v>
      </c>
      <c r="GM31" t="s">
        <v>150</v>
      </c>
      <c r="GN31" t="s">
        <v>150</v>
      </c>
      <c r="GQ31" t="s">
        <v>118</v>
      </c>
      <c r="GR31" t="s">
        <v>118</v>
      </c>
      <c r="GS31" t="s">
        <v>159</v>
      </c>
      <c r="GT31" t="s">
        <v>124</v>
      </c>
      <c r="GV31" t="s">
        <v>133</v>
      </c>
      <c r="GX31" t="s">
        <v>167</v>
      </c>
      <c r="GY31" t="s">
        <v>128</v>
      </c>
      <c r="HA31" t="s">
        <v>126</v>
      </c>
      <c r="HB31" t="s">
        <v>132</v>
      </c>
      <c r="HC31" t="s">
        <v>174</v>
      </c>
      <c r="HD31" t="s">
        <v>174</v>
      </c>
      <c r="HE31" t="s">
        <v>159</v>
      </c>
      <c r="HF31" t="s">
        <v>124</v>
      </c>
      <c r="HJ31" t="s">
        <v>158</v>
      </c>
      <c r="HK31" t="s">
        <v>126</v>
      </c>
      <c r="HL31" t="s">
        <v>130</v>
      </c>
      <c r="HM31" t="s">
        <v>130</v>
      </c>
      <c r="HO31" t="s">
        <v>158</v>
      </c>
      <c r="HP31" t="s">
        <v>126</v>
      </c>
      <c r="HQ31">
        <v>13</v>
      </c>
      <c r="HR31" t="s">
        <v>204</v>
      </c>
      <c r="HS31">
        <v>0</v>
      </c>
      <c r="HT31">
        <v>7.7</v>
      </c>
      <c r="HU31">
        <v>7.7</v>
      </c>
      <c r="HV31">
        <v>15.4</v>
      </c>
      <c r="HW31">
        <v>15.4</v>
      </c>
      <c r="HX31">
        <v>0</v>
      </c>
      <c r="HY31">
        <v>0</v>
      </c>
      <c r="HZ31">
        <v>0</v>
      </c>
      <c r="IA31">
        <v>7.7</v>
      </c>
      <c r="IB31">
        <v>7.7</v>
      </c>
      <c r="IC31">
        <v>7.7</v>
      </c>
      <c r="ID31">
        <v>0</v>
      </c>
      <c r="IE31">
        <v>0</v>
      </c>
      <c r="IF31">
        <v>0</v>
      </c>
      <c r="IG31">
        <v>7.7</v>
      </c>
      <c r="IH31">
        <v>0</v>
      </c>
      <c r="II31">
        <v>0</v>
      </c>
      <c r="IJ31">
        <v>0</v>
      </c>
      <c r="IK31">
        <v>0</v>
      </c>
      <c r="IL31">
        <v>0</v>
      </c>
      <c r="IM31">
        <v>0</v>
      </c>
      <c r="IN31">
        <v>0</v>
      </c>
      <c r="IO31">
        <v>15.4</v>
      </c>
      <c r="IP31">
        <v>7.7</v>
      </c>
      <c r="IQ31">
        <v>0</v>
      </c>
      <c r="IS31" t="s">
        <v>120</v>
      </c>
      <c r="IT31" t="s">
        <v>120</v>
      </c>
      <c r="IU31" t="s">
        <v>118</v>
      </c>
      <c r="IV31" t="s">
        <v>118</v>
      </c>
      <c r="IZ31" t="s">
        <v>120</v>
      </c>
      <c r="JA31" t="s">
        <v>120</v>
      </c>
      <c r="JB31" t="s">
        <v>120</v>
      </c>
      <c r="JF31" t="s">
        <v>120</v>
      </c>
      <c r="JN31" t="s">
        <v>118</v>
      </c>
      <c r="JO31" t="s">
        <v>120</v>
      </c>
    </row>
    <row r="32" spans="1:276" x14ac:dyDescent="0.3">
      <c r="A32">
        <v>31</v>
      </c>
      <c r="B32" t="s">
        <v>209</v>
      </c>
      <c r="C32">
        <v>0</v>
      </c>
      <c r="D32">
        <v>100</v>
      </c>
      <c r="E32">
        <v>18.2</v>
      </c>
      <c r="F32">
        <v>0</v>
      </c>
      <c r="G32">
        <v>18.2</v>
      </c>
      <c r="H32">
        <v>0</v>
      </c>
      <c r="I32">
        <v>54.5</v>
      </c>
      <c r="J32">
        <v>9.1</v>
      </c>
      <c r="K32" t="s">
        <v>174</v>
      </c>
      <c r="L32" t="s">
        <v>174</v>
      </c>
      <c r="M32" t="s">
        <v>174</v>
      </c>
      <c r="N32" t="s">
        <v>174</v>
      </c>
      <c r="O32" t="s">
        <v>174</v>
      </c>
      <c r="P32" t="s">
        <v>174</v>
      </c>
      <c r="Q32" t="s">
        <v>174</v>
      </c>
      <c r="R32">
        <v>0</v>
      </c>
      <c r="S32">
        <v>0</v>
      </c>
      <c r="T32">
        <v>0</v>
      </c>
      <c r="U32">
        <v>0</v>
      </c>
      <c r="V32">
        <v>0</v>
      </c>
      <c r="W32">
        <v>0</v>
      </c>
      <c r="X32">
        <v>0</v>
      </c>
      <c r="Y32">
        <v>27.3</v>
      </c>
      <c r="Z32">
        <v>0</v>
      </c>
      <c r="AA32">
        <v>0</v>
      </c>
      <c r="AB32">
        <v>0</v>
      </c>
      <c r="AC32">
        <v>72.7</v>
      </c>
      <c r="AD32">
        <v>0</v>
      </c>
      <c r="AE32">
        <v>0</v>
      </c>
      <c r="AF32">
        <v>0</v>
      </c>
      <c r="AG32">
        <v>27.3</v>
      </c>
      <c r="AH32">
        <v>72.7</v>
      </c>
      <c r="AI32">
        <v>0</v>
      </c>
      <c r="AJ32">
        <v>72.7</v>
      </c>
      <c r="AK32">
        <v>27.3</v>
      </c>
      <c r="AL32">
        <v>0</v>
      </c>
      <c r="AM32">
        <v>0</v>
      </c>
      <c r="AN32">
        <v>0</v>
      </c>
      <c r="AO32">
        <v>33.299999999999997</v>
      </c>
      <c r="AP32">
        <v>66.7</v>
      </c>
      <c r="AQ32">
        <v>66.7</v>
      </c>
      <c r="AR32">
        <v>0</v>
      </c>
      <c r="AS32">
        <v>0</v>
      </c>
      <c r="AT32">
        <v>33.299999999999997</v>
      </c>
      <c r="AU32">
        <v>37.5</v>
      </c>
      <c r="AV32">
        <v>0</v>
      </c>
      <c r="AW32">
        <v>0</v>
      </c>
      <c r="AX32">
        <v>62.5</v>
      </c>
      <c r="AY32">
        <v>45.5</v>
      </c>
      <c r="AZ32">
        <v>54.5</v>
      </c>
      <c r="BA32">
        <v>16.7</v>
      </c>
      <c r="BB32">
        <v>0</v>
      </c>
      <c r="BC32">
        <v>0</v>
      </c>
      <c r="BD32">
        <v>16.7</v>
      </c>
      <c r="BE32">
        <v>50</v>
      </c>
      <c r="BF32">
        <v>16.7</v>
      </c>
      <c r="BG32">
        <v>33.299999999999997</v>
      </c>
      <c r="BH32">
        <v>66.7</v>
      </c>
      <c r="BI32">
        <v>0</v>
      </c>
      <c r="BJ32">
        <v>50</v>
      </c>
      <c r="BK32">
        <v>0</v>
      </c>
      <c r="BL32">
        <v>50</v>
      </c>
      <c r="BM32">
        <v>0</v>
      </c>
      <c r="BN32">
        <v>0</v>
      </c>
      <c r="BO32">
        <v>0</v>
      </c>
      <c r="BP32">
        <v>100</v>
      </c>
      <c r="BQ32">
        <v>18.2</v>
      </c>
      <c r="BR32">
        <v>9.1</v>
      </c>
      <c r="BS32">
        <v>0</v>
      </c>
      <c r="BT32">
        <v>18.2</v>
      </c>
      <c r="BU32">
        <v>54.5</v>
      </c>
      <c r="BV32">
        <v>54.5</v>
      </c>
      <c r="BW32">
        <v>18.2</v>
      </c>
      <c r="BX32">
        <v>18.2</v>
      </c>
      <c r="BY32">
        <v>0</v>
      </c>
      <c r="BZ32">
        <v>0</v>
      </c>
      <c r="CA32">
        <v>9.1</v>
      </c>
      <c r="CB32">
        <v>81.8</v>
      </c>
      <c r="CC32">
        <v>18.2</v>
      </c>
      <c r="CD32">
        <v>9.1</v>
      </c>
      <c r="CE32">
        <v>0</v>
      </c>
      <c r="CF32">
        <v>9.1</v>
      </c>
      <c r="CG32">
        <v>18.2</v>
      </c>
      <c r="CH32">
        <v>0</v>
      </c>
      <c r="CI32">
        <v>45.5</v>
      </c>
      <c r="CJ32">
        <v>0</v>
      </c>
      <c r="CK32">
        <v>18.2</v>
      </c>
      <c r="CL32">
        <v>36.4</v>
      </c>
      <c r="CM32">
        <v>63.6</v>
      </c>
      <c r="CN32">
        <v>0</v>
      </c>
      <c r="CO32">
        <v>0</v>
      </c>
      <c r="CP32">
        <v>25</v>
      </c>
      <c r="CQ32">
        <v>0</v>
      </c>
      <c r="CR32">
        <v>50</v>
      </c>
      <c r="CS32">
        <v>25</v>
      </c>
      <c r="CT32">
        <v>14.3</v>
      </c>
      <c r="CU32">
        <v>85.7</v>
      </c>
      <c r="CV32" t="s">
        <v>174</v>
      </c>
      <c r="CW32" t="s">
        <v>174</v>
      </c>
      <c r="CX32">
        <v>54.5</v>
      </c>
      <c r="CY32">
        <v>45.5</v>
      </c>
      <c r="CZ32">
        <v>0</v>
      </c>
      <c r="DA32">
        <v>0</v>
      </c>
      <c r="DB32">
        <v>20</v>
      </c>
      <c r="DC32">
        <v>0</v>
      </c>
      <c r="DD32">
        <v>60</v>
      </c>
      <c r="DE32">
        <v>20</v>
      </c>
      <c r="DF32">
        <v>40</v>
      </c>
      <c r="DG32">
        <v>0</v>
      </c>
      <c r="DH32">
        <v>60</v>
      </c>
      <c r="DI32">
        <v>0</v>
      </c>
      <c r="DK32" t="s">
        <v>138</v>
      </c>
      <c r="DL32" t="s">
        <v>141</v>
      </c>
      <c r="DN32" t="s">
        <v>141</v>
      </c>
      <c r="DP32" t="s">
        <v>124</v>
      </c>
      <c r="DQ32" t="s">
        <v>125</v>
      </c>
      <c r="DR32" t="s">
        <v>174</v>
      </c>
      <c r="DS32" t="s">
        <v>174</v>
      </c>
      <c r="DT32" t="s">
        <v>174</v>
      </c>
      <c r="DU32" t="s">
        <v>174</v>
      </c>
      <c r="DV32" t="s">
        <v>174</v>
      </c>
      <c r="DW32" t="s">
        <v>174</v>
      </c>
      <c r="DX32" t="s">
        <v>174</v>
      </c>
      <c r="EF32" t="s">
        <v>136</v>
      </c>
      <c r="EJ32" t="s">
        <v>161</v>
      </c>
      <c r="EN32" t="s">
        <v>136</v>
      </c>
      <c r="EO32" t="s">
        <v>161</v>
      </c>
      <c r="EQ32" t="s">
        <v>161</v>
      </c>
      <c r="ER32" t="s">
        <v>136</v>
      </c>
      <c r="EV32" t="s">
        <v>167</v>
      </c>
      <c r="EW32" t="s">
        <v>155</v>
      </c>
      <c r="EX32" t="s">
        <v>155</v>
      </c>
      <c r="FA32" t="s">
        <v>167</v>
      </c>
      <c r="FB32" t="s">
        <v>153</v>
      </c>
      <c r="FE32" t="s">
        <v>137</v>
      </c>
      <c r="FF32" t="s">
        <v>159</v>
      </c>
      <c r="FG32" t="s">
        <v>124</v>
      </c>
      <c r="FH32" t="s">
        <v>128</v>
      </c>
      <c r="FK32" t="s">
        <v>128</v>
      </c>
      <c r="FL32" t="s">
        <v>133</v>
      </c>
      <c r="FM32" t="s">
        <v>128</v>
      </c>
      <c r="FN32" t="s">
        <v>167</v>
      </c>
      <c r="FO32" t="s">
        <v>155</v>
      </c>
      <c r="FQ32" t="s">
        <v>133</v>
      </c>
      <c r="FS32" t="s">
        <v>133</v>
      </c>
      <c r="FW32" t="s">
        <v>138</v>
      </c>
      <c r="FX32" t="s">
        <v>141</v>
      </c>
      <c r="FY32" t="s">
        <v>125</v>
      </c>
      <c r="GA32" t="s">
        <v>141</v>
      </c>
      <c r="GB32" t="s">
        <v>124</v>
      </c>
      <c r="GC32" t="s">
        <v>124</v>
      </c>
      <c r="GD32" t="s">
        <v>141</v>
      </c>
      <c r="GE32" t="s">
        <v>141</v>
      </c>
      <c r="GH32" t="s">
        <v>125</v>
      </c>
      <c r="GI32" t="s">
        <v>162</v>
      </c>
      <c r="GJ32" t="s">
        <v>141</v>
      </c>
      <c r="GK32" t="s">
        <v>125</v>
      </c>
      <c r="GM32" t="s">
        <v>125</v>
      </c>
      <c r="GN32" t="s">
        <v>141</v>
      </c>
      <c r="GP32" t="s">
        <v>159</v>
      </c>
      <c r="GR32" t="s">
        <v>141</v>
      </c>
      <c r="GS32" t="s">
        <v>135</v>
      </c>
      <c r="GT32" t="s">
        <v>163</v>
      </c>
      <c r="GW32" t="s">
        <v>149</v>
      </c>
      <c r="GY32" t="s">
        <v>133</v>
      </c>
      <c r="GZ32" t="s">
        <v>149</v>
      </c>
      <c r="HA32" t="s">
        <v>126</v>
      </c>
      <c r="HB32" t="s">
        <v>132</v>
      </c>
      <c r="HC32" t="s">
        <v>174</v>
      </c>
      <c r="HD32" t="s">
        <v>174</v>
      </c>
      <c r="HE32" t="s">
        <v>124</v>
      </c>
      <c r="HF32" t="s">
        <v>159</v>
      </c>
      <c r="HI32" t="s">
        <v>127</v>
      </c>
      <c r="HK32" t="s">
        <v>156</v>
      </c>
      <c r="HL32" t="s">
        <v>127</v>
      </c>
      <c r="HM32" t="s">
        <v>145</v>
      </c>
      <c r="HO32" t="s">
        <v>156</v>
      </c>
      <c r="HQ32">
        <v>11</v>
      </c>
      <c r="HR32" t="s">
        <v>204</v>
      </c>
      <c r="HS32">
        <v>9.1</v>
      </c>
      <c r="HT32">
        <v>0</v>
      </c>
      <c r="HU32">
        <v>9.1</v>
      </c>
      <c r="HV32">
        <v>9.1</v>
      </c>
      <c r="HW32">
        <v>9.1</v>
      </c>
      <c r="HX32">
        <v>9.1</v>
      </c>
      <c r="HY32">
        <v>0</v>
      </c>
      <c r="HZ32">
        <v>0</v>
      </c>
      <c r="IA32">
        <v>0</v>
      </c>
      <c r="IB32">
        <v>0</v>
      </c>
      <c r="IC32">
        <v>9.1</v>
      </c>
      <c r="ID32">
        <v>0</v>
      </c>
      <c r="IE32">
        <v>9.1</v>
      </c>
      <c r="IF32">
        <v>9.1</v>
      </c>
      <c r="IG32">
        <v>0</v>
      </c>
      <c r="IH32">
        <v>0</v>
      </c>
      <c r="II32">
        <v>9.1</v>
      </c>
      <c r="IJ32">
        <v>0</v>
      </c>
      <c r="IK32">
        <v>9.1</v>
      </c>
      <c r="IL32">
        <v>0</v>
      </c>
      <c r="IM32">
        <v>0</v>
      </c>
      <c r="IN32">
        <v>0</v>
      </c>
      <c r="IO32">
        <v>0</v>
      </c>
      <c r="IP32">
        <v>0</v>
      </c>
      <c r="IQ32">
        <v>9.1</v>
      </c>
      <c r="IR32" t="s">
        <v>125</v>
      </c>
      <c r="IT32" t="s">
        <v>125</v>
      </c>
      <c r="IU32" t="s">
        <v>125</v>
      </c>
      <c r="IV32" t="s">
        <v>125</v>
      </c>
      <c r="IW32" t="s">
        <v>125</v>
      </c>
      <c r="JB32" t="s">
        <v>125</v>
      </c>
      <c r="JD32" t="s">
        <v>125</v>
      </c>
      <c r="JE32" t="s">
        <v>125</v>
      </c>
      <c r="JH32" t="s">
        <v>125</v>
      </c>
      <c r="JJ32" t="s">
        <v>125</v>
      </c>
      <c r="JP32" t="s">
        <v>125</v>
      </c>
    </row>
    <row r="33" spans="1:274" x14ac:dyDescent="0.3">
      <c r="A33">
        <v>32</v>
      </c>
      <c r="B33" t="s">
        <v>210</v>
      </c>
      <c r="C33">
        <v>0</v>
      </c>
      <c r="D33">
        <v>100</v>
      </c>
      <c r="E33">
        <v>0</v>
      </c>
      <c r="F33">
        <v>0</v>
      </c>
      <c r="G33">
        <v>22.2</v>
      </c>
      <c r="H33">
        <v>11.1</v>
      </c>
      <c r="I33">
        <v>66.7</v>
      </c>
      <c r="J33">
        <v>0</v>
      </c>
      <c r="K33" t="s">
        <v>174</v>
      </c>
      <c r="L33" t="s">
        <v>174</v>
      </c>
      <c r="M33" t="s">
        <v>174</v>
      </c>
      <c r="N33" t="s">
        <v>174</v>
      </c>
      <c r="O33" t="s">
        <v>174</v>
      </c>
      <c r="P33" t="s">
        <v>174</v>
      </c>
      <c r="Q33" t="s">
        <v>174</v>
      </c>
      <c r="R33">
        <v>0</v>
      </c>
      <c r="S33">
        <v>0</v>
      </c>
      <c r="T33">
        <v>0</v>
      </c>
      <c r="U33">
        <v>33.299999999999997</v>
      </c>
      <c r="V33">
        <v>66.7</v>
      </c>
      <c r="W33">
        <v>0</v>
      </c>
      <c r="X33">
        <v>0</v>
      </c>
      <c r="Y33">
        <v>0</v>
      </c>
      <c r="Z33">
        <v>0</v>
      </c>
      <c r="AA33">
        <v>0</v>
      </c>
      <c r="AB33">
        <v>0</v>
      </c>
      <c r="AC33">
        <v>0</v>
      </c>
      <c r="AD33">
        <v>0</v>
      </c>
      <c r="AE33">
        <v>0</v>
      </c>
      <c r="AF33">
        <v>0</v>
      </c>
      <c r="AG33">
        <v>66.7</v>
      </c>
      <c r="AH33">
        <v>33.299999999999997</v>
      </c>
      <c r="AI33">
        <v>11.1</v>
      </c>
      <c r="AJ33">
        <v>44.4</v>
      </c>
      <c r="AK33">
        <v>44.4</v>
      </c>
      <c r="AL33">
        <v>0</v>
      </c>
      <c r="AM33">
        <v>0</v>
      </c>
      <c r="AN33">
        <v>0</v>
      </c>
      <c r="AO33">
        <v>40</v>
      </c>
      <c r="AP33">
        <v>60</v>
      </c>
      <c r="AQ33">
        <v>40</v>
      </c>
      <c r="AR33">
        <v>60</v>
      </c>
      <c r="AS33">
        <v>0</v>
      </c>
      <c r="AT33">
        <v>0</v>
      </c>
      <c r="AU33">
        <v>25</v>
      </c>
      <c r="AV33">
        <v>25</v>
      </c>
      <c r="AW33">
        <v>0</v>
      </c>
      <c r="AX33">
        <v>50</v>
      </c>
      <c r="AY33">
        <v>77.8</v>
      </c>
      <c r="AZ33">
        <v>22.2</v>
      </c>
      <c r="BA33">
        <v>50</v>
      </c>
      <c r="BB33">
        <v>0</v>
      </c>
      <c r="BC33">
        <v>0</v>
      </c>
      <c r="BD33">
        <v>0</v>
      </c>
      <c r="BE33">
        <v>0</v>
      </c>
      <c r="BF33">
        <v>50</v>
      </c>
      <c r="BG33">
        <v>0</v>
      </c>
      <c r="BH33">
        <v>100</v>
      </c>
      <c r="BI33">
        <v>0</v>
      </c>
      <c r="BJ33">
        <v>0</v>
      </c>
      <c r="BK33">
        <v>0</v>
      </c>
      <c r="BL33">
        <v>100</v>
      </c>
      <c r="BM33">
        <v>0</v>
      </c>
      <c r="BN33">
        <v>0</v>
      </c>
      <c r="BO33">
        <v>0</v>
      </c>
      <c r="BP33">
        <v>0</v>
      </c>
      <c r="BQ33">
        <v>33.299999999999997</v>
      </c>
      <c r="BR33">
        <v>0</v>
      </c>
      <c r="BS33">
        <v>0</v>
      </c>
      <c r="BT33">
        <v>11.1</v>
      </c>
      <c r="BU33">
        <v>55.6</v>
      </c>
      <c r="BV33">
        <v>0</v>
      </c>
      <c r="BW33">
        <v>0</v>
      </c>
      <c r="BX33">
        <v>44.4</v>
      </c>
      <c r="BY33">
        <v>0</v>
      </c>
      <c r="BZ33">
        <v>44.4</v>
      </c>
      <c r="CA33">
        <v>11.1</v>
      </c>
      <c r="CB33">
        <v>100</v>
      </c>
      <c r="CC33">
        <v>0</v>
      </c>
      <c r="CD33">
        <v>0</v>
      </c>
      <c r="CE33">
        <v>0</v>
      </c>
      <c r="CF33">
        <v>0</v>
      </c>
      <c r="CG33">
        <v>11.1</v>
      </c>
      <c r="CH33">
        <v>0</v>
      </c>
      <c r="CI33">
        <v>77.8</v>
      </c>
      <c r="CJ33">
        <v>0</v>
      </c>
      <c r="CK33">
        <v>11.1</v>
      </c>
      <c r="CL33">
        <v>22.2</v>
      </c>
      <c r="CM33">
        <v>77.8</v>
      </c>
      <c r="CN33">
        <v>0</v>
      </c>
      <c r="CO33">
        <v>100</v>
      </c>
      <c r="CP33">
        <v>0</v>
      </c>
      <c r="CQ33">
        <v>0</v>
      </c>
      <c r="CR33">
        <v>0</v>
      </c>
      <c r="CS33">
        <v>0</v>
      </c>
      <c r="CT33">
        <v>14.3</v>
      </c>
      <c r="CU33">
        <v>85.7</v>
      </c>
      <c r="CV33" t="s">
        <v>174</v>
      </c>
      <c r="CW33" t="s">
        <v>174</v>
      </c>
      <c r="CX33">
        <v>33.299999999999997</v>
      </c>
      <c r="CY33">
        <v>66.7</v>
      </c>
      <c r="CZ33">
        <v>66.7</v>
      </c>
      <c r="DA33">
        <v>16.7</v>
      </c>
      <c r="DB33">
        <v>0</v>
      </c>
      <c r="DC33">
        <v>0</v>
      </c>
      <c r="DD33">
        <v>16.7</v>
      </c>
      <c r="DE33">
        <v>0</v>
      </c>
      <c r="DF33">
        <v>0</v>
      </c>
      <c r="DG33">
        <v>0</v>
      </c>
      <c r="DH33">
        <v>100</v>
      </c>
      <c r="DI33">
        <v>0</v>
      </c>
      <c r="DK33" t="s">
        <v>138</v>
      </c>
      <c r="DN33" t="s">
        <v>142</v>
      </c>
      <c r="DO33" t="s">
        <v>122</v>
      </c>
      <c r="DP33" t="s">
        <v>155</v>
      </c>
      <c r="DR33" t="s">
        <v>174</v>
      </c>
      <c r="DS33" t="s">
        <v>174</v>
      </c>
      <c r="DT33" t="s">
        <v>174</v>
      </c>
      <c r="DU33" t="s">
        <v>174</v>
      </c>
      <c r="DV33" t="s">
        <v>174</v>
      </c>
      <c r="DW33" t="s">
        <v>174</v>
      </c>
      <c r="DX33" t="s">
        <v>174</v>
      </c>
      <c r="EB33" t="s">
        <v>167</v>
      </c>
      <c r="EC33" t="s">
        <v>155</v>
      </c>
      <c r="EN33" t="s">
        <v>155</v>
      </c>
      <c r="EO33" t="s">
        <v>167</v>
      </c>
      <c r="EP33" t="s">
        <v>122</v>
      </c>
      <c r="EQ33" t="s">
        <v>175</v>
      </c>
      <c r="ER33" t="s">
        <v>175</v>
      </c>
      <c r="EV33" t="s">
        <v>145</v>
      </c>
      <c r="EW33" t="s">
        <v>156</v>
      </c>
      <c r="EX33" t="s">
        <v>145</v>
      </c>
      <c r="EY33" t="s">
        <v>156</v>
      </c>
      <c r="FB33" t="s">
        <v>149</v>
      </c>
      <c r="FC33" t="s">
        <v>149</v>
      </c>
      <c r="FE33" t="s">
        <v>133</v>
      </c>
      <c r="FF33" t="s">
        <v>152</v>
      </c>
      <c r="FG33" t="s">
        <v>142</v>
      </c>
      <c r="FH33" t="s">
        <v>133</v>
      </c>
      <c r="FM33" t="s">
        <v>133</v>
      </c>
      <c r="FO33" t="s">
        <v>138</v>
      </c>
      <c r="FS33" t="s">
        <v>138</v>
      </c>
      <c r="FX33" t="s">
        <v>167</v>
      </c>
      <c r="GA33" t="s">
        <v>122</v>
      </c>
      <c r="GB33" t="s">
        <v>144</v>
      </c>
      <c r="GE33" t="s">
        <v>175</v>
      </c>
      <c r="GG33" t="s">
        <v>175</v>
      </c>
      <c r="GH33" t="s">
        <v>122</v>
      </c>
      <c r="GI33" t="s">
        <v>138</v>
      </c>
      <c r="GN33" t="s">
        <v>122</v>
      </c>
      <c r="GP33" t="s">
        <v>152</v>
      </c>
      <c r="GR33" t="s">
        <v>122</v>
      </c>
      <c r="GS33" t="s">
        <v>142</v>
      </c>
      <c r="GT33" t="s">
        <v>152</v>
      </c>
      <c r="GV33" t="s">
        <v>138</v>
      </c>
      <c r="HA33" t="s">
        <v>126</v>
      </c>
      <c r="HB33" t="s">
        <v>132</v>
      </c>
      <c r="HC33" t="s">
        <v>174</v>
      </c>
      <c r="HD33" t="s">
        <v>174</v>
      </c>
      <c r="HE33" t="s">
        <v>167</v>
      </c>
      <c r="HF33" t="s">
        <v>155</v>
      </c>
      <c r="HG33" t="s">
        <v>155</v>
      </c>
      <c r="HH33" t="s">
        <v>128</v>
      </c>
      <c r="HK33" t="s">
        <v>128</v>
      </c>
      <c r="HO33" t="s">
        <v>138</v>
      </c>
      <c r="HQ33">
        <v>9</v>
      </c>
      <c r="HR33" t="s">
        <v>204</v>
      </c>
      <c r="HS33">
        <v>0</v>
      </c>
      <c r="HT33">
        <v>0</v>
      </c>
      <c r="HU33">
        <v>0</v>
      </c>
      <c r="HV33">
        <v>22.2</v>
      </c>
      <c r="HW33">
        <v>22.2</v>
      </c>
      <c r="HX33">
        <v>0</v>
      </c>
      <c r="HY33">
        <v>0</v>
      </c>
      <c r="HZ33">
        <v>0</v>
      </c>
      <c r="IA33">
        <v>0</v>
      </c>
      <c r="IB33">
        <v>0</v>
      </c>
      <c r="IC33">
        <v>0</v>
      </c>
      <c r="ID33">
        <v>11.1</v>
      </c>
      <c r="IE33">
        <v>11.1</v>
      </c>
      <c r="IF33">
        <v>0</v>
      </c>
      <c r="IG33">
        <v>0</v>
      </c>
      <c r="IH33">
        <v>0</v>
      </c>
      <c r="II33">
        <v>0</v>
      </c>
      <c r="IJ33">
        <v>0</v>
      </c>
      <c r="IK33">
        <v>11.1</v>
      </c>
      <c r="IL33">
        <v>0</v>
      </c>
      <c r="IM33">
        <v>11.1</v>
      </c>
      <c r="IN33">
        <v>0</v>
      </c>
      <c r="IO33">
        <v>11.1</v>
      </c>
      <c r="IP33">
        <v>0</v>
      </c>
      <c r="IQ33">
        <v>0</v>
      </c>
      <c r="IU33" t="s">
        <v>142</v>
      </c>
      <c r="IV33" t="s">
        <v>142</v>
      </c>
      <c r="JC33" t="s">
        <v>122</v>
      </c>
      <c r="JD33" t="s">
        <v>122</v>
      </c>
      <c r="JJ33" t="s">
        <v>122</v>
      </c>
      <c r="JL33" t="s">
        <v>122</v>
      </c>
      <c r="JN33" t="s">
        <v>122</v>
      </c>
    </row>
    <row r="34" spans="1:274" x14ac:dyDescent="0.3">
      <c r="A34">
        <v>33</v>
      </c>
      <c r="B34" t="s">
        <v>211</v>
      </c>
      <c r="C34">
        <v>0</v>
      </c>
      <c r="D34">
        <v>100</v>
      </c>
      <c r="E34">
        <v>0</v>
      </c>
      <c r="F34">
        <v>0</v>
      </c>
      <c r="G34">
        <v>0</v>
      </c>
      <c r="H34">
        <v>0</v>
      </c>
      <c r="I34">
        <v>100</v>
      </c>
      <c r="J34">
        <v>0</v>
      </c>
      <c r="K34">
        <v>0</v>
      </c>
      <c r="L34">
        <v>0</v>
      </c>
      <c r="M34">
        <v>0</v>
      </c>
      <c r="N34">
        <v>0</v>
      </c>
      <c r="O34">
        <v>0</v>
      </c>
      <c r="P34">
        <v>100</v>
      </c>
      <c r="Q34">
        <v>0</v>
      </c>
      <c r="R34">
        <v>0</v>
      </c>
      <c r="S34">
        <v>0</v>
      </c>
      <c r="T34">
        <v>0</v>
      </c>
      <c r="U34">
        <v>0</v>
      </c>
      <c r="V34">
        <v>0</v>
      </c>
      <c r="W34">
        <v>0</v>
      </c>
      <c r="X34">
        <v>0</v>
      </c>
      <c r="Y34">
        <v>0</v>
      </c>
      <c r="Z34">
        <v>0</v>
      </c>
      <c r="AA34">
        <v>0</v>
      </c>
      <c r="AB34">
        <v>0</v>
      </c>
      <c r="AC34">
        <v>100</v>
      </c>
      <c r="AD34">
        <v>0</v>
      </c>
      <c r="AE34">
        <v>0</v>
      </c>
      <c r="AF34">
        <v>0</v>
      </c>
      <c r="AG34">
        <v>100</v>
      </c>
      <c r="AH34">
        <v>0</v>
      </c>
      <c r="AI34">
        <v>0</v>
      </c>
      <c r="AJ34">
        <v>100</v>
      </c>
      <c r="AK34">
        <v>0</v>
      </c>
      <c r="AL34">
        <v>0</v>
      </c>
      <c r="AM34">
        <v>0</v>
      </c>
      <c r="AN34">
        <v>0</v>
      </c>
      <c r="AO34">
        <v>0</v>
      </c>
      <c r="AP34">
        <v>0</v>
      </c>
      <c r="AQ34">
        <v>0</v>
      </c>
      <c r="AR34">
        <v>0</v>
      </c>
      <c r="AS34">
        <v>0</v>
      </c>
      <c r="AT34">
        <v>0</v>
      </c>
      <c r="AU34">
        <v>100</v>
      </c>
      <c r="AV34">
        <v>0</v>
      </c>
      <c r="AW34">
        <v>0</v>
      </c>
      <c r="AX34">
        <v>0</v>
      </c>
      <c r="AY34">
        <v>100</v>
      </c>
      <c r="AZ34">
        <v>0</v>
      </c>
      <c r="BA34" t="s">
        <v>174</v>
      </c>
      <c r="BB34" t="s">
        <v>174</v>
      </c>
      <c r="BC34" t="s">
        <v>174</v>
      </c>
      <c r="BD34" t="s">
        <v>174</v>
      </c>
      <c r="BE34" t="s">
        <v>174</v>
      </c>
      <c r="BF34" t="s">
        <v>174</v>
      </c>
      <c r="BG34" t="s">
        <v>174</v>
      </c>
      <c r="BH34" t="s">
        <v>174</v>
      </c>
      <c r="BI34" t="s">
        <v>174</v>
      </c>
      <c r="BJ34" t="s">
        <v>174</v>
      </c>
      <c r="BK34" t="s">
        <v>174</v>
      </c>
      <c r="BL34" t="s">
        <v>174</v>
      </c>
      <c r="BM34" t="s">
        <v>174</v>
      </c>
      <c r="BN34" t="s">
        <v>174</v>
      </c>
      <c r="BO34" t="s">
        <v>174</v>
      </c>
      <c r="BP34" t="s">
        <v>174</v>
      </c>
      <c r="BQ34">
        <v>0</v>
      </c>
      <c r="BR34">
        <v>0</v>
      </c>
      <c r="BS34">
        <v>0</v>
      </c>
      <c r="BT34">
        <v>0</v>
      </c>
      <c r="BU34">
        <v>100</v>
      </c>
      <c r="BV34">
        <v>0</v>
      </c>
      <c r="BW34">
        <v>0</v>
      </c>
      <c r="BX34">
        <v>100</v>
      </c>
      <c r="BY34">
        <v>0</v>
      </c>
      <c r="BZ34">
        <v>0</v>
      </c>
      <c r="CA34">
        <v>0</v>
      </c>
      <c r="CB34">
        <v>100</v>
      </c>
      <c r="CC34">
        <v>0</v>
      </c>
      <c r="CD34">
        <v>0</v>
      </c>
      <c r="CE34">
        <v>0</v>
      </c>
      <c r="CF34">
        <v>0</v>
      </c>
      <c r="CG34">
        <v>100</v>
      </c>
      <c r="CH34">
        <v>0</v>
      </c>
      <c r="CI34">
        <v>0</v>
      </c>
      <c r="CJ34">
        <v>0</v>
      </c>
      <c r="CK34">
        <v>0</v>
      </c>
      <c r="CL34">
        <v>0</v>
      </c>
      <c r="CM34">
        <v>100</v>
      </c>
      <c r="CN34" t="s">
        <v>174</v>
      </c>
      <c r="CO34" t="s">
        <v>174</v>
      </c>
      <c r="CP34" t="s">
        <v>174</v>
      </c>
      <c r="CQ34" t="s">
        <v>174</v>
      </c>
      <c r="CR34" t="s">
        <v>174</v>
      </c>
      <c r="CS34" t="s">
        <v>174</v>
      </c>
      <c r="CT34">
        <v>0</v>
      </c>
      <c r="CU34">
        <v>100</v>
      </c>
      <c r="CV34" t="s">
        <v>174</v>
      </c>
      <c r="CW34" t="s">
        <v>174</v>
      </c>
      <c r="CX34">
        <v>100</v>
      </c>
      <c r="CY34">
        <v>0</v>
      </c>
      <c r="CZ34">
        <v>0</v>
      </c>
      <c r="DA34">
        <v>0</v>
      </c>
      <c r="DB34">
        <v>0</v>
      </c>
      <c r="DC34">
        <v>0</v>
      </c>
      <c r="DD34">
        <v>0</v>
      </c>
      <c r="DE34">
        <v>0</v>
      </c>
      <c r="DF34">
        <v>0</v>
      </c>
      <c r="DG34">
        <v>0</v>
      </c>
      <c r="DH34">
        <v>0</v>
      </c>
      <c r="DI34">
        <v>0</v>
      </c>
      <c r="DK34" t="s">
        <v>138</v>
      </c>
      <c r="DP34" t="s">
        <v>138</v>
      </c>
      <c r="DW34" t="s">
        <v>138</v>
      </c>
      <c r="EJ34" t="s">
        <v>138</v>
      </c>
      <c r="EN34" t="s">
        <v>138</v>
      </c>
      <c r="EQ34" t="s">
        <v>138</v>
      </c>
      <c r="FB34" t="s">
        <v>138</v>
      </c>
      <c r="FF34" t="s">
        <v>138</v>
      </c>
      <c r="FH34" t="s">
        <v>174</v>
      </c>
      <c r="FI34" t="s">
        <v>174</v>
      </c>
      <c r="FJ34" t="s">
        <v>174</v>
      </c>
      <c r="FK34" t="s">
        <v>174</v>
      </c>
      <c r="FL34" t="s">
        <v>174</v>
      </c>
      <c r="FM34" t="s">
        <v>174</v>
      </c>
      <c r="FN34" t="s">
        <v>174</v>
      </c>
      <c r="FO34" t="s">
        <v>174</v>
      </c>
      <c r="FP34" t="s">
        <v>174</v>
      </c>
      <c r="FQ34" t="s">
        <v>174</v>
      </c>
      <c r="FR34" t="s">
        <v>174</v>
      </c>
      <c r="FS34" t="s">
        <v>174</v>
      </c>
      <c r="FT34" t="s">
        <v>174</v>
      </c>
      <c r="FU34" t="s">
        <v>174</v>
      </c>
      <c r="FV34" t="s">
        <v>174</v>
      </c>
      <c r="FW34" t="s">
        <v>174</v>
      </c>
      <c r="GB34" t="s">
        <v>138</v>
      </c>
      <c r="GE34" t="s">
        <v>138</v>
      </c>
      <c r="GI34" t="s">
        <v>138</v>
      </c>
      <c r="GN34" t="s">
        <v>138</v>
      </c>
      <c r="GT34" t="s">
        <v>138</v>
      </c>
      <c r="GU34" t="s">
        <v>174</v>
      </c>
      <c r="GV34" t="s">
        <v>174</v>
      </c>
      <c r="GW34" t="s">
        <v>174</v>
      </c>
      <c r="GX34" t="s">
        <v>174</v>
      </c>
      <c r="GY34" t="s">
        <v>174</v>
      </c>
      <c r="GZ34" t="s">
        <v>174</v>
      </c>
      <c r="HB34" t="s">
        <v>138</v>
      </c>
      <c r="HC34" t="s">
        <v>174</v>
      </c>
      <c r="HD34" t="s">
        <v>174</v>
      </c>
      <c r="HE34" t="s">
        <v>138</v>
      </c>
      <c r="HQ34">
        <v>1</v>
      </c>
      <c r="HR34" t="s">
        <v>212</v>
      </c>
      <c r="HS34">
        <v>100</v>
      </c>
      <c r="HT34">
        <v>0</v>
      </c>
      <c r="HU34">
        <v>0</v>
      </c>
      <c r="HV34">
        <v>0</v>
      </c>
      <c r="HW34">
        <v>0</v>
      </c>
      <c r="HX34">
        <v>0</v>
      </c>
      <c r="HY34">
        <v>0</v>
      </c>
      <c r="HZ34">
        <v>0</v>
      </c>
      <c r="IA34">
        <v>0</v>
      </c>
      <c r="IB34">
        <v>0</v>
      </c>
      <c r="IC34">
        <v>0</v>
      </c>
      <c r="ID34">
        <v>0</v>
      </c>
      <c r="IE34">
        <v>0</v>
      </c>
      <c r="IF34">
        <v>0</v>
      </c>
      <c r="IG34">
        <v>0</v>
      </c>
      <c r="IH34">
        <v>0</v>
      </c>
      <c r="II34">
        <v>0</v>
      </c>
      <c r="IJ34">
        <v>0</v>
      </c>
      <c r="IK34">
        <v>0</v>
      </c>
      <c r="IL34">
        <v>0</v>
      </c>
      <c r="IM34">
        <v>0</v>
      </c>
      <c r="IN34">
        <v>0</v>
      </c>
      <c r="IO34">
        <v>0</v>
      </c>
      <c r="IP34">
        <v>0</v>
      </c>
      <c r="IQ34">
        <v>0</v>
      </c>
      <c r="IR34" t="s">
        <v>138</v>
      </c>
    </row>
    <row r="35" spans="1:274" x14ac:dyDescent="0.3">
      <c r="A35">
        <v>34</v>
      </c>
      <c r="B35" t="s">
        <v>213</v>
      </c>
      <c r="C35">
        <v>0</v>
      </c>
      <c r="D35">
        <v>100</v>
      </c>
      <c r="E35">
        <v>100</v>
      </c>
      <c r="F35">
        <v>0</v>
      </c>
      <c r="G35">
        <v>0</v>
      </c>
      <c r="H35">
        <v>0</v>
      </c>
      <c r="I35">
        <v>0</v>
      </c>
      <c r="J35">
        <v>0</v>
      </c>
      <c r="K35">
        <v>0</v>
      </c>
      <c r="L35">
        <v>0</v>
      </c>
      <c r="M35">
        <v>0</v>
      </c>
      <c r="N35">
        <v>0</v>
      </c>
      <c r="O35">
        <v>100</v>
      </c>
      <c r="P35">
        <v>0</v>
      </c>
      <c r="Q35">
        <v>0</v>
      </c>
      <c r="R35">
        <v>0</v>
      </c>
      <c r="S35">
        <v>0</v>
      </c>
      <c r="T35">
        <v>0</v>
      </c>
      <c r="U35">
        <v>0</v>
      </c>
      <c r="V35">
        <v>0</v>
      </c>
      <c r="W35">
        <v>0</v>
      </c>
      <c r="X35">
        <v>100</v>
      </c>
      <c r="Y35">
        <v>0</v>
      </c>
      <c r="Z35">
        <v>0</v>
      </c>
      <c r="AA35">
        <v>0</v>
      </c>
      <c r="AB35">
        <v>0</v>
      </c>
      <c r="AC35">
        <v>0</v>
      </c>
      <c r="AD35">
        <v>0</v>
      </c>
      <c r="AE35">
        <v>0</v>
      </c>
      <c r="AF35">
        <v>0</v>
      </c>
      <c r="AG35">
        <v>0</v>
      </c>
      <c r="AH35">
        <v>100</v>
      </c>
      <c r="AI35">
        <v>0</v>
      </c>
      <c r="AJ35">
        <v>100</v>
      </c>
      <c r="AK35">
        <v>0</v>
      </c>
      <c r="AL35">
        <v>0</v>
      </c>
      <c r="AM35">
        <v>0</v>
      </c>
      <c r="AN35">
        <v>0</v>
      </c>
      <c r="AO35">
        <v>0</v>
      </c>
      <c r="AP35">
        <v>0</v>
      </c>
      <c r="AQ35">
        <v>0</v>
      </c>
      <c r="AR35">
        <v>0</v>
      </c>
      <c r="AS35">
        <v>0</v>
      </c>
      <c r="AT35">
        <v>0</v>
      </c>
      <c r="AU35">
        <v>0</v>
      </c>
      <c r="AV35">
        <v>0</v>
      </c>
      <c r="AW35">
        <v>0</v>
      </c>
      <c r="AX35">
        <v>100</v>
      </c>
      <c r="AY35">
        <v>0</v>
      </c>
      <c r="AZ35">
        <v>100</v>
      </c>
      <c r="BA35" t="s">
        <v>174</v>
      </c>
      <c r="BB35" t="s">
        <v>174</v>
      </c>
      <c r="BC35" t="s">
        <v>174</v>
      </c>
      <c r="BD35" t="s">
        <v>174</v>
      </c>
      <c r="BE35" t="s">
        <v>174</v>
      </c>
      <c r="BF35" t="s">
        <v>174</v>
      </c>
      <c r="BG35" t="s">
        <v>174</v>
      </c>
      <c r="BH35" t="s">
        <v>174</v>
      </c>
      <c r="BI35" t="s">
        <v>174</v>
      </c>
      <c r="BJ35" t="s">
        <v>174</v>
      </c>
      <c r="BK35" t="s">
        <v>174</v>
      </c>
      <c r="BL35" t="s">
        <v>174</v>
      </c>
      <c r="BM35" t="s">
        <v>174</v>
      </c>
      <c r="BN35" t="s">
        <v>174</v>
      </c>
      <c r="BO35" t="s">
        <v>174</v>
      </c>
      <c r="BP35" t="s">
        <v>174</v>
      </c>
      <c r="BQ35">
        <v>0</v>
      </c>
      <c r="BR35">
        <v>100</v>
      </c>
      <c r="BS35">
        <v>0</v>
      </c>
      <c r="BT35">
        <v>0</v>
      </c>
      <c r="BU35">
        <v>0</v>
      </c>
      <c r="BV35">
        <v>0</v>
      </c>
      <c r="BW35">
        <v>0</v>
      </c>
      <c r="BX35">
        <v>100</v>
      </c>
      <c r="BY35">
        <v>0</v>
      </c>
      <c r="BZ35">
        <v>0</v>
      </c>
      <c r="CA35">
        <v>0</v>
      </c>
      <c r="CB35">
        <v>100</v>
      </c>
      <c r="CC35">
        <v>0</v>
      </c>
      <c r="CD35">
        <v>0</v>
      </c>
      <c r="CE35">
        <v>0</v>
      </c>
      <c r="CF35">
        <v>0</v>
      </c>
      <c r="CG35">
        <v>100</v>
      </c>
      <c r="CH35">
        <v>0</v>
      </c>
      <c r="CI35">
        <v>0</v>
      </c>
      <c r="CJ35">
        <v>0</v>
      </c>
      <c r="CK35">
        <v>0</v>
      </c>
      <c r="CL35">
        <v>100</v>
      </c>
      <c r="CM35">
        <v>0</v>
      </c>
      <c r="CN35" t="s">
        <v>174</v>
      </c>
      <c r="CO35" t="s">
        <v>174</v>
      </c>
      <c r="CP35" t="s">
        <v>174</v>
      </c>
      <c r="CQ35" t="s">
        <v>174</v>
      </c>
      <c r="CR35" t="s">
        <v>174</v>
      </c>
      <c r="CS35" t="s">
        <v>174</v>
      </c>
      <c r="CT35">
        <v>0</v>
      </c>
      <c r="CU35">
        <v>0</v>
      </c>
      <c r="CV35" t="s">
        <v>174</v>
      </c>
      <c r="CW35" t="s">
        <v>174</v>
      </c>
      <c r="CX35">
        <v>0</v>
      </c>
      <c r="CY35">
        <v>100</v>
      </c>
      <c r="CZ35">
        <v>0</v>
      </c>
      <c r="DA35">
        <v>0</v>
      </c>
      <c r="DB35">
        <v>0</v>
      </c>
      <c r="DC35">
        <v>0</v>
      </c>
      <c r="DD35">
        <v>0</v>
      </c>
      <c r="DE35">
        <v>100</v>
      </c>
      <c r="DF35">
        <v>100</v>
      </c>
      <c r="DG35">
        <v>0</v>
      </c>
      <c r="DH35">
        <v>0</v>
      </c>
      <c r="DI35">
        <v>0</v>
      </c>
      <c r="DK35" t="s">
        <v>138</v>
      </c>
      <c r="DL35" t="s">
        <v>138</v>
      </c>
      <c r="DV35" t="s">
        <v>138</v>
      </c>
      <c r="EE35" t="s">
        <v>138</v>
      </c>
      <c r="EO35" t="s">
        <v>138</v>
      </c>
      <c r="EQ35" t="s">
        <v>138</v>
      </c>
      <c r="FE35" t="s">
        <v>138</v>
      </c>
      <c r="FG35" t="s">
        <v>138</v>
      </c>
      <c r="FH35" t="s">
        <v>174</v>
      </c>
      <c r="FI35" t="s">
        <v>174</v>
      </c>
      <c r="FJ35" t="s">
        <v>174</v>
      </c>
      <c r="FK35" t="s">
        <v>174</v>
      </c>
      <c r="FL35" t="s">
        <v>174</v>
      </c>
      <c r="FM35" t="s">
        <v>174</v>
      </c>
      <c r="FN35" t="s">
        <v>174</v>
      </c>
      <c r="FO35" t="s">
        <v>174</v>
      </c>
      <c r="FP35" t="s">
        <v>174</v>
      </c>
      <c r="FQ35" t="s">
        <v>174</v>
      </c>
      <c r="FR35" t="s">
        <v>174</v>
      </c>
      <c r="FS35" t="s">
        <v>174</v>
      </c>
      <c r="FT35" t="s">
        <v>174</v>
      </c>
      <c r="FU35" t="s">
        <v>174</v>
      </c>
      <c r="FV35" t="s">
        <v>174</v>
      </c>
      <c r="FW35" t="s">
        <v>174</v>
      </c>
      <c r="FY35" t="s">
        <v>138</v>
      </c>
      <c r="GE35" t="s">
        <v>138</v>
      </c>
      <c r="GI35" t="s">
        <v>138</v>
      </c>
      <c r="GN35" t="s">
        <v>138</v>
      </c>
      <c r="GS35" t="s">
        <v>138</v>
      </c>
      <c r="GU35" t="s">
        <v>174</v>
      </c>
      <c r="GV35" t="s">
        <v>174</v>
      </c>
      <c r="GW35" t="s">
        <v>174</v>
      </c>
      <c r="GX35" t="s">
        <v>174</v>
      </c>
      <c r="GY35" t="s">
        <v>174</v>
      </c>
      <c r="GZ35" t="s">
        <v>174</v>
      </c>
      <c r="HC35" t="s">
        <v>174</v>
      </c>
      <c r="HD35" t="s">
        <v>174</v>
      </c>
      <c r="HF35" t="s">
        <v>138</v>
      </c>
      <c r="HL35" t="s">
        <v>138</v>
      </c>
      <c r="HM35" t="s">
        <v>138</v>
      </c>
      <c r="HQ35">
        <v>1</v>
      </c>
      <c r="HR35" t="s">
        <v>212</v>
      </c>
      <c r="HS35">
        <v>0</v>
      </c>
      <c r="HT35">
        <v>100</v>
      </c>
      <c r="HU35">
        <v>0</v>
      </c>
      <c r="HV35">
        <v>0</v>
      </c>
      <c r="HW35">
        <v>0</v>
      </c>
      <c r="HX35">
        <v>0</v>
      </c>
      <c r="HY35">
        <v>0</v>
      </c>
      <c r="HZ35">
        <v>0</v>
      </c>
      <c r="IA35">
        <v>0</v>
      </c>
      <c r="IB35">
        <v>0</v>
      </c>
      <c r="IC35">
        <v>0</v>
      </c>
      <c r="ID35">
        <v>0</v>
      </c>
      <c r="IE35">
        <v>0</v>
      </c>
      <c r="IF35">
        <v>0</v>
      </c>
      <c r="IG35">
        <v>0</v>
      </c>
      <c r="IH35">
        <v>0</v>
      </c>
      <c r="II35">
        <v>0</v>
      </c>
      <c r="IJ35">
        <v>0</v>
      </c>
      <c r="IK35">
        <v>0</v>
      </c>
      <c r="IL35">
        <v>0</v>
      </c>
      <c r="IM35">
        <v>0</v>
      </c>
      <c r="IN35">
        <v>0</v>
      </c>
      <c r="IO35">
        <v>0</v>
      </c>
      <c r="IP35">
        <v>0</v>
      </c>
      <c r="IQ35">
        <v>0</v>
      </c>
      <c r="IS35" t="s">
        <v>138</v>
      </c>
    </row>
    <row r="36" spans="1:274" x14ac:dyDescent="0.3">
      <c r="A36">
        <v>35</v>
      </c>
      <c r="B36" t="s">
        <v>214</v>
      </c>
      <c r="C36">
        <v>0</v>
      </c>
      <c r="D36">
        <v>100</v>
      </c>
      <c r="E36">
        <v>100</v>
      </c>
      <c r="F36">
        <v>0</v>
      </c>
      <c r="G36">
        <v>0</v>
      </c>
      <c r="H36">
        <v>0</v>
      </c>
      <c r="I36">
        <v>0</v>
      </c>
      <c r="J36">
        <v>0</v>
      </c>
      <c r="K36">
        <v>0</v>
      </c>
      <c r="L36">
        <v>0</v>
      </c>
      <c r="M36">
        <v>0</v>
      </c>
      <c r="N36">
        <v>0</v>
      </c>
      <c r="O36">
        <v>100</v>
      </c>
      <c r="P36">
        <v>0</v>
      </c>
      <c r="Q36">
        <v>0</v>
      </c>
      <c r="R36">
        <v>0</v>
      </c>
      <c r="S36">
        <v>0</v>
      </c>
      <c r="T36">
        <v>0</v>
      </c>
      <c r="U36">
        <v>0</v>
      </c>
      <c r="V36">
        <v>0</v>
      </c>
      <c r="W36">
        <v>0</v>
      </c>
      <c r="X36">
        <v>100</v>
      </c>
      <c r="Y36">
        <v>0</v>
      </c>
      <c r="Z36">
        <v>0</v>
      </c>
      <c r="AA36">
        <v>0</v>
      </c>
      <c r="AB36">
        <v>0</v>
      </c>
      <c r="AC36">
        <v>0</v>
      </c>
      <c r="AD36">
        <v>0</v>
      </c>
      <c r="AE36">
        <v>0</v>
      </c>
      <c r="AF36">
        <v>0</v>
      </c>
      <c r="AG36">
        <v>0</v>
      </c>
      <c r="AH36">
        <v>100</v>
      </c>
      <c r="AI36">
        <v>0</v>
      </c>
      <c r="AJ36">
        <v>100</v>
      </c>
      <c r="AK36">
        <v>0</v>
      </c>
      <c r="AL36">
        <v>0</v>
      </c>
      <c r="AM36">
        <v>0</v>
      </c>
      <c r="AN36">
        <v>0</v>
      </c>
      <c r="AO36">
        <v>0</v>
      </c>
      <c r="AP36">
        <v>0</v>
      </c>
      <c r="AQ36">
        <v>0</v>
      </c>
      <c r="AR36">
        <v>0</v>
      </c>
      <c r="AS36">
        <v>0</v>
      </c>
      <c r="AT36">
        <v>0</v>
      </c>
      <c r="AU36">
        <v>100</v>
      </c>
      <c r="AV36">
        <v>0</v>
      </c>
      <c r="AW36">
        <v>0</v>
      </c>
      <c r="AX36">
        <v>0</v>
      </c>
      <c r="AY36">
        <v>0</v>
      </c>
      <c r="AZ36">
        <v>100</v>
      </c>
      <c r="BA36" t="s">
        <v>174</v>
      </c>
      <c r="BB36" t="s">
        <v>174</v>
      </c>
      <c r="BC36" t="s">
        <v>174</v>
      </c>
      <c r="BD36" t="s">
        <v>174</v>
      </c>
      <c r="BE36" t="s">
        <v>174</v>
      </c>
      <c r="BF36" t="s">
        <v>174</v>
      </c>
      <c r="BG36" t="s">
        <v>174</v>
      </c>
      <c r="BH36" t="s">
        <v>174</v>
      </c>
      <c r="BI36" t="s">
        <v>174</v>
      </c>
      <c r="BJ36" t="s">
        <v>174</v>
      </c>
      <c r="BK36" t="s">
        <v>174</v>
      </c>
      <c r="BL36" t="s">
        <v>174</v>
      </c>
      <c r="BM36" t="s">
        <v>174</v>
      </c>
      <c r="BN36" t="s">
        <v>174</v>
      </c>
      <c r="BO36" t="s">
        <v>174</v>
      </c>
      <c r="BP36" t="s">
        <v>174</v>
      </c>
      <c r="BQ36">
        <v>0</v>
      </c>
      <c r="BR36">
        <v>100</v>
      </c>
      <c r="BS36">
        <v>0</v>
      </c>
      <c r="BT36">
        <v>0</v>
      </c>
      <c r="BU36">
        <v>0</v>
      </c>
      <c r="BV36">
        <v>0</v>
      </c>
      <c r="BW36">
        <v>0</v>
      </c>
      <c r="BX36">
        <v>0</v>
      </c>
      <c r="BY36">
        <v>0</v>
      </c>
      <c r="BZ36">
        <v>100</v>
      </c>
      <c r="CA36">
        <v>0</v>
      </c>
      <c r="CB36">
        <v>100</v>
      </c>
      <c r="CC36">
        <v>0</v>
      </c>
      <c r="CD36">
        <v>0</v>
      </c>
      <c r="CE36">
        <v>0</v>
      </c>
      <c r="CF36">
        <v>100</v>
      </c>
      <c r="CG36">
        <v>0</v>
      </c>
      <c r="CH36">
        <v>0</v>
      </c>
      <c r="CI36">
        <v>0</v>
      </c>
      <c r="CJ36">
        <v>0</v>
      </c>
      <c r="CK36">
        <v>0</v>
      </c>
      <c r="CL36">
        <v>100</v>
      </c>
      <c r="CM36">
        <v>0</v>
      </c>
      <c r="CN36" t="s">
        <v>174</v>
      </c>
      <c r="CO36" t="s">
        <v>174</v>
      </c>
      <c r="CP36" t="s">
        <v>174</v>
      </c>
      <c r="CQ36" t="s">
        <v>174</v>
      </c>
      <c r="CR36" t="s">
        <v>174</v>
      </c>
      <c r="CS36" t="s">
        <v>174</v>
      </c>
      <c r="CT36">
        <v>0</v>
      </c>
      <c r="CU36">
        <v>0</v>
      </c>
      <c r="CV36" t="s">
        <v>174</v>
      </c>
      <c r="CW36" t="s">
        <v>174</v>
      </c>
      <c r="CX36">
        <v>0</v>
      </c>
      <c r="CY36">
        <v>100</v>
      </c>
      <c r="CZ36">
        <v>0</v>
      </c>
      <c r="DA36">
        <v>0</v>
      </c>
      <c r="DB36">
        <v>0</v>
      </c>
      <c r="DC36">
        <v>0</v>
      </c>
      <c r="DD36">
        <v>0</v>
      </c>
      <c r="DE36">
        <v>100</v>
      </c>
      <c r="DF36">
        <v>100</v>
      </c>
      <c r="DG36">
        <v>0</v>
      </c>
      <c r="DH36">
        <v>0</v>
      </c>
      <c r="DI36">
        <v>0</v>
      </c>
      <c r="DK36" t="s">
        <v>138</v>
      </c>
      <c r="DL36" t="s">
        <v>138</v>
      </c>
      <c r="DV36" t="s">
        <v>138</v>
      </c>
      <c r="EE36" t="s">
        <v>138</v>
      </c>
      <c r="EO36" t="s">
        <v>138</v>
      </c>
      <c r="EQ36" t="s">
        <v>138</v>
      </c>
      <c r="FB36" t="s">
        <v>138</v>
      </c>
      <c r="FG36" t="s">
        <v>138</v>
      </c>
      <c r="FH36" t="s">
        <v>174</v>
      </c>
      <c r="FI36" t="s">
        <v>174</v>
      </c>
      <c r="FJ36" t="s">
        <v>174</v>
      </c>
      <c r="FK36" t="s">
        <v>174</v>
      </c>
      <c r="FL36" t="s">
        <v>174</v>
      </c>
      <c r="FM36" t="s">
        <v>174</v>
      </c>
      <c r="FN36" t="s">
        <v>174</v>
      </c>
      <c r="FO36" t="s">
        <v>174</v>
      </c>
      <c r="FP36" t="s">
        <v>174</v>
      </c>
      <c r="FQ36" t="s">
        <v>174</v>
      </c>
      <c r="FR36" t="s">
        <v>174</v>
      </c>
      <c r="FS36" t="s">
        <v>174</v>
      </c>
      <c r="FT36" t="s">
        <v>174</v>
      </c>
      <c r="FU36" t="s">
        <v>174</v>
      </c>
      <c r="FV36" t="s">
        <v>174</v>
      </c>
      <c r="FW36" t="s">
        <v>174</v>
      </c>
      <c r="FY36" t="s">
        <v>138</v>
      </c>
      <c r="GG36" t="s">
        <v>138</v>
      </c>
      <c r="GI36" t="s">
        <v>138</v>
      </c>
      <c r="GM36" t="s">
        <v>138</v>
      </c>
      <c r="GS36" t="s">
        <v>138</v>
      </c>
      <c r="GU36" t="s">
        <v>174</v>
      </c>
      <c r="GV36" t="s">
        <v>174</v>
      </c>
      <c r="GW36" t="s">
        <v>174</v>
      </c>
      <c r="GX36" t="s">
        <v>174</v>
      </c>
      <c r="GY36" t="s">
        <v>174</v>
      </c>
      <c r="GZ36" t="s">
        <v>174</v>
      </c>
      <c r="HC36" t="s">
        <v>174</v>
      </c>
      <c r="HD36" t="s">
        <v>174</v>
      </c>
      <c r="HF36" t="s">
        <v>138</v>
      </c>
      <c r="HL36" t="s">
        <v>138</v>
      </c>
      <c r="HM36" t="s">
        <v>138</v>
      </c>
      <c r="HQ36">
        <v>1</v>
      </c>
      <c r="HR36" t="s">
        <v>212</v>
      </c>
      <c r="HS36">
        <v>0</v>
      </c>
      <c r="HT36">
        <v>0</v>
      </c>
      <c r="HU36">
        <v>100</v>
      </c>
      <c r="HV36">
        <v>0</v>
      </c>
      <c r="HW36">
        <v>0</v>
      </c>
      <c r="HX36">
        <v>0</v>
      </c>
      <c r="HY36">
        <v>0</v>
      </c>
      <c r="HZ36">
        <v>0</v>
      </c>
      <c r="IA36">
        <v>0</v>
      </c>
      <c r="IB36">
        <v>0</v>
      </c>
      <c r="IC36">
        <v>0</v>
      </c>
      <c r="ID36">
        <v>0</v>
      </c>
      <c r="IE36">
        <v>0</v>
      </c>
      <c r="IF36">
        <v>0</v>
      </c>
      <c r="IG36">
        <v>0</v>
      </c>
      <c r="IH36">
        <v>0</v>
      </c>
      <c r="II36">
        <v>0</v>
      </c>
      <c r="IJ36">
        <v>0</v>
      </c>
      <c r="IK36">
        <v>0</v>
      </c>
      <c r="IL36">
        <v>0</v>
      </c>
      <c r="IM36">
        <v>0</v>
      </c>
      <c r="IN36">
        <v>0</v>
      </c>
      <c r="IO36">
        <v>0</v>
      </c>
      <c r="IP36">
        <v>0</v>
      </c>
      <c r="IQ36">
        <v>0</v>
      </c>
      <c r="IT36" t="s">
        <v>138</v>
      </c>
    </row>
    <row r="37" spans="1:274" x14ac:dyDescent="0.3">
      <c r="A37">
        <v>36</v>
      </c>
      <c r="B37" t="s">
        <v>215</v>
      </c>
      <c r="C37">
        <v>0</v>
      </c>
      <c r="D37">
        <v>100</v>
      </c>
      <c r="E37">
        <v>100</v>
      </c>
      <c r="F37">
        <v>0</v>
      </c>
      <c r="G37">
        <v>0</v>
      </c>
      <c r="H37">
        <v>0</v>
      </c>
      <c r="I37">
        <v>0</v>
      </c>
      <c r="J37">
        <v>0</v>
      </c>
      <c r="K37">
        <v>0</v>
      </c>
      <c r="L37">
        <v>0</v>
      </c>
      <c r="M37">
        <v>0</v>
      </c>
      <c r="N37">
        <v>0</v>
      </c>
      <c r="O37">
        <v>0</v>
      </c>
      <c r="P37">
        <v>100</v>
      </c>
      <c r="Q37">
        <v>0</v>
      </c>
      <c r="R37">
        <v>0</v>
      </c>
      <c r="S37">
        <v>0</v>
      </c>
      <c r="T37">
        <v>0</v>
      </c>
      <c r="U37">
        <v>0</v>
      </c>
      <c r="V37">
        <v>0</v>
      </c>
      <c r="W37">
        <v>0</v>
      </c>
      <c r="X37">
        <v>0</v>
      </c>
      <c r="Y37">
        <v>100</v>
      </c>
      <c r="Z37">
        <v>0</v>
      </c>
      <c r="AA37">
        <v>0</v>
      </c>
      <c r="AB37">
        <v>0</v>
      </c>
      <c r="AC37">
        <v>0</v>
      </c>
      <c r="AD37">
        <v>0</v>
      </c>
      <c r="AE37">
        <v>0</v>
      </c>
      <c r="AF37">
        <v>0</v>
      </c>
      <c r="AG37">
        <v>0</v>
      </c>
      <c r="AH37">
        <v>100</v>
      </c>
      <c r="AI37">
        <v>0</v>
      </c>
      <c r="AJ37">
        <v>100</v>
      </c>
      <c r="AK37">
        <v>0</v>
      </c>
      <c r="AL37">
        <v>0</v>
      </c>
      <c r="AM37">
        <v>0</v>
      </c>
      <c r="AN37">
        <v>0</v>
      </c>
      <c r="AO37">
        <v>0</v>
      </c>
      <c r="AP37">
        <v>0</v>
      </c>
      <c r="AQ37">
        <v>0</v>
      </c>
      <c r="AR37">
        <v>0</v>
      </c>
      <c r="AS37">
        <v>0</v>
      </c>
      <c r="AT37">
        <v>0</v>
      </c>
      <c r="AU37">
        <v>0</v>
      </c>
      <c r="AV37">
        <v>0</v>
      </c>
      <c r="AW37">
        <v>0</v>
      </c>
      <c r="AX37">
        <v>100</v>
      </c>
      <c r="AY37">
        <v>100</v>
      </c>
      <c r="AZ37">
        <v>0</v>
      </c>
      <c r="BA37" t="s">
        <v>174</v>
      </c>
      <c r="BB37" t="s">
        <v>174</v>
      </c>
      <c r="BC37" t="s">
        <v>174</v>
      </c>
      <c r="BD37" t="s">
        <v>174</v>
      </c>
      <c r="BE37" t="s">
        <v>174</v>
      </c>
      <c r="BF37" t="s">
        <v>174</v>
      </c>
      <c r="BG37" t="s">
        <v>174</v>
      </c>
      <c r="BH37" t="s">
        <v>174</v>
      </c>
      <c r="BI37" t="s">
        <v>174</v>
      </c>
      <c r="BJ37" t="s">
        <v>174</v>
      </c>
      <c r="BK37" t="s">
        <v>174</v>
      </c>
      <c r="BL37" t="s">
        <v>174</v>
      </c>
      <c r="BM37" t="s">
        <v>174</v>
      </c>
      <c r="BN37" t="s">
        <v>174</v>
      </c>
      <c r="BO37" t="s">
        <v>174</v>
      </c>
      <c r="BP37" t="s">
        <v>174</v>
      </c>
      <c r="BQ37">
        <v>0</v>
      </c>
      <c r="BR37">
        <v>0</v>
      </c>
      <c r="BS37">
        <v>0</v>
      </c>
      <c r="BT37">
        <v>100</v>
      </c>
      <c r="BU37">
        <v>0</v>
      </c>
      <c r="BV37">
        <v>100</v>
      </c>
      <c r="BW37">
        <v>0</v>
      </c>
      <c r="BX37">
        <v>0</v>
      </c>
      <c r="BY37">
        <v>0</v>
      </c>
      <c r="BZ37">
        <v>0</v>
      </c>
      <c r="CA37">
        <v>0</v>
      </c>
      <c r="CB37">
        <v>0</v>
      </c>
      <c r="CC37">
        <v>100</v>
      </c>
      <c r="CD37">
        <v>0</v>
      </c>
      <c r="CE37">
        <v>0</v>
      </c>
      <c r="CF37">
        <v>0</v>
      </c>
      <c r="CG37">
        <v>100</v>
      </c>
      <c r="CH37">
        <v>0</v>
      </c>
      <c r="CI37">
        <v>0</v>
      </c>
      <c r="CJ37">
        <v>0</v>
      </c>
      <c r="CK37">
        <v>0</v>
      </c>
      <c r="CL37">
        <v>100</v>
      </c>
      <c r="CM37">
        <v>0</v>
      </c>
      <c r="CN37" t="s">
        <v>174</v>
      </c>
      <c r="CO37" t="s">
        <v>174</v>
      </c>
      <c r="CP37" t="s">
        <v>174</v>
      </c>
      <c r="CQ37" t="s">
        <v>174</v>
      </c>
      <c r="CR37" t="s">
        <v>174</v>
      </c>
      <c r="CS37" t="s">
        <v>174</v>
      </c>
      <c r="CT37">
        <v>0</v>
      </c>
      <c r="CU37">
        <v>0</v>
      </c>
      <c r="CV37" t="s">
        <v>174</v>
      </c>
      <c r="CW37" t="s">
        <v>174</v>
      </c>
      <c r="CX37">
        <v>0</v>
      </c>
      <c r="CY37">
        <v>100</v>
      </c>
      <c r="CZ37">
        <v>0</v>
      </c>
      <c r="DA37">
        <v>0</v>
      </c>
      <c r="DB37">
        <v>0</v>
      </c>
      <c r="DC37">
        <v>0</v>
      </c>
      <c r="DD37">
        <v>100</v>
      </c>
      <c r="DE37">
        <v>0</v>
      </c>
      <c r="DF37">
        <v>0</v>
      </c>
      <c r="DG37">
        <v>0</v>
      </c>
      <c r="DH37">
        <v>100</v>
      </c>
      <c r="DI37">
        <v>0</v>
      </c>
      <c r="DK37" t="s">
        <v>138</v>
      </c>
      <c r="DL37" t="s">
        <v>138</v>
      </c>
      <c r="DW37" t="s">
        <v>138</v>
      </c>
      <c r="EF37" t="s">
        <v>138</v>
      </c>
      <c r="EO37" t="s">
        <v>138</v>
      </c>
      <c r="EQ37" t="s">
        <v>138</v>
      </c>
      <c r="FE37" t="s">
        <v>138</v>
      </c>
      <c r="FF37" t="s">
        <v>138</v>
      </c>
      <c r="FH37" t="s">
        <v>174</v>
      </c>
      <c r="FI37" t="s">
        <v>174</v>
      </c>
      <c r="FJ37" t="s">
        <v>174</v>
      </c>
      <c r="FK37" t="s">
        <v>174</v>
      </c>
      <c r="FL37" t="s">
        <v>174</v>
      </c>
      <c r="FM37" t="s">
        <v>174</v>
      </c>
      <c r="FN37" t="s">
        <v>174</v>
      </c>
      <c r="FO37" t="s">
        <v>174</v>
      </c>
      <c r="FP37" t="s">
        <v>174</v>
      </c>
      <c r="FQ37" t="s">
        <v>174</v>
      </c>
      <c r="FR37" t="s">
        <v>174</v>
      </c>
      <c r="FS37" t="s">
        <v>174</v>
      </c>
      <c r="FT37" t="s">
        <v>174</v>
      </c>
      <c r="FU37" t="s">
        <v>174</v>
      </c>
      <c r="FV37" t="s">
        <v>174</v>
      </c>
      <c r="FW37" t="s">
        <v>174</v>
      </c>
      <c r="GA37" t="s">
        <v>138</v>
      </c>
      <c r="GC37" t="s">
        <v>138</v>
      </c>
      <c r="GJ37" t="s">
        <v>138</v>
      </c>
      <c r="GN37" t="s">
        <v>138</v>
      </c>
      <c r="GS37" t="s">
        <v>138</v>
      </c>
      <c r="GU37" t="s">
        <v>174</v>
      </c>
      <c r="GV37" t="s">
        <v>174</v>
      </c>
      <c r="GW37" t="s">
        <v>174</v>
      </c>
      <c r="GX37" t="s">
        <v>174</v>
      </c>
      <c r="GY37" t="s">
        <v>174</v>
      </c>
      <c r="GZ37" t="s">
        <v>174</v>
      </c>
      <c r="HC37" t="s">
        <v>174</v>
      </c>
      <c r="HD37" t="s">
        <v>174</v>
      </c>
      <c r="HF37" t="s">
        <v>138</v>
      </c>
      <c r="HK37" t="s">
        <v>138</v>
      </c>
      <c r="HO37" t="s">
        <v>138</v>
      </c>
      <c r="HQ37">
        <v>1</v>
      </c>
      <c r="HR37" t="s">
        <v>212</v>
      </c>
      <c r="HS37">
        <v>0</v>
      </c>
      <c r="HT37">
        <v>0</v>
      </c>
      <c r="HU37">
        <v>100</v>
      </c>
      <c r="HV37">
        <v>0</v>
      </c>
      <c r="HW37">
        <v>0</v>
      </c>
      <c r="HX37">
        <v>0</v>
      </c>
      <c r="HY37">
        <v>0</v>
      </c>
      <c r="HZ37">
        <v>0</v>
      </c>
      <c r="IA37">
        <v>0</v>
      </c>
      <c r="IB37">
        <v>0</v>
      </c>
      <c r="IC37">
        <v>0</v>
      </c>
      <c r="ID37">
        <v>0</v>
      </c>
      <c r="IE37">
        <v>0</v>
      </c>
      <c r="IF37">
        <v>0</v>
      </c>
      <c r="IG37">
        <v>0</v>
      </c>
      <c r="IH37">
        <v>0</v>
      </c>
      <c r="II37">
        <v>0</v>
      </c>
      <c r="IJ37">
        <v>0</v>
      </c>
      <c r="IK37">
        <v>0</v>
      </c>
      <c r="IL37">
        <v>0</v>
      </c>
      <c r="IM37">
        <v>0</v>
      </c>
      <c r="IN37">
        <v>0</v>
      </c>
      <c r="IO37">
        <v>0</v>
      </c>
      <c r="IP37">
        <v>0</v>
      </c>
      <c r="IQ37">
        <v>0</v>
      </c>
      <c r="IT37" t="s">
        <v>138</v>
      </c>
    </row>
    <row r="38" spans="1:274" x14ac:dyDescent="0.3">
      <c r="A38">
        <v>37</v>
      </c>
      <c r="B38" t="s">
        <v>216</v>
      </c>
      <c r="C38">
        <v>100</v>
      </c>
      <c r="D38">
        <v>0</v>
      </c>
      <c r="E38">
        <v>0</v>
      </c>
      <c r="F38">
        <v>0</v>
      </c>
      <c r="G38">
        <v>0</v>
      </c>
      <c r="H38">
        <v>0</v>
      </c>
      <c r="I38">
        <v>100</v>
      </c>
      <c r="J38">
        <v>0</v>
      </c>
      <c r="K38">
        <v>100</v>
      </c>
      <c r="L38">
        <v>0</v>
      </c>
      <c r="M38">
        <v>0</v>
      </c>
      <c r="N38">
        <v>0</v>
      </c>
      <c r="O38">
        <v>0</v>
      </c>
      <c r="P38">
        <v>0</v>
      </c>
      <c r="Q38">
        <v>0</v>
      </c>
      <c r="R38">
        <v>0</v>
      </c>
      <c r="S38">
        <v>0</v>
      </c>
      <c r="T38">
        <v>50</v>
      </c>
      <c r="U38">
        <v>0</v>
      </c>
      <c r="V38">
        <v>0</v>
      </c>
      <c r="W38">
        <v>50</v>
      </c>
      <c r="X38">
        <v>0</v>
      </c>
      <c r="Y38">
        <v>0</v>
      </c>
      <c r="Z38">
        <v>0</v>
      </c>
      <c r="AA38">
        <v>0</v>
      </c>
      <c r="AB38">
        <v>0</v>
      </c>
      <c r="AC38">
        <v>0</v>
      </c>
      <c r="AD38">
        <v>0</v>
      </c>
      <c r="AE38">
        <v>0</v>
      </c>
      <c r="AF38">
        <v>0</v>
      </c>
      <c r="AG38">
        <v>50</v>
      </c>
      <c r="AH38">
        <v>50</v>
      </c>
      <c r="AI38">
        <v>50</v>
      </c>
      <c r="AJ38">
        <v>0</v>
      </c>
      <c r="AK38">
        <v>50</v>
      </c>
      <c r="AL38">
        <v>0</v>
      </c>
      <c r="AM38">
        <v>0</v>
      </c>
      <c r="AN38">
        <v>0</v>
      </c>
      <c r="AO38">
        <v>0</v>
      </c>
      <c r="AP38">
        <v>100</v>
      </c>
      <c r="AQ38">
        <v>50</v>
      </c>
      <c r="AR38">
        <v>50</v>
      </c>
      <c r="AS38">
        <v>0</v>
      </c>
      <c r="AT38">
        <v>0</v>
      </c>
      <c r="AU38">
        <v>0</v>
      </c>
      <c r="AV38">
        <v>0</v>
      </c>
      <c r="AW38">
        <v>0</v>
      </c>
      <c r="AX38">
        <v>0</v>
      </c>
      <c r="AY38">
        <v>100</v>
      </c>
      <c r="AZ38">
        <v>0</v>
      </c>
      <c r="BA38" t="s">
        <v>174</v>
      </c>
      <c r="BB38" t="s">
        <v>174</v>
      </c>
      <c r="BC38" t="s">
        <v>174</v>
      </c>
      <c r="BD38" t="s">
        <v>174</v>
      </c>
      <c r="BE38" t="s">
        <v>174</v>
      </c>
      <c r="BF38" t="s">
        <v>174</v>
      </c>
      <c r="BG38" t="s">
        <v>174</v>
      </c>
      <c r="BH38" t="s">
        <v>174</v>
      </c>
      <c r="BI38" t="s">
        <v>174</v>
      </c>
      <c r="BJ38" t="s">
        <v>174</v>
      </c>
      <c r="BK38" t="s">
        <v>174</v>
      </c>
      <c r="BL38" t="s">
        <v>174</v>
      </c>
      <c r="BM38" t="s">
        <v>174</v>
      </c>
      <c r="BN38" t="s">
        <v>174</v>
      </c>
      <c r="BO38" t="s">
        <v>174</v>
      </c>
      <c r="BP38" t="s">
        <v>174</v>
      </c>
      <c r="BQ38">
        <v>0</v>
      </c>
      <c r="BR38">
        <v>0</v>
      </c>
      <c r="BS38">
        <v>0</v>
      </c>
      <c r="BT38">
        <v>0</v>
      </c>
      <c r="BU38">
        <v>100</v>
      </c>
      <c r="BV38">
        <v>0</v>
      </c>
      <c r="BW38">
        <v>0</v>
      </c>
      <c r="BX38">
        <v>0</v>
      </c>
      <c r="BY38">
        <v>0</v>
      </c>
      <c r="BZ38">
        <v>100</v>
      </c>
      <c r="CA38">
        <v>0</v>
      </c>
      <c r="CB38">
        <v>50</v>
      </c>
      <c r="CC38">
        <v>50</v>
      </c>
      <c r="CD38">
        <v>0</v>
      </c>
      <c r="CE38">
        <v>50</v>
      </c>
      <c r="CF38">
        <v>0</v>
      </c>
      <c r="CG38">
        <v>0</v>
      </c>
      <c r="CH38">
        <v>0</v>
      </c>
      <c r="CI38">
        <v>50</v>
      </c>
      <c r="CJ38">
        <v>0</v>
      </c>
      <c r="CK38">
        <v>0</v>
      </c>
      <c r="CL38">
        <v>0</v>
      </c>
      <c r="CM38">
        <v>100</v>
      </c>
      <c r="CN38" t="s">
        <v>174</v>
      </c>
      <c r="CO38" t="s">
        <v>174</v>
      </c>
      <c r="CP38" t="s">
        <v>174</v>
      </c>
      <c r="CQ38" t="s">
        <v>174</v>
      </c>
      <c r="CR38" t="s">
        <v>174</v>
      </c>
      <c r="CS38" t="s">
        <v>174</v>
      </c>
      <c r="CT38">
        <v>0</v>
      </c>
      <c r="CU38">
        <v>100</v>
      </c>
      <c r="CV38" t="s">
        <v>174</v>
      </c>
      <c r="CW38" t="s">
        <v>174</v>
      </c>
      <c r="CX38">
        <v>100</v>
      </c>
      <c r="CY38">
        <v>0</v>
      </c>
      <c r="CZ38">
        <v>0</v>
      </c>
      <c r="DA38">
        <v>0</v>
      </c>
      <c r="DB38">
        <v>0</v>
      </c>
      <c r="DC38">
        <v>0</v>
      </c>
      <c r="DD38">
        <v>0</v>
      </c>
      <c r="DE38">
        <v>0</v>
      </c>
      <c r="DF38">
        <v>0</v>
      </c>
      <c r="DG38">
        <v>0</v>
      </c>
      <c r="DH38">
        <v>0</v>
      </c>
      <c r="DI38">
        <v>0</v>
      </c>
      <c r="DJ38" t="s">
        <v>138</v>
      </c>
      <c r="DP38" t="s">
        <v>138</v>
      </c>
      <c r="DR38" t="s">
        <v>138</v>
      </c>
      <c r="EA38" t="s">
        <v>133</v>
      </c>
      <c r="ED38" t="s">
        <v>133</v>
      </c>
      <c r="EN38" t="s">
        <v>133</v>
      </c>
      <c r="EO38" t="s">
        <v>133</v>
      </c>
      <c r="EP38" t="s">
        <v>133</v>
      </c>
      <c r="ER38" t="s">
        <v>133</v>
      </c>
      <c r="EW38" t="s">
        <v>138</v>
      </c>
      <c r="EX38" t="s">
        <v>133</v>
      </c>
      <c r="EY38" t="s">
        <v>133</v>
      </c>
      <c r="FF38" t="s">
        <v>138</v>
      </c>
      <c r="FH38" t="s">
        <v>174</v>
      </c>
      <c r="FI38" t="s">
        <v>174</v>
      </c>
      <c r="FJ38" t="s">
        <v>174</v>
      </c>
      <c r="FK38" t="s">
        <v>174</v>
      </c>
      <c r="FL38" t="s">
        <v>174</v>
      </c>
      <c r="FM38" t="s">
        <v>174</v>
      </c>
      <c r="FN38" t="s">
        <v>174</v>
      </c>
      <c r="FO38" t="s">
        <v>174</v>
      </c>
      <c r="FP38" t="s">
        <v>174</v>
      </c>
      <c r="FQ38" t="s">
        <v>174</v>
      </c>
      <c r="FR38" t="s">
        <v>174</v>
      </c>
      <c r="FS38" t="s">
        <v>174</v>
      </c>
      <c r="FT38" t="s">
        <v>174</v>
      </c>
      <c r="FU38" t="s">
        <v>174</v>
      </c>
      <c r="FV38" t="s">
        <v>174</v>
      </c>
      <c r="FW38" t="s">
        <v>174</v>
      </c>
      <c r="GB38" t="s">
        <v>138</v>
      </c>
      <c r="GG38" t="s">
        <v>138</v>
      </c>
      <c r="GI38" t="s">
        <v>133</v>
      </c>
      <c r="GJ38" t="s">
        <v>133</v>
      </c>
      <c r="GL38" t="s">
        <v>133</v>
      </c>
      <c r="GP38" t="s">
        <v>133</v>
      </c>
      <c r="GT38" t="s">
        <v>138</v>
      </c>
      <c r="GU38" t="s">
        <v>174</v>
      </c>
      <c r="GV38" t="s">
        <v>174</v>
      </c>
      <c r="GW38" t="s">
        <v>174</v>
      </c>
      <c r="GX38" t="s">
        <v>174</v>
      </c>
      <c r="GY38" t="s">
        <v>174</v>
      </c>
      <c r="GZ38" t="s">
        <v>174</v>
      </c>
      <c r="HB38" t="s">
        <v>138</v>
      </c>
      <c r="HC38" t="s">
        <v>174</v>
      </c>
      <c r="HD38" t="s">
        <v>174</v>
      </c>
      <c r="HE38" t="s">
        <v>138</v>
      </c>
      <c r="HQ38">
        <v>2</v>
      </c>
      <c r="HR38" t="s">
        <v>212</v>
      </c>
      <c r="HS38">
        <v>0</v>
      </c>
      <c r="HT38">
        <v>0</v>
      </c>
      <c r="HU38">
        <v>0</v>
      </c>
      <c r="HV38">
        <v>100</v>
      </c>
      <c r="HW38">
        <v>0</v>
      </c>
      <c r="HX38">
        <v>0</v>
      </c>
      <c r="HY38">
        <v>0</v>
      </c>
      <c r="HZ38">
        <v>0</v>
      </c>
      <c r="IA38">
        <v>0</v>
      </c>
      <c r="IB38">
        <v>0</v>
      </c>
      <c r="IC38">
        <v>0</v>
      </c>
      <c r="ID38">
        <v>0</v>
      </c>
      <c r="IE38">
        <v>0</v>
      </c>
      <c r="IF38">
        <v>0</v>
      </c>
      <c r="IG38">
        <v>0</v>
      </c>
      <c r="IH38">
        <v>0</v>
      </c>
      <c r="II38">
        <v>0</v>
      </c>
      <c r="IJ38">
        <v>0</v>
      </c>
      <c r="IK38">
        <v>0</v>
      </c>
      <c r="IL38">
        <v>0</v>
      </c>
      <c r="IM38">
        <v>0</v>
      </c>
      <c r="IN38">
        <v>0</v>
      </c>
      <c r="IO38">
        <v>0</v>
      </c>
      <c r="IP38">
        <v>0</v>
      </c>
      <c r="IQ38">
        <v>0</v>
      </c>
      <c r="IU38" t="s">
        <v>138</v>
      </c>
    </row>
    <row r="39" spans="1:274" x14ac:dyDescent="0.3">
      <c r="A39">
        <v>38</v>
      </c>
      <c r="B39" t="s">
        <v>217</v>
      </c>
      <c r="C39">
        <v>0</v>
      </c>
      <c r="D39">
        <v>100</v>
      </c>
      <c r="E39">
        <v>0</v>
      </c>
      <c r="F39">
        <v>0</v>
      </c>
      <c r="G39">
        <v>0</v>
      </c>
      <c r="H39">
        <v>0</v>
      </c>
      <c r="I39">
        <v>100</v>
      </c>
      <c r="J39">
        <v>0</v>
      </c>
      <c r="K39">
        <v>0</v>
      </c>
      <c r="L39">
        <v>100</v>
      </c>
      <c r="M39">
        <v>0</v>
      </c>
      <c r="N39">
        <v>0</v>
      </c>
      <c r="O39">
        <v>0</v>
      </c>
      <c r="P39">
        <v>0</v>
      </c>
      <c r="Q39">
        <v>0</v>
      </c>
      <c r="R39">
        <v>0</v>
      </c>
      <c r="S39">
        <v>0</v>
      </c>
      <c r="T39">
        <v>0</v>
      </c>
      <c r="U39">
        <v>0</v>
      </c>
      <c r="V39">
        <v>0</v>
      </c>
      <c r="W39">
        <v>0</v>
      </c>
      <c r="X39">
        <v>0</v>
      </c>
      <c r="Y39">
        <v>0</v>
      </c>
      <c r="Z39">
        <v>0</v>
      </c>
      <c r="AA39">
        <v>100</v>
      </c>
      <c r="AB39">
        <v>0</v>
      </c>
      <c r="AC39">
        <v>0</v>
      </c>
      <c r="AD39">
        <v>0</v>
      </c>
      <c r="AE39">
        <v>0</v>
      </c>
      <c r="AF39">
        <v>0</v>
      </c>
      <c r="AG39">
        <v>100</v>
      </c>
      <c r="AH39">
        <v>0</v>
      </c>
      <c r="AI39">
        <v>0</v>
      </c>
      <c r="AJ39">
        <v>0</v>
      </c>
      <c r="AK39">
        <v>100</v>
      </c>
      <c r="AL39">
        <v>0</v>
      </c>
      <c r="AM39">
        <v>0</v>
      </c>
      <c r="AN39">
        <v>0</v>
      </c>
      <c r="AO39">
        <v>0</v>
      </c>
      <c r="AP39">
        <v>100</v>
      </c>
      <c r="AQ39">
        <v>0</v>
      </c>
      <c r="AR39">
        <v>0</v>
      </c>
      <c r="AS39">
        <v>100</v>
      </c>
      <c r="AT39">
        <v>0</v>
      </c>
      <c r="AU39">
        <v>0</v>
      </c>
      <c r="AV39">
        <v>0</v>
      </c>
      <c r="AW39">
        <v>0</v>
      </c>
      <c r="AX39">
        <v>0</v>
      </c>
      <c r="AY39">
        <v>100</v>
      </c>
      <c r="AZ39">
        <v>0</v>
      </c>
      <c r="BA39" t="s">
        <v>174</v>
      </c>
      <c r="BB39" t="s">
        <v>174</v>
      </c>
      <c r="BC39" t="s">
        <v>174</v>
      </c>
      <c r="BD39" t="s">
        <v>174</v>
      </c>
      <c r="BE39" t="s">
        <v>174</v>
      </c>
      <c r="BF39" t="s">
        <v>174</v>
      </c>
      <c r="BG39" t="s">
        <v>174</v>
      </c>
      <c r="BH39" t="s">
        <v>174</v>
      </c>
      <c r="BI39" t="s">
        <v>174</v>
      </c>
      <c r="BJ39" t="s">
        <v>174</v>
      </c>
      <c r="BK39" t="s">
        <v>174</v>
      </c>
      <c r="BL39" t="s">
        <v>174</v>
      </c>
      <c r="BM39" t="s">
        <v>174</v>
      </c>
      <c r="BN39" t="s">
        <v>174</v>
      </c>
      <c r="BO39" t="s">
        <v>174</v>
      </c>
      <c r="BP39" t="s">
        <v>174</v>
      </c>
      <c r="BQ39">
        <v>0</v>
      </c>
      <c r="BR39">
        <v>0</v>
      </c>
      <c r="BS39">
        <v>0</v>
      </c>
      <c r="BT39">
        <v>0</v>
      </c>
      <c r="BU39">
        <v>100</v>
      </c>
      <c r="BV39">
        <v>0</v>
      </c>
      <c r="BW39">
        <v>0</v>
      </c>
      <c r="BX39">
        <v>100</v>
      </c>
      <c r="BY39">
        <v>0</v>
      </c>
      <c r="BZ39">
        <v>0</v>
      </c>
      <c r="CA39">
        <v>0</v>
      </c>
      <c r="CB39">
        <v>100</v>
      </c>
      <c r="CC39">
        <v>0</v>
      </c>
      <c r="CD39">
        <v>0</v>
      </c>
      <c r="CE39">
        <v>0</v>
      </c>
      <c r="CF39">
        <v>0</v>
      </c>
      <c r="CG39">
        <v>0</v>
      </c>
      <c r="CH39">
        <v>0</v>
      </c>
      <c r="CI39">
        <v>0</v>
      </c>
      <c r="CJ39">
        <v>0</v>
      </c>
      <c r="CK39">
        <v>100</v>
      </c>
      <c r="CL39">
        <v>0</v>
      </c>
      <c r="CM39">
        <v>100</v>
      </c>
      <c r="CN39" t="s">
        <v>174</v>
      </c>
      <c r="CO39" t="s">
        <v>174</v>
      </c>
      <c r="CP39" t="s">
        <v>174</v>
      </c>
      <c r="CQ39" t="s">
        <v>174</v>
      </c>
      <c r="CR39" t="s">
        <v>174</v>
      </c>
      <c r="CS39" t="s">
        <v>174</v>
      </c>
      <c r="CT39">
        <v>0</v>
      </c>
      <c r="CU39">
        <v>100</v>
      </c>
      <c r="CV39" t="s">
        <v>174</v>
      </c>
      <c r="CW39" t="s">
        <v>174</v>
      </c>
      <c r="CX39">
        <v>0</v>
      </c>
      <c r="CY39">
        <v>100</v>
      </c>
      <c r="CZ39">
        <v>100</v>
      </c>
      <c r="DA39">
        <v>0</v>
      </c>
      <c r="DB39">
        <v>0</v>
      </c>
      <c r="DC39">
        <v>0</v>
      </c>
      <c r="DD39">
        <v>0</v>
      </c>
      <c r="DE39">
        <v>0</v>
      </c>
      <c r="DF39">
        <v>0</v>
      </c>
      <c r="DG39">
        <v>0</v>
      </c>
      <c r="DH39">
        <v>0</v>
      </c>
      <c r="DI39">
        <v>100</v>
      </c>
      <c r="DK39" t="s">
        <v>138</v>
      </c>
      <c r="DP39" t="s">
        <v>138</v>
      </c>
      <c r="DS39" t="s">
        <v>138</v>
      </c>
      <c r="EH39" t="s">
        <v>138</v>
      </c>
      <c r="EN39" t="s">
        <v>138</v>
      </c>
      <c r="ER39" t="s">
        <v>138</v>
      </c>
      <c r="EW39" t="s">
        <v>138</v>
      </c>
      <c r="EZ39" t="s">
        <v>138</v>
      </c>
      <c r="FF39" t="s">
        <v>138</v>
      </c>
      <c r="FH39" t="s">
        <v>174</v>
      </c>
      <c r="FI39" t="s">
        <v>174</v>
      </c>
      <c r="FJ39" t="s">
        <v>174</v>
      </c>
      <c r="FK39" t="s">
        <v>174</v>
      </c>
      <c r="FL39" t="s">
        <v>174</v>
      </c>
      <c r="FM39" t="s">
        <v>174</v>
      </c>
      <c r="FN39" t="s">
        <v>174</v>
      </c>
      <c r="FO39" t="s">
        <v>174</v>
      </c>
      <c r="FP39" t="s">
        <v>174</v>
      </c>
      <c r="FQ39" t="s">
        <v>174</v>
      </c>
      <c r="FR39" t="s">
        <v>174</v>
      </c>
      <c r="FS39" t="s">
        <v>174</v>
      </c>
      <c r="FT39" t="s">
        <v>174</v>
      </c>
      <c r="FU39" t="s">
        <v>174</v>
      </c>
      <c r="FV39" t="s">
        <v>174</v>
      </c>
      <c r="FW39" t="s">
        <v>174</v>
      </c>
      <c r="GB39" t="s">
        <v>138</v>
      </c>
      <c r="GE39" t="s">
        <v>138</v>
      </c>
      <c r="GI39" t="s">
        <v>138</v>
      </c>
      <c r="GR39" t="s">
        <v>138</v>
      </c>
      <c r="GT39" t="s">
        <v>138</v>
      </c>
      <c r="GU39" t="s">
        <v>174</v>
      </c>
      <c r="GV39" t="s">
        <v>174</v>
      </c>
      <c r="GW39" t="s">
        <v>174</v>
      </c>
      <c r="GX39" t="s">
        <v>174</v>
      </c>
      <c r="GY39" t="s">
        <v>174</v>
      </c>
      <c r="GZ39" t="s">
        <v>174</v>
      </c>
      <c r="HB39" t="s">
        <v>138</v>
      </c>
      <c r="HC39" t="s">
        <v>174</v>
      </c>
      <c r="HD39" t="s">
        <v>174</v>
      </c>
      <c r="HF39" t="s">
        <v>138</v>
      </c>
      <c r="HG39" t="s">
        <v>138</v>
      </c>
      <c r="HP39" t="s">
        <v>138</v>
      </c>
      <c r="HQ39">
        <v>1</v>
      </c>
      <c r="HR39" t="s">
        <v>212</v>
      </c>
      <c r="HS39">
        <v>0</v>
      </c>
      <c r="HT39">
        <v>0</v>
      </c>
      <c r="HU39">
        <v>0</v>
      </c>
      <c r="HV39">
        <v>100</v>
      </c>
      <c r="HW39">
        <v>0</v>
      </c>
      <c r="HX39">
        <v>0</v>
      </c>
      <c r="HY39">
        <v>0</v>
      </c>
      <c r="HZ39">
        <v>0</v>
      </c>
      <c r="IA39">
        <v>0</v>
      </c>
      <c r="IB39">
        <v>0</v>
      </c>
      <c r="IC39">
        <v>0</v>
      </c>
      <c r="ID39">
        <v>0</v>
      </c>
      <c r="IE39">
        <v>0</v>
      </c>
      <c r="IF39">
        <v>0</v>
      </c>
      <c r="IG39">
        <v>0</v>
      </c>
      <c r="IH39">
        <v>0</v>
      </c>
      <c r="II39">
        <v>0</v>
      </c>
      <c r="IJ39">
        <v>0</v>
      </c>
      <c r="IK39">
        <v>0</v>
      </c>
      <c r="IL39">
        <v>0</v>
      </c>
      <c r="IM39">
        <v>0</v>
      </c>
      <c r="IN39">
        <v>0</v>
      </c>
      <c r="IO39">
        <v>0</v>
      </c>
      <c r="IP39">
        <v>0</v>
      </c>
      <c r="IQ39">
        <v>0</v>
      </c>
      <c r="IU39" t="s">
        <v>138</v>
      </c>
    </row>
    <row r="40" spans="1:274" x14ac:dyDescent="0.3">
      <c r="A40">
        <v>39</v>
      </c>
      <c r="B40" t="s">
        <v>218</v>
      </c>
      <c r="C40">
        <v>0</v>
      </c>
      <c r="D40">
        <v>100</v>
      </c>
      <c r="E40">
        <v>0</v>
      </c>
      <c r="F40">
        <v>0</v>
      </c>
      <c r="G40">
        <v>0</v>
      </c>
      <c r="H40">
        <v>0</v>
      </c>
      <c r="I40">
        <v>100</v>
      </c>
      <c r="J40">
        <v>0</v>
      </c>
      <c r="K40">
        <v>0</v>
      </c>
      <c r="L40">
        <v>0</v>
      </c>
      <c r="M40">
        <v>100</v>
      </c>
      <c r="N40">
        <v>0</v>
      </c>
      <c r="O40">
        <v>0</v>
      </c>
      <c r="P40">
        <v>0</v>
      </c>
      <c r="Q40">
        <v>0</v>
      </c>
      <c r="R40">
        <v>0</v>
      </c>
      <c r="S40">
        <v>0</v>
      </c>
      <c r="T40">
        <v>0</v>
      </c>
      <c r="U40">
        <v>0</v>
      </c>
      <c r="V40">
        <v>0</v>
      </c>
      <c r="W40">
        <v>0</v>
      </c>
      <c r="X40">
        <v>0</v>
      </c>
      <c r="Y40">
        <v>0</v>
      </c>
      <c r="Z40">
        <v>0</v>
      </c>
      <c r="AA40">
        <v>0</v>
      </c>
      <c r="AB40">
        <v>0</v>
      </c>
      <c r="AC40">
        <v>0</v>
      </c>
      <c r="AD40">
        <v>0</v>
      </c>
      <c r="AE40">
        <v>100</v>
      </c>
      <c r="AF40">
        <v>0</v>
      </c>
      <c r="AG40">
        <v>100</v>
      </c>
      <c r="AH40">
        <v>0</v>
      </c>
      <c r="AI40">
        <v>0</v>
      </c>
      <c r="AJ40">
        <v>0</v>
      </c>
      <c r="AK40">
        <v>100</v>
      </c>
      <c r="AL40">
        <v>0</v>
      </c>
      <c r="AM40">
        <v>0</v>
      </c>
      <c r="AN40">
        <v>0</v>
      </c>
      <c r="AO40">
        <v>0</v>
      </c>
      <c r="AP40">
        <v>100</v>
      </c>
      <c r="AQ40">
        <v>0</v>
      </c>
      <c r="AR40">
        <v>100</v>
      </c>
      <c r="AS40">
        <v>0</v>
      </c>
      <c r="AT40">
        <v>0</v>
      </c>
      <c r="AU40">
        <v>0</v>
      </c>
      <c r="AV40">
        <v>0</v>
      </c>
      <c r="AW40">
        <v>0</v>
      </c>
      <c r="AX40">
        <v>0</v>
      </c>
      <c r="AY40">
        <v>0</v>
      </c>
      <c r="AZ40">
        <v>100</v>
      </c>
      <c r="BA40" t="s">
        <v>174</v>
      </c>
      <c r="BB40" t="s">
        <v>174</v>
      </c>
      <c r="BC40" t="s">
        <v>174</v>
      </c>
      <c r="BD40" t="s">
        <v>174</v>
      </c>
      <c r="BE40" t="s">
        <v>174</v>
      </c>
      <c r="BF40" t="s">
        <v>174</v>
      </c>
      <c r="BG40" t="s">
        <v>174</v>
      </c>
      <c r="BH40" t="s">
        <v>174</v>
      </c>
      <c r="BI40" t="s">
        <v>174</v>
      </c>
      <c r="BJ40" t="s">
        <v>174</v>
      </c>
      <c r="BK40" t="s">
        <v>174</v>
      </c>
      <c r="BL40" t="s">
        <v>174</v>
      </c>
      <c r="BM40" t="s">
        <v>174</v>
      </c>
      <c r="BN40" t="s">
        <v>174</v>
      </c>
      <c r="BO40" t="s">
        <v>174</v>
      </c>
      <c r="BP40" t="s">
        <v>174</v>
      </c>
      <c r="BQ40">
        <v>0</v>
      </c>
      <c r="BR40">
        <v>0</v>
      </c>
      <c r="BS40">
        <v>0</v>
      </c>
      <c r="BT40">
        <v>0</v>
      </c>
      <c r="BU40">
        <v>100</v>
      </c>
      <c r="BV40">
        <v>100</v>
      </c>
      <c r="BW40">
        <v>0</v>
      </c>
      <c r="BX40">
        <v>0</v>
      </c>
      <c r="BY40">
        <v>0</v>
      </c>
      <c r="BZ40">
        <v>0</v>
      </c>
      <c r="CA40">
        <v>0</v>
      </c>
      <c r="CB40">
        <v>100</v>
      </c>
      <c r="CC40">
        <v>0</v>
      </c>
      <c r="CD40">
        <v>0</v>
      </c>
      <c r="CE40">
        <v>0</v>
      </c>
      <c r="CF40">
        <v>0</v>
      </c>
      <c r="CG40">
        <v>0</v>
      </c>
      <c r="CH40">
        <v>0</v>
      </c>
      <c r="CI40">
        <v>100</v>
      </c>
      <c r="CJ40">
        <v>0</v>
      </c>
      <c r="CK40">
        <v>0</v>
      </c>
      <c r="CL40">
        <v>0</v>
      </c>
      <c r="CM40">
        <v>100</v>
      </c>
      <c r="CN40" t="s">
        <v>174</v>
      </c>
      <c r="CO40" t="s">
        <v>174</v>
      </c>
      <c r="CP40" t="s">
        <v>174</v>
      </c>
      <c r="CQ40" t="s">
        <v>174</v>
      </c>
      <c r="CR40" t="s">
        <v>174</v>
      </c>
      <c r="CS40" t="s">
        <v>174</v>
      </c>
      <c r="CT40">
        <v>0</v>
      </c>
      <c r="CU40">
        <v>100</v>
      </c>
      <c r="CV40" t="s">
        <v>174</v>
      </c>
      <c r="CW40" t="s">
        <v>174</v>
      </c>
      <c r="CX40">
        <v>100</v>
      </c>
      <c r="CY40">
        <v>0</v>
      </c>
      <c r="CZ40">
        <v>0</v>
      </c>
      <c r="DA40">
        <v>0</v>
      </c>
      <c r="DB40">
        <v>0</v>
      </c>
      <c r="DC40">
        <v>0</v>
      </c>
      <c r="DD40">
        <v>0</v>
      </c>
      <c r="DE40">
        <v>0</v>
      </c>
      <c r="DF40">
        <v>0</v>
      </c>
      <c r="DG40">
        <v>0</v>
      </c>
      <c r="DH40">
        <v>0</v>
      </c>
      <c r="DI40">
        <v>0</v>
      </c>
      <c r="DK40" t="s">
        <v>138</v>
      </c>
      <c r="DP40" t="s">
        <v>138</v>
      </c>
      <c r="DT40" t="s">
        <v>138</v>
      </c>
      <c r="EL40" t="s">
        <v>138</v>
      </c>
      <c r="EN40" t="s">
        <v>138</v>
      </c>
      <c r="ER40" t="s">
        <v>138</v>
      </c>
      <c r="EW40" t="s">
        <v>138</v>
      </c>
      <c r="EY40" t="s">
        <v>138</v>
      </c>
      <c r="FG40" t="s">
        <v>138</v>
      </c>
      <c r="FH40" t="s">
        <v>174</v>
      </c>
      <c r="FI40" t="s">
        <v>174</v>
      </c>
      <c r="FJ40" t="s">
        <v>174</v>
      </c>
      <c r="FK40" t="s">
        <v>174</v>
      </c>
      <c r="FL40" t="s">
        <v>174</v>
      </c>
      <c r="FM40" t="s">
        <v>174</v>
      </c>
      <c r="FN40" t="s">
        <v>174</v>
      </c>
      <c r="FO40" t="s">
        <v>174</v>
      </c>
      <c r="FP40" t="s">
        <v>174</v>
      </c>
      <c r="FQ40" t="s">
        <v>174</v>
      </c>
      <c r="FR40" t="s">
        <v>174</v>
      </c>
      <c r="FS40" t="s">
        <v>174</v>
      </c>
      <c r="FT40" t="s">
        <v>174</v>
      </c>
      <c r="FU40" t="s">
        <v>174</v>
      </c>
      <c r="FV40" t="s">
        <v>174</v>
      </c>
      <c r="FW40" t="s">
        <v>174</v>
      </c>
      <c r="GB40" t="s">
        <v>138</v>
      </c>
      <c r="GC40" t="s">
        <v>138</v>
      </c>
      <c r="GI40" t="s">
        <v>138</v>
      </c>
      <c r="GP40" t="s">
        <v>138</v>
      </c>
      <c r="GT40" t="s">
        <v>138</v>
      </c>
      <c r="GU40" t="s">
        <v>174</v>
      </c>
      <c r="GV40" t="s">
        <v>174</v>
      </c>
      <c r="GW40" t="s">
        <v>174</v>
      </c>
      <c r="GX40" t="s">
        <v>174</v>
      </c>
      <c r="GY40" t="s">
        <v>174</v>
      </c>
      <c r="GZ40" t="s">
        <v>174</v>
      </c>
      <c r="HB40" t="s">
        <v>138</v>
      </c>
      <c r="HC40" t="s">
        <v>174</v>
      </c>
      <c r="HD40" t="s">
        <v>174</v>
      </c>
      <c r="HE40" t="s">
        <v>138</v>
      </c>
      <c r="HQ40">
        <v>1</v>
      </c>
      <c r="HR40" t="s">
        <v>212</v>
      </c>
      <c r="HS40">
        <v>0</v>
      </c>
      <c r="HT40">
        <v>0</v>
      </c>
      <c r="HU40">
        <v>0</v>
      </c>
      <c r="HV40">
        <v>100</v>
      </c>
      <c r="HW40">
        <v>0</v>
      </c>
      <c r="HX40">
        <v>0</v>
      </c>
      <c r="HY40">
        <v>0</v>
      </c>
      <c r="HZ40">
        <v>0</v>
      </c>
      <c r="IA40">
        <v>0</v>
      </c>
      <c r="IB40">
        <v>0</v>
      </c>
      <c r="IC40">
        <v>0</v>
      </c>
      <c r="ID40">
        <v>0</v>
      </c>
      <c r="IE40">
        <v>0</v>
      </c>
      <c r="IF40">
        <v>0</v>
      </c>
      <c r="IG40">
        <v>0</v>
      </c>
      <c r="IH40">
        <v>0</v>
      </c>
      <c r="II40">
        <v>0</v>
      </c>
      <c r="IJ40">
        <v>0</v>
      </c>
      <c r="IK40">
        <v>0</v>
      </c>
      <c r="IL40">
        <v>0</v>
      </c>
      <c r="IM40">
        <v>0</v>
      </c>
      <c r="IN40">
        <v>0</v>
      </c>
      <c r="IO40">
        <v>0</v>
      </c>
      <c r="IP40">
        <v>0</v>
      </c>
      <c r="IQ40">
        <v>0</v>
      </c>
      <c r="IU40" t="s">
        <v>138</v>
      </c>
    </row>
    <row r="41" spans="1:274" x14ac:dyDescent="0.3">
      <c r="A41">
        <v>40</v>
      </c>
      <c r="B41" t="s">
        <v>219</v>
      </c>
      <c r="C41">
        <v>0</v>
      </c>
      <c r="D41">
        <v>100</v>
      </c>
      <c r="E41">
        <v>0</v>
      </c>
      <c r="F41">
        <v>0</v>
      </c>
      <c r="G41">
        <v>0</v>
      </c>
      <c r="H41">
        <v>0</v>
      </c>
      <c r="I41">
        <v>100</v>
      </c>
      <c r="J41">
        <v>0</v>
      </c>
      <c r="K41">
        <v>0</v>
      </c>
      <c r="L41">
        <v>0</v>
      </c>
      <c r="M41">
        <v>0</v>
      </c>
      <c r="N41">
        <v>100</v>
      </c>
      <c r="O41">
        <v>0</v>
      </c>
      <c r="P41">
        <v>0</v>
      </c>
      <c r="Q41">
        <v>0</v>
      </c>
      <c r="R41">
        <v>100</v>
      </c>
      <c r="S41">
        <v>0</v>
      </c>
      <c r="T41">
        <v>0</v>
      </c>
      <c r="U41">
        <v>0</v>
      </c>
      <c r="V41">
        <v>0</v>
      </c>
      <c r="W41">
        <v>0</v>
      </c>
      <c r="X41">
        <v>0</v>
      </c>
      <c r="Y41">
        <v>0</v>
      </c>
      <c r="Z41">
        <v>0</v>
      </c>
      <c r="AA41">
        <v>0</v>
      </c>
      <c r="AB41">
        <v>0</v>
      </c>
      <c r="AC41">
        <v>0</v>
      </c>
      <c r="AD41">
        <v>0</v>
      </c>
      <c r="AE41">
        <v>0</v>
      </c>
      <c r="AF41">
        <v>0</v>
      </c>
      <c r="AG41">
        <v>100</v>
      </c>
      <c r="AH41">
        <v>0</v>
      </c>
      <c r="AI41">
        <v>0</v>
      </c>
      <c r="AJ41">
        <v>0</v>
      </c>
      <c r="AK41">
        <v>0</v>
      </c>
      <c r="AL41">
        <v>100</v>
      </c>
      <c r="AM41">
        <v>0</v>
      </c>
      <c r="AN41">
        <v>0</v>
      </c>
      <c r="AO41">
        <v>0</v>
      </c>
      <c r="AP41">
        <v>100</v>
      </c>
      <c r="AQ41">
        <v>0</v>
      </c>
      <c r="AR41">
        <v>0</v>
      </c>
      <c r="AS41">
        <v>100</v>
      </c>
      <c r="AT41">
        <v>0</v>
      </c>
      <c r="AU41">
        <v>0</v>
      </c>
      <c r="AV41">
        <v>0</v>
      </c>
      <c r="AW41">
        <v>0</v>
      </c>
      <c r="AX41">
        <v>0</v>
      </c>
      <c r="AY41">
        <v>100</v>
      </c>
      <c r="AZ41">
        <v>0</v>
      </c>
      <c r="BA41" t="s">
        <v>174</v>
      </c>
      <c r="BB41" t="s">
        <v>174</v>
      </c>
      <c r="BC41" t="s">
        <v>174</v>
      </c>
      <c r="BD41" t="s">
        <v>174</v>
      </c>
      <c r="BE41" t="s">
        <v>174</v>
      </c>
      <c r="BF41" t="s">
        <v>174</v>
      </c>
      <c r="BG41" t="s">
        <v>174</v>
      </c>
      <c r="BH41" t="s">
        <v>174</v>
      </c>
      <c r="BI41" t="s">
        <v>174</v>
      </c>
      <c r="BJ41" t="s">
        <v>174</v>
      </c>
      <c r="BK41" t="s">
        <v>174</v>
      </c>
      <c r="BL41" t="s">
        <v>174</v>
      </c>
      <c r="BM41" t="s">
        <v>174</v>
      </c>
      <c r="BN41" t="s">
        <v>174</v>
      </c>
      <c r="BO41" t="s">
        <v>174</v>
      </c>
      <c r="BP41" t="s">
        <v>174</v>
      </c>
      <c r="BQ41">
        <v>0</v>
      </c>
      <c r="BR41">
        <v>0</v>
      </c>
      <c r="BS41">
        <v>0</v>
      </c>
      <c r="BT41">
        <v>0</v>
      </c>
      <c r="BU41">
        <v>100</v>
      </c>
      <c r="BV41">
        <v>0</v>
      </c>
      <c r="BW41">
        <v>0</v>
      </c>
      <c r="BX41">
        <v>0</v>
      </c>
      <c r="BY41">
        <v>0</v>
      </c>
      <c r="BZ41">
        <v>100</v>
      </c>
      <c r="CA41">
        <v>0</v>
      </c>
      <c r="CB41">
        <v>100</v>
      </c>
      <c r="CC41">
        <v>0</v>
      </c>
      <c r="CD41">
        <v>0</v>
      </c>
      <c r="CE41">
        <v>0</v>
      </c>
      <c r="CF41">
        <v>0</v>
      </c>
      <c r="CG41">
        <v>0</v>
      </c>
      <c r="CH41">
        <v>0</v>
      </c>
      <c r="CI41">
        <v>100</v>
      </c>
      <c r="CJ41">
        <v>0</v>
      </c>
      <c r="CK41">
        <v>0</v>
      </c>
      <c r="CL41">
        <v>0</v>
      </c>
      <c r="CM41">
        <v>100</v>
      </c>
      <c r="CN41" t="s">
        <v>174</v>
      </c>
      <c r="CO41" t="s">
        <v>174</v>
      </c>
      <c r="CP41" t="s">
        <v>174</v>
      </c>
      <c r="CQ41" t="s">
        <v>174</v>
      </c>
      <c r="CR41" t="s">
        <v>174</v>
      </c>
      <c r="CS41" t="s">
        <v>174</v>
      </c>
      <c r="CT41">
        <v>0</v>
      </c>
      <c r="CU41">
        <v>100</v>
      </c>
      <c r="CV41" t="s">
        <v>174</v>
      </c>
      <c r="CW41" t="s">
        <v>174</v>
      </c>
      <c r="CX41">
        <v>0</v>
      </c>
      <c r="CY41">
        <v>100</v>
      </c>
      <c r="CZ41">
        <v>100</v>
      </c>
      <c r="DA41">
        <v>0</v>
      </c>
      <c r="DB41">
        <v>0</v>
      </c>
      <c r="DC41">
        <v>0</v>
      </c>
      <c r="DD41">
        <v>0</v>
      </c>
      <c r="DE41">
        <v>0</v>
      </c>
      <c r="DF41">
        <v>100</v>
      </c>
      <c r="DG41">
        <v>0</v>
      </c>
      <c r="DH41">
        <v>0</v>
      </c>
      <c r="DI41">
        <v>0</v>
      </c>
      <c r="DK41" t="s">
        <v>138</v>
      </c>
      <c r="DP41" t="s">
        <v>138</v>
      </c>
      <c r="DU41" t="s">
        <v>138</v>
      </c>
      <c r="DY41" t="s">
        <v>138</v>
      </c>
      <c r="EN41" t="s">
        <v>138</v>
      </c>
      <c r="ES41" t="s">
        <v>138</v>
      </c>
      <c r="EW41" t="s">
        <v>138</v>
      </c>
      <c r="EZ41" t="s">
        <v>138</v>
      </c>
      <c r="FF41" t="s">
        <v>138</v>
      </c>
      <c r="FH41" t="s">
        <v>174</v>
      </c>
      <c r="FI41" t="s">
        <v>174</v>
      </c>
      <c r="FJ41" t="s">
        <v>174</v>
      </c>
      <c r="FK41" t="s">
        <v>174</v>
      </c>
      <c r="FL41" t="s">
        <v>174</v>
      </c>
      <c r="FM41" t="s">
        <v>174</v>
      </c>
      <c r="FN41" t="s">
        <v>174</v>
      </c>
      <c r="FO41" t="s">
        <v>174</v>
      </c>
      <c r="FP41" t="s">
        <v>174</v>
      </c>
      <c r="FQ41" t="s">
        <v>174</v>
      </c>
      <c r="FR41" t="s">
        <v>174</v>
      </c>
      <c r="FS41" t="s">
        <v>174</v>
      </c>
      <c r="FT41" t="s">
        <v>174</v>
      </c>
      <c r="FU41" t="s">
        <v>174</v>
      </c>
      <c r="FV41" t="s">
        <v>174</v>
      </c>
      <c r="FW41" t="s">
        <v>174</v>
      </c>
      <c r="GB41" t="s">
        <v>138</v>
      </c>
      <c r="GG41" t="s">
        <v>138</v>
      </c>
      <c r="GI41" t="s">
        <v>138</v>
      </c>
      <c r="GP41" t="s">
        <v>138</v>
      </c>
      <c r="GT41" t="s">
        <v>138</v>
      </c>
      <c r="GU41" t="s">
        <v>174</v>
      </c>
      <c r="GV41" t="s">
        <v>174</v>
      </c>
      <c r="GW41" t="s">
        <v>174</v>
      </c>
      <c r="GX41" t="s">
        <v>174</v>
      </c>
      <c r="GY41" t="s">
        <v>174</v>
      </c>
      <c r="GZ41" t="s">
        <v>174</v>
      </c>
      <c r="HB41" t="s">
        <v>138</v>
      </c>
      <c r="HC41" t="s">
        <v>174</v>
      </c>
      <c r="HD41" t="s">
        <v>174</v>
      </c>
      <c r="HF41" t="s">
        <v>138</v>
      </c>
      <c r="HG41" t="s">
        <v>138</v>
      </c>
      <c r="HM41" t="s">
        <v>138</v>
      </c>
      <c r="HQ41">
        <v>1</v>
      </c>
      <c r="HR41" t="s">
        <v>212</v>
      </c>
      <c r="HS41">
        <v>0</v>
      </c>
      <c r="HT41">
        <v>0</v>
      </c>
      <c r="HU41">
        <v>0</v>
      </c>
      <c r="HV41">
        <v>100</v>
      </c>
      <c r="HW41">
        <v>0</v>
      </c>
      <c r="HX41">
        <v>0</v>
      </c>
      <c r="HY41">
        <v>0</v>
      </c>
      <c r="HZ41">
        <v>0</v>
      </c>
      <c r="IA41">
        <v>0</v>
      </c>
      <c r="IB41">
        <v>0</v>
      </c>
      <c r="IC41">
        <v>0</v>
      </c>
      <c r="ID41">
        <v>0</v>
      </c>
      <c r="IE41">
        <v>0</v>
      </c>
      <c r="IF41">
        <v>0</v>
      </c>
      <c r="IG41">
        <v>0</v>
      </c>
      <c r="IH41">
        <v>0</v>
      </c>
      <c r="II41">
        <v>0</v>
      </c>
      <c r="IJ41">
        <v>0</v>
      </c>
      <c r="IK41">
        <v>0</v>
      </c>
      <c r="IL41">
        <v>0</v>
      </c>
      <c r="IM41">
        <v>0</v>
      </c>
      <c r="IN41">
        <v>0</v>
      </c>
      <c r="IO41">
        <v>0</v>
      </c>
      <c r="IP41">
        <v>0</v>
      </c>
      <c r="IQ41">
        <v>0</v>
      </c>
      <c r="IU41" t="s">
        <v>138</v>
      </c>
    </row>
    <row r="42" spans="1:274" x14ac:dyDescent="0.3">
      <c r="A42">
        <v>41</v>
      </c>
      <c r="B42" t="s">
        <v>220</v>
      </c>
      <c r="C42">
        <v>0</v>
      </c>
      <c r="D42">
        <v>100</v>
      </c>
      <c r="E42">
        <v>0</v>
      </c>
      <c r="F42">
        <v>0</v>
      </c>
      <c r="G42">
        <v>0</v>
      </c>
      <c r="H42">
        <v>0</v>
      </c>
      <c r="I42">
        <v>100</v>
      </c>
      <c r="J42">
        <v>0</v>
      </c>
      <c r="K42">
        <v>0</v>
      </c>
      <c r="L42">
        <v>0</v>
      </c>
      <c r="M42">
        <v>0</v>
      </c>
      <c r="N42">
        <v>0</v>
      </c>
      <c r="O42">
        <v>100</v>
      </c>
      <c r="P42">
        <v>0</v>
      </c>
      <c r="Q42">
        <v>0</v>
      </c>
      <c r="R42">
        <v>0</v>
      </c>
      <c r="S42">
        <v>0</v>
      </c>
      <c r="T42">
        <v>0</v>
      </c>
      <c r="U42">
        <v>0</v>
      </c>
      <c r="V42">
        <v>0</v>
      </c>
      <c r="W42">
        <v>0</v>
      </c>
      <c r="X42">
        <v>50</v>
      </c>
      <c r="Y42">
        <v>0</v>
      </c>
      <c r="Z42">
        <v>0</v>
      </c>
      <c r="AA42">
        <v>0</v>
      </c>
      <c r="AB42">
        <v>50</v>
      </c>
      <c r="AC42">
        <v>0</v>
      </c>
      <c r="AD42">
        <v>0</v>
      </c>
      <c r="AE42">
        <v>0</v>
      </c>
      <c r="AF42">
        <v>0</v>
      </c>
      <c r="AG42">
        <v>100</v>
      </c>
      <c r="AH42">
        <v>0</v>
      </c>
      <c r="AI42">
        <v>0</v>
      </c>
      <c r="AJ42">
        <v>50</v>
      </c>
      <c r="AK42">
        <v>50</v>
      </c>
      <c r="AL42">
        <v>0</v>
      </c>
      <c r="AM42">
        <v>0</v>
      </c>
      <c r="AN42">
        <v>100</v>
      </c>
      <c r="AO42">
        <v>0</v>
      </c>
      <c r="AP42">
        <v>0</v>
      </c>
      <c r="AQ42">
        <v>100</v>
      </c>
      <c r="AR42">
        <v>0</v>
      </c>
      <c r="AS42">
        <v>0</v>
      </c>
      <c r="AT42">
        <v>0</v>
      </c>
      <c r="AU42">
        <v>0</v>
      </c>
      <c r="AV42">
        <v>0</v>
      </c>
      <c r="AW42">
        <v>0</v>
      </c>
      <c r="AX42">
        <v>100</v>
      </c>
      <c r="AY42">
        <v>100</v>
      </c>
      <c r="AZ42">
        <v>0</v>
      </c>
      <c r="BA42" t="s">
        <v>174</v>
      </c>
      <c r="BB42" t="s">
        <v>174</v>
      </c>
      <c r="BC42" t="s">
        <v>174</v>
      </c>
      <c r="BD42" t="s">
        <v>174</v>
      </c>
      <c r="BE42" t="s">
        <v>174</v>
      </c>
      <c r="BF42" t="s">
        <v>174</v>
      </c>
      <c r="BG42" t="s">
        <v>174</v>
      </c>
      <c r="BH42" t="s">
        <v>174</v>
      </c>
      <c r="BI42" t="s">
        <v>174</v>
      </c>
      <c r="BJ42" t="s">
        <v>174</v>
      </c>
      <c r="BK42" t="s">
        <v>174</v>
      </c>
      <c r="BL42" t="s">
        <v>174</v>
      </c>
      <c r="BM42" t="s">
        <v>174</v>
      </c>
      <c r="BN42" t="s">
        <v>174</v>
      </c>
      <c r="BO42" t="s">
        <v>174</v>
      </c>
      <c r="BP42" t="s">
        <v>174</v>
      </c>
      <c r="BQ42">
        <v>0</v>
      </c>
      <c r="BR42">
        <v>0</v>
      </c>
      <c r="BS42">
        <v>0</v>
      </c>
      <c r="BT42">
        <v>0</v>
      </c>
      <c r="BU42">
        <v>100</v>
      </c>
      <c r="BV42">
        <v>0</v>
      </c>
      <c r="BW42">
        <v>0</v>
      </c>
      <c r="BX42">
        <v>50</v>
      </c>
      <c r="BY42">
        <v>0</v>
      </c>
      <c r="BZ42">
        <v>50</v>
      </c>
      <c r="CA42">
        <v>0</v>
      </c>
      <c r="CB42">
        <v>100</v>
      </c>
      <c r="CC42">
        <v>0</v>
      </c>
      <c r="CD42">
        <v>50</v>
      </c>
      <c r="CE42">
        <v>0</v>
      </c>
      <c r="CF42">
        <v>0</v>
      </c>
      <c r="CG42">
        <v>50</v>
      </c>
      <c r="CH42">
        <v>0</v>
      </c>
      <c r="CI42">
        <v>0</v>
      </c>
      <c r="CJ42">
        <v>0</v>
      </c>
      <c r="CK42">
        <v>0</v>
      </c>
      <c r="CL42">
        <v>0</v>
      </c>
      <c r="CM42">
        <v>100</v>
      </c>
      <c r="CN42" t="s">
        <v>174</v>
      </c>
      <c r="CO42" t="s">
        <v>174</v>
      </c>
      <c r="CP42" t="s">
        <v>174</v>
      </c>
      <c r="CQ42" t="s">
        <v>174</v>
      </c>
      <c r="CR42" t="s">
        <v>174</v>
      </c>
      <c r="CS42" t="s">
        <v>174</v>
      </c>
      <c r="CT42">
        <v>50</v>
      </c>
      <c r="CU42">
        <v>50</v>
      </c>
      <c r="CV42" t="s">
        <v>174</v>
      </c>
      <c r="CW42" t="s">
        <v>174</v>
      </c>
      <c r="CX42">
        <v>100</v>
      </c>
      <c r="CY42">
        <v>0</v>
      </c>
      <c r="CZ42">
        <v>0</v>
      </c>
      <c r="DA42">
        <v>0</v>
      </c>
      <c r="DB42">
        <v>0</v>
      </c>
      <c r="DC42">
        <v>0</v>
      </c>
      <c r="DD42">
        <v>0</v>
      </c>
      <c r="DE42">
        <v>0</v>
      </c>
      <c r="DF42">
        <v>0</v>
      </c>
      <c r="DG42">
        <v>0</v>
      </c>
      <c r="DH42">
        <v>0</v>
      </c>
      <c r="DI42">
        <v>0</v>
      </c>
      <c r="DK42" t="s">
        <v>138</v>
      </c>
      <c r="DP42" t="s">
        <v>138</v>
      </c>
      <c r="DV42" t="s">
        <v>138</v>
      </c>
      <c r="EE42" t="s">
        <v>133</v>
      </c>
      <c r="EI42" t="s">
        <v>133</v>
      </c>
      <c r="EN42" t="s">
        <v>138</v>
      </c>
      <c r="EQ42" t="s">
        <v>133</v>
      </c>
      <c r="ER42" t="s">
        <v>133</v>
      </c>
      <c r="EU42" t="s">
        <v>138</v>
      </c>
      <c r="EX42" t="s">
        <v>138</v>
      </c>
      <c r="FE42" t="s">
        <v>138</v>
      </c>
      <c r="FF42" t="s">
        <v>138</v>
      </c>
      <c r="FH42" t="s">
        <v>174</v>
      </c>
      <c r="FI42" t="s">
        <v>174</v>
      </c>
      <c r="FJ42" t="s">
        <v>174</v>
      </c>
      <c r="FK42" t="s">
        <v>174</v>
      </c>
      <c r="FL42" t="s">
        <v>174</v>
      </c>
      <c r="FM42" t="s">
        <v>174</v>
      </c>
      <c r="FN42" t="s">
        <v>174</v>
      </c>
      <c r="FO42" t="s">
        <v>174</v>
      </c>
      <c r="FP42" t="s">
        <v>174</v>
      </c>
      <c r="FQ42" t="s">
        <v>174</v>
      </c>
      <c r="FR42" t="s">
        <v>174</v>
      </c>
      <c r="FS42" t="s">
        <v>174</v>
      </c>
      <c r="FT42" t="s">
        <v>174</v>
      </c>
      <c r="FU42" t="s">
        <v>174</v>
      </c>
      <c r="FV42" t="s">
        <v>174</v>
      </c>
      <c r="FW42" t="s">
        <v>174</v>
      </c>
      <c r="GB42" t="s">
        <v>138</v>
      </c>
      <c r="GE42" t="s">
        <v>133</v>
      </c>
      <c r="GG42" t="s">
        <v>133</v>
      </c>
      <c r="GI42" t="s">
        <v>138</v>
      </c>
      <c r="GK42" t="s">
        <v>133</v>
      </c>
      <c r="GN42" t="s">
        <v>133</v>
      </c>
      <c r="GT42" t="s">
        <v>138</v>
      </c>
      <c r="GU42" t="s">
        <v>174</v>
      </c>
      <c r="GV42" t="s">
        <v>174</v>
      </c>
      <c r="GW42" t="s">
        <v>174</v>
      </c>
      <c r="GX42" t="s">
        <v>174</v>
      </c>
      <c r="GY42" t="s">
        <v>174</v>
      </c>
      <c r="GZ42" t="s">
        <v>174</v>
      </c>
      <c r="HA42" t="s">
        <v>133</v>
      </c>
      <c r="HB42" t="s">
        <v>133</v>
      </c>
      <c r="HC42" t="s">
        <v>174</v>
      </c>
      <c r="HD42" t="s">
        <v>174</v>
      </c>
      <c r="HE42" t="s">
        <v>138</v>
      </c>
      <c r="HQ42">
        <v>2</v>
      </c>
      <c r="HR42" t="s">
        <v>212</v>
      </c>
      <c r="HS42">
        <v>0</v>
      </c>
      <c r="HT42">
        <v>0</v>
      </c>
      <c r="HU42">
        <v>0</v>
      </c>
      <c r="HV42">
        <v>100</v>
      </c>
      <c r="HW42">
        <v>0</v>
      </c>
      <c r="HX42">
        <v>0</v>
      </c>
      <c r="HY42">
        <v>0</v>
      </c>
      <c r="HZ42">
        <v>0</v>
      </c>
      <c r="IA42">
        <v>0</v>
      </c>
      <c r="IB42">
        <v>0</v>
      </c>
      <c r="IC42">
        <v>0</v>
      </c>
      <c r="ID42">
        <v>0</v>
      </c>
      <c r="IE42">
        <v>0</v>
      </c>
      <c r="IF42">
        <v>0</v>
      </c>
      <c r="IG42">
        <v>0</v>
      </c>
      <c r="IH42">
        <v>0</v>
      </c>
      <c r="II42">
        <v>0</v>
      </c>
      <c r="IJ42">
        <v>0</v>
      </c>
      <c r="IK42">
        <v>0</v>
      </c>
      <c r="IL42">
        <v>0</v>
      </c>
      <c r="IM42">
        <v>0</v>
      </c>
      <c r="IN42">
        <v>0</v>
      </c>
      <c r="IO42">
        <v>0</v>
      </c>
      <c r="IP42">
        <v>0</v>
      </c>
      <c r="IQ42">
        <v>0</v>
      </c>
      <c r="IU42" t="s">
        <v>138</v>
      </c>
    </row>
    <row r="43" spans="1:274" x14ac:dyDescent="0.3">
      <c r="A43">
        <v>42</v>
      </c>
      <c r="B43" t="s">
        <v>221</v>
      </c>
      <c r="C43">
        <v>0</v>
      </c>
      <c r="D43">
        <v>100</v>
      </c>
      <c r="E43">
        <v>0</v>
      </c>
      <c r="F43">
        <v>0</v>
      </c>
      <c r="G43">
        <v>0</v>
      </c>
      <c r="H43">
        <v>0</v>
      </c>
      <c r="I43">
        <v>100</v>
      </c>
      <c r="J43">
        <v>0</v>
      </c>
      <c r="K43">
        <v>0</v>
      </c>
      <c r="L43">
        <v>0</v>
      </c>
      <c r="M43">
        <v>0</v>
      </c>
      <c r="N43">
        <v>0</v>
      </c>
      <c r="O43">
        <v>0</v>
      </c>
      <c r="P43">
        <v>100</v>
      </c>
      <c r="Q43">
        <v>0</v>
      </c>
      <c r="R43">
        <v>0</v>
      </c>
      <c r="S43">
        <v>0</v>
      </c>
      <c r="T43">
        <v>0</v>
      </c>
      <c r="U43">
        <v>0</v>
      </c>
      <c r="V43">
        <v>0</v>
      </c>
      <c r="W43">
        <v>0</v>
      </c>
      <c r="X43">
        <v>0</v>
      </c>
      <c r="Y43">
        <v>0</v>
      </c>
      <c r="Z43">
        <v>0</v>
      </c>
      <c r="AA43">
        <v>0</v>
      </c>
      <c r="AB43">
        <v>0</v>
      </c>
      <c r="AC43">
        <v>100</v>
      </c>
      <c r="AD43">
        <v>0</v>
      </c>
      <c r="AE43">
        <v>0</v>
      </c>
      <c r="AF43">
        <v>0</v>
      </c>
      <c r="AG43">
        <v>0</v>
      </c>
      <c r="AH43">
        <v>100</v>
      </c>
      <c r="AI43">
        <v>0</v>
      </c>
      <c r="AJ43">
        <v>100</v>
      </c>
      <c r="AK43">
        <v>0</v>
      </c>
      <c r="AL43">
        <v>0</v>
      </c>
      <c r="AM43">
        <v>0</v>
      </c>
      <c r="AN43">
        <v>0</v>
      </c>
      <c r="AO43">
        <v>0</v>
      </c>
      <c r="AP43">
        <v>0</v>
      </c>
      <c r="AQ43">
        <v>0</v>
      </c>
      <c r="AR43">
        <v>0</v>
      </c>
      <c r="AS43">
        <v>0</v>
      </c>
      <c r="AT43">
        <v>0</v>
      </c>
      <c r="AU43">
        <v>100</v>
      </c>
      <c r="AV43">
        <v>0</v>
      </c>
      <c r="AW43">
        <v>0</v>
      </c>
      <c r="AX43">
        <v>0</v>
      </c>
      <c r="AY43">
        <v>100</v>
      </c>
      <c r="AZ43">
        <v>0</v>
      </c>
      <c r="BA43" t="s">
        <v>174</v>
      </c>
      <c r="BB43" t="s">
        <v>174</v>
      </c>
      <c r="BC43" t="s">
        <v>174</v>
      </c>
      <c r="BD43" t="s">
        <v>174</v>
      </c>
      <c r="BE43" t="s">
        <v>174</v>
      </c>
      <c r="BF43" t="s">
        <v>174</v>
      </c>
      <c r="BG43" t="s">
        <v>174</v>
      </c>
      <c r="BH43" t="s">
        <v>174</v>
      </c>
      <c r="BI43" t="s">
        <v>174</v>
      </c>
      <c r="BJ43" t="s">
        <v>174</v>
      </c>
      <c r="BK43" t="s">
        <v>174</v>
      </c>
      <c r="BL43" t="s">
        <v>174</v>
      </c>
      <c r="BM43" t="s">
        <v>174</v>
      </c>
      <c r="BN43" t="s">
        <v>174</v>
      </c>
      <c r="BO43" t="s">
        <v>174</v>
      </c>
      <c r="BP43" t="s">
        <v>174</v>
      </c>
      <c r="BQ43">
        <v>0</v>
      </c>
      <c r="BR43">
        <v>0</v>
      </c>
      <c r="BS43">
        <v>0</v>
      </c>
      <c r="BT43">
        <v>0</v>
      </c>
      <c r="BU43">
        <v>100</v>
      </c>
      <c r="BV43">
        <v>100</v>
      </c>
      <c r="BW43">
        <v>0</v>
      </c>
      <c r="BX43">
        <v>0</v>
      </c>
      <c r="BY43">
        <v>0</v>
      </c>
      <c r="BZ43">
        <v>0</v>
      </c>
      <c r="CA43">
        <v>0</v>
      </c>
      <c r="CB43">
        <v>100</v>
      </c>
      <c r="CC43">
        <v>0</v>
      </c>
      <c r="CD43">
        <v>100</v>
      </c>
      <c r="CE43">
        <v>0</v>
      </c>
      <c r="CF43">
        <v>0</v>
      </c>
      <c r="CG43">
        <v>0</v>
      </c>
      <c r="CH43">
        <v>0</v>
      </c>
      <c r="CI43">
        <v>0</v>
      </c>
      <c r="CJ43">
        <v>0</v>
      </c>
      <c r="CK43">
        <v>0</v>
      </c>
      <c r="CL43">
        <v>0</v>
      </c>
      <c r="CM43">
        <v>100</v>
      </c>
      <c r="CN43" t="s">
        <v>174</v>
      </c>
      <c r="CO43" t="s">
        <v>174</v>
      </c>
      <c r="CP43" t="s">
        <v>174</v>
      </c>
      <c r="CQ43" t="s">
        <v>174</v>
      </c>
      <c r="CR43" t="s">
        <v>174</v>
      </c>
      <c r="CS43" t="s">
        <v>174</v>
      </c>
      <c r="CT43">
        <v>0</v>
      </c>
      <c r="CU43">
        <v>100</v>
      </c>
      <c r="CV43" t="s">
        <v>174</v>
      </c>
      <c r="CW43" t="s">
        <v>174</v>
      </c>
      <c r="CX43">
        <v>100</v>
      </c>
      <c r="CY43">
        <v>0</v>
      </c>
      <c r="CZ43">
        <v>0</v>
      </c>
      <c r="DA43">
        <v>0</v>
      </c>
      <c r="DB43">
        <v>0</v>
      </c>
      <c r="DC43">
        <v>0</v>
      </c>
      <c r="DD43">
        <v>0</v>
      </c>
      <c r="DE43">
        <v>0</v>
      </c>
      <c r="DF43">
        <v>0</v>
      </c>
      <c r="DG43">
        <v>0</v>
      </c>
      <c r="DH43">
        <v>0</v>
      </c>
      <c r="DI43">
        <v>0</v>
      </c>
      <c r="DK43" t="s">
        <v>138</v>
      </c>
      <c r="DP43" t="s">
        <v>138</v>
      </c>
      <c r="DW43" t="s">
        <v>138</v>
      </c>
      <c r="EJ43" t="s">
        <v>138</v>
      </c>
      <c r="EO43" t="s">
        <v>138</v>
      </c>
      <c r="EQ43" t="s">
        <v>138</v>
      </c>
      <c r="FB43" t="s">
        <v>138</v>
      </c>
      <c r="FF43" t="s">
        <v>138</v>
      </c>
      <c r="FH43" t="s">
        <v>174</v>
      </c>
      <c r="FI43" t="s">
        <v>174</v>
      </c>
      <c r="FJ43" t="s">
        <v>174</v>
      </c>
      <c r="FK43" t="s">
        <v>174</v>
      </c>
      <c r="FL43" t="s">
        <v>174</v>
      </c>
      <c r="FM43" t="s">
        <v>174</v>
      </c>
      <c r="FN43" t="s">
        <v>174</v>
      </c>
      <c r="FO43" t="s">
        <v>174</v>
      </c>
      <c r="FP43" t="s">
        <v>174</v>
      </c>
      <c r="FQ43" t="s">
        <v>174</v>
      </c>
      <c r="FR43" t="s">
        <v>174</v>
      </c>
      <c r="FS43" t="s">
        <v>174</v>
      </c>
      <c r="FT43" t="s">
        <v>174</v>
      </c>
      <c r="FU43" t="s">
        <v>174</v>
      </c>
      <c r="FV43" t="s">
        <v>174</v>
      </c>
      <c r="FW43" t="s">
        <v>174</v>
      </c>
      <c r="GB43" t="s">
        <v>138</v>
      </c>
      <c r="GC43" t="s">
        <v>138</v>
      </c>
      <c r="GI43" t="s">
        <v>138</v>
      </c>
      <c r="GK43" t="s">
        <v>138</v>
      </c>
      <c r="GT43" t="s">
        <v>138</v>
      </c>
      <c r="GU43" t="s">
        <v>174</v>
      </c>
      <c r="GV43" t="s">
        <v>174</v>
      </c>
      <c r="GW43" t="s">
        <v>174</v>
      </c>
      <c r="GX43" t="s">
        <v>174</v>
      </c>
      <c r="GY43" t="s">
        <v>174</v>
      </c>
      <c r="GZ43" t="s">
        <v>174</v>
      </c>
      <c r="HB43" t="s">
        <v>138</v>
      </c>
      <c r="HC43" t="s">
        <v>174</v>
      </c>
      <c r="HD43" t="s">
        <v>174</v>
      </c>
      <c r="HE43" t="s">
        <v>138</v>
      </c>
      <c r="HQ43">
        <v>1</v>
      </c>
      <c r="HR43" t="s">
        <v>212</v>
      </c>
      <c r="HS43">
        <v>0</v>
      </c>
      <c r="HT43">
        <v>0</v>
      </c>
      <c r="HU43">
        <v>0</v>
      </c>
      <c r="HV43">
        <v>100</v>
      </c>
      <c r="HW43">
        <v>0</v>
      </c>
      <c r="HX43">
        <v>0</v>
      </c>
      <c r="HY43">
        <v>0</v>
      </c>
      <c r="HZ43">
        <v>0</v>
      </c>
      <c r="IA43">
        <v>0</v>
      </c>
      <c r="IB43">
        <v>0</v>
      </c>
      <c r="IC43">
        <v>0</v>
      </c>
      <c r="ID43">
        <v>0</v>
      </c>
      <c r="IE43">
        <v>0</v>
      </c>
      <c r="IF43">
        <v>0</v>
      </c>
      <c r="IG43">
        <v>0</v>
      </c>
      <c r="IH43">
        <v>0</v>
      </c>
      <c r="II43">
        <v>0</v>
      </c>
      <c r="IJ43">
        <v>0</v>
      </c>
      <c r="IK43">
        <v>0</v>
      </c>
      <c r="IL43">
        <v>0</v>
      </c>
      <c r="IM43">
        <v>0</v>
      </c>
      <c r="IN43">
        <v>0</v>
      </c>
      <c r="IO43">
        <v>0</v>
      </c>
      <c r="IP43">
        <v>0</v>
      </c>
      <c r="IQ43">
        <v>0</v>
      </c>
      <c r="IU43" t="s">
        <v>138</v>
      </c>
    </row>
    <row r="44" spans="1:274" x14ac:dyDescent="0.3">
      <c r="A44">
        <v>43</v>
      </c>
      <c r="B44" t="s">
        <v>222</v>
      </c>
      <c r="C44">
        <v>0</v>
      </c>
      <c r="D44">
        <v>100</v>
      </c>
      <c r="E44">
        <v>0</v>
      </c>
      <c r="F44">
        <v>0</v>
      </c>
      <c r="G44">
        <v>0</v>
      </c>
      <c r="H44">
        <v>0</v>
      </c>
      <c r="I44">
        <v>100</v>
      </c>
      <c r="J44">
        <v>0</v>
      </c>
      <c r="K44">
        <v>0</v>
      </c>
      <c r="L44">
        <v>0</v>
      </c>
      <c r="M44">
        <v>0</v>
      </c>
      <c r="N44">
        <v>0</v>
      </c>
      <c r="O44">
        <v>0</v>
      </c>
      <c r="P44">
        <v>0</v>
      </c>
      <c r="Q44">
        <v>100</v>
      </c>
      <c r="R44">
        <v>0</v>
      </c>
      <c r="S44">
        <v>0</v>
      </c>
      <c r="T44">
        <v>0</v>
      </c>
      <c r="U44">
        <v>50</v>
      </c>
      <c r="V44">
        <v>50</v>
      </c>
      <c r="W44">
        <v>0</v>
      </c>
      <c r="X44">
        <v>0</v>
      </c>
      <c r="Y44">
        <v>0</v>
      </c>
      <c r="Z44">
        <v>0</v>
      </c>
      <c r="AA44">
        <v>0</v>
      </c>
      <c r="AB44">
        <v>0</v>
      </c>
      <c r="AC44">
        <v>0</v>
      </c>
      <c r="AD44">
        <v>0</v>
      </c>
      <c r="AE44">
        <v>0</v>
      </c>
      <c r="AF44">
        <v>0</v>
      </c>
      <c r="AG44">
        <v>100</v>
      </c>
      <c r="AH44">
        <v>0</v>
      </c>
      <c r="AI44">
        <v>0</v>
      </c>
      <c r="AJ44">
        <v>100</v>
      </c>
      <c r="AK44">
        <v>0</v>
      </c>
      <c r="AL44">
        <v>0</v>
      </c>
      <c r="AM44">
        <v>0</v>
      </c>
      <c r="AN44">
        <v>0</v>
      </c>
      <c r="AO44">
        <v>0</v>
      </c>
      <c r="AP44">
        <v>0</v>
      </c>
      <c r="AQ44">
        <v>0</v>
      </c>
      <c r="AR44">
        <v>0</v>
      </c>
      <c r="AS44">
        <v>0</v>
      </c>
      <c r="AT44">
        <v>0</v>
      </c>
      <c r="AU44">
        <v>0</v>
      </c>
      <c r="AV44">
        <v>50</v>
      </c>
      <c r="AW44">
        <v>0</v>
      </c>
      <c r="AX44">
        <v>50</v>
      </c>
      <c r="AY44">
        <v>100</v>
      </c>
      <c r="AZ44">
        <v>0</v>
      </c>
      <c r="BA44" t="s">
        <v>174</v>
      </c>
      <c r="BB44" t="s">
        <v>174</v>
      </c>
      <c r="BC44" t="s">
        <v>174</v>
      </c>
      <c r="BD44" t="s">
        <v>174</v>
      </c>
      <c r="BE44" t="s">
        <v>174</v>
      </c>
      <c r="BF44" t="s">
        <v>174</v>
      </c>
      <c r="BG44" t="s">
        <v>174</v>
      </c>
      <c r="BH44" t="s">
        <v>174</v>
      </c>
      <c r="BI44" t="s">
        <v>174</v>
      </c>
      <c r="BJ44" t="s">
        <v>174</v>
      </c>
      <c r="BK44" t="s">
        <v>174</v>
      </c>
      <c r="BL44" t="s">
        <v>174</v>
      </c>
      <c r="BM44" t="s">
        <v>174</v>
      </c>
      <c r="BN44" t="s">
        <v>174</v>
      </c>
      <c r="BO44" t="s">
        <v>174</v>
      </c>
      <c r="BP44" t="s">
        <v>174</v>
      </c>
      <c r="BQ44">
        <v>0</v>
      </c>
      <c r="BR44">
        <v>0</v>
      </c>
      <c r="BS44">
        <v>0</v>
      </c>
      <c r="BT44">
        <v>0</v>
      </c>
      <c r="BU44">
        <v>100</v>
      </c>
      <c r="BV44">
        <v>0</v>
      </c>
      <c r="BW44">
        <v>0</v>
      </c>
      <c r="BX44">
        <v>0</v>
      </c>
      <c r="BY44">
        <v>0</v>
      </c>
      <c r="BZ44">
        <v>100</v>
      </c>
      <c r="CA44">
        <v>0</v>
      </c>
      <c r="CB44">
        <v>100</v>
      </c>
      <c r="CC44">
        <v>0</v>
      </c>
      <c r="CD44">
        <v>0</v>
      </c>
      <c r="CE44">
        <v>0</v>
      </c>
      <c r="CF44">
        <v>0</v>
      </c>
      <c r="CG44">
        <v>0</v>
      </c>
      <c r="CH44">
        <v>0</v>
      </c>
      <c r="CI44">
        <v>100</v>
      </c>
      <c r="CJ44">
        <v>0</v>
      </c>
      <c r="CK44">
        <v>0</v>
      </c>
      <c r="CL44">
        <v>0</v>
      </c>
      <c r="CM44">
        <v>100</v>
      </c>
      <c r="CN44" t="s">
        <v>174</v>
      </c>
      <c r="CO44" t="s">
        <v>174</v>
      </c>
      <c r="CP44" t="s">
        <v>174</v>
      </c>
      <c r="CQ44" t="s">
        <v>174</v>
      </c>
      <c r="CR44" t="s">
        <v>174</v>
      </c>
      <c r="CS44" t="s">
        <v>174</v>
      </c>
      <c r="CT44">
        <v>50</v>
      </c>
      <c r="CU44">
        <v>50</v>
      </c>
      <c r="CV44" t="s">
        <v>174</v>
      </c>
      <c r="CW44" t="s">
        <v>174</v>
      </c>
      <c r="CX44">
        <v>100</v>
      </c>
      <c r="CY44">
        <v>0</v>
      </c>
      <c r="CZ44">
        <v>0</v>
      </c>
      <c r="DA44">
        <v>0</v>
      </c>
      <c r="DB44">
        <v>0</v>
      </c>
      <c r="DC44">
        <v>0</v>
      </c>
      <c r="DD44">
        <v>0</v>
      </c>
      <c r="DE44">
        <v>0</v>
      </c>
      <c r="DF44">
        <v>0</v>
      </c>
      <c r="DG44">
        <v>0</v>
      </c>
      <c r="DH44">
        <v>0</v>
      </c>
      <c r="DI44">
        <v>0</v>
      </c>
      <c r="DK44" t="s">
        <v>138</v>
      </c>
      <c r="DP44" t="s">
        <v>138</v>
      </c>
      <c r="DX44" t="s">
        <v>138</v>
      </c>
      <c r="EB44" t="s">
        <v>133</v>
      </c>
      <c r="EC44" t="s">
        <v>133</v>
      </c>
      <c r="EN44" t="s">
        <v>138</v>
      </c>
      <c r="EQ44" t="s">
        <v>138</v>
      </c>
      <c r="FC44" t="s">
        <v>133</v>
      </c>
      <c r="FE44" t="s">
        <v>133</v>
      </c>
      <c r="FF44" t="s">
        <v>138</v>
      </c>
      <c r="FH44" t="s">
        <v>174</v>
      </c>
      <c r="FI44" t="s">
        <v>174</v>
      </c>
      <c r="FJ44" t="s">
        <v>174</v>
      </c>
      <c r="FK44" t="s">
        <v>174</v>
      </c>
      <c r="FL44" t="s">
        <v>174</v>
      </c>
      <c r="FM44" t="s">
        <v>174</v>
      </c>
      <c r="FN44" t="s">
        <v>174</v>
      </c>
      <c r="FO44" t="s">
        <v>174</v>
      </c>
      <c r="FP44" t="s">
        <v>174</v>
      </c>
      <c r="FQ44" t="s">
        <v>174</v>
      </c>
      <c r="FR44" t="s">
        <v>174</v>
      </c>
      <c r="FS44" t="s">
        <v>174</v>
      </c>
      <c r="FT44" t="s">
        <v>174</v>
      </c>
      <c r="FU44" t="s">
        <v>174</v>
      </c>
      <c r="FV44" t="s">
        <v>174</v>
      </c>
      <c r="FW44" t="s">
        <v>174</v>
      </c>
      <c r="GB44" t="s">
        <v>138</v>
      </c>
      <c r="GG44" t="s">
        <v>138</v>
      </c>
      <c r="GI44" t="s">
        <v>138</v>
      </c>
      <c r="GP44" t="s">
        <v>138</v>
      </c>
      <c r="GT44" t="s">
        <v>138</v>
      </c>
      <c r="GU44" t="s">
        <v>174</v>
      </c>
      <c r="GV44" t="s">
        <v>174</v>
      </c>
      <c r="GW44" t="s">
        <v>174</v>
      </c>
      <c r="GX44" t="s">
        <v>174</v>
      </c>
      <c r="GY44" t="s">
        <v>174</v>
      </c>
      <c r="GZ44" t="s">
        <v>174</v>
      </c>
      <c r="HA44" t="s">
        <v>133</v>
      </c>
      <c r="HB44" t="s">
        <v>133</v>
      </c>
      <c r="HC44" t="s">
        <v>174</v>
      </c>
      <c r="HD44" t="s">
        <v>174</v>
      </c>
      <c r="HE44" t="s">
        <v>138</v>
      </c>
      <c r="HQ44">
        <v>2</v>
      </c>
      <c r="HR44" t="s">
        <v>212</v>
      </c>
      <c r="HS44">
        <v>0</v>
      </c>
      <c r="HT44">
        <v>0</v>
      </c>
      <c r="HU44">
        <v>0</v>
      </c>
      <c r="HV44">
        <v>100</v>
      </c>
      <c r="HW44">
        <v>0</v>
      </c>
      <c r="HX44">
        <v>0</v>
      </c>
      <c r="HY44">
        <v>0</v>
      </c>
      <c r="HZ44">
        <v>0</v>
      </c>
      <c r="IA44">
        <v>0</v>
      </c>
      <c r="IB44">
        <v>0</v>
      </c>
      <c r="IC44">
        <v>0</v>
      </c>
      <c r="ID44">
        <v>0</v>
      </c>
      <c r="IE44">
        <v>0</v>
      </c>
      <c r="IF44">
        <v>0</v>
      </c>
      <c r="IG44">
        <v>0</v>
      </c>
      <c r="IH44">
        <v>0</v>
      </c>
      <c r="II44">
        <v>0</v>
      </c>
      <c r="IJ44">
        <v>0</v>
      </c>
      <c r="IK44">
        <v>0</v>
      </c>
      <c r="IL44">
        <v>0</v>
      </c>
      <c r="IM44">
        <v>0</v>
      </c>
      <c r="IN44">
        <v>0</v>
      </c>
      <c r="IO44">
        <v>0</v>
      </c>
      <c r="IP44">
        <v>0</v>
      </c>
      <c r="IQ44">
        <v>0</v>
      </c>
      <c r="IU44" t="s">
        <v>138</v>
      </c>
    </row>
    <row r="45" spans="1:274" x14ac:dyDescent="0.3">
      <c r="A45">
        <v>44</v>
      </c>
      <c r="B45" t="s">
        <v>223</v>
      </c>
      <c r="C45">
        <v>100</v>
      </c>
      <c r="D45">
        <v>0</v>
      </c>
      <c r="E45">
        <v>0</v>
      </c>
      <c r="F45">
        <v>0</v>
      </c>
      <c r="G45">
        <v>0</v>
      </c>
      <c r="H45">
        <v>0</v>
      </c>
      <c r="I45">
        <v>100</v>
      </c>
      <c r="J45">
        <v>0</v>
      </c>
      <c r="K45">
        <v>100</v>
      </c>
      <c r="L45">
        <v>0</v>
      </c>
      <c r="M45">
        <v>0</v>
      </c>
      <c r="N45">
        <v>0</v>
      </c>
      <c r="O45">
        <v>0</v>
      </c>
      <c r="P45">
        <v>0</v>
      </c>
      <c r="Q45">
        <v>0</v>
      </c>
      <c r="R45">
        <v>0</v>
      </c>
      <c r="S45">
        <v>0</v>
      </c>
      <c r="T45">
        <v>0</v>
      </c>
      <c r="U45">
        <v>0</v>
      </c>
      <c r="V45">
        <v>0</v>
      </c>
      <c r="W45">
        <v>100</v>
      </c>
      <c r="X45">
        <v>0</v>
      </c>
      <c r="Y45">
        <v>0</v>
      </c>
      <c r="Z45">
        <v>0</v>
      </c>
      <c r="AA45">
        <v>0</v>
      </c>
      <c r="AB45">
        <v>0</v>
      </c>
      <c r="AC45">
        <v>0</v>
      </c>
      <c r="AD45">
        <v>0</v>
      </c>
      <c r="AE45">
        <v>0</v>
      </c>
      <c r="AF45">
        <v>0</v>
      </c>
      <c r="AG45">
        <v>100</v>
      </c>
      <c r="AH45">
        <v>0</v>
      </c>
      <c r="AI45">
        <v>0</v>
      </c>
      <c r="AJ45">
        <v>0</v>
      </c>
      <c r="AK45">
        <v>100</v>
      </c>
      <c r="AL45">
        <v>0</v>
      </c>
      <c r="AM45">
        <v>0</v>
      </c>
      <c r="AN45">
        <v>0</v>
      </c>
      <c r="AO45">
        <v>0</v>
      </c>
      <c r="AP45">
        <v>100</v>
      </c>
      <c r="AQ45">
        <v>0</v>
      </c>
      <c r="AR45">
        <v>0</v>
      </c>
      <c r="AS45">
        <v>0</v>
      </c>
      <c r="AT45">
        <v>100</v>
      </c>
      <c r="AU45">
        <v>0</v>
      </c>
      <c r="AV45">
        <v>0</v>
      </c>
      <c r="AW45">
        <v>0</v>
      </c>
      <c r="AX45">
        <v>0</v>
      </c>
      <c r="AY45">
        <v>100</v>
      </c>
      <c r="AZ45">
        <v>0</v>
      </c>
      <c r="BA45" t="s">
        <v>174</v>
      </c>
      <c r="BB45" t="s">
        <v>174</v>
      </c>
      <c r="BC45" t="s">
        <v>174</v>
      </c>
      <c r="BD45" t="s">
        <v>174</v>
      </c>
      <c r="BE45" t="s">
        <v>174</v>
      </c>
      <c r="BF45" t="s">
        <v>174</v>
      </c>
      <c r="BG45" t="s">
        <v>174</v>
      </c>
      <c r="BH45" t="s">
        <v>174</v>
      </c>
      <c r="BI45" t="s">
        <v>174</v>
      </c>
      <c r="BJ45" t="s">
        <v>174</v>
      </c>
      <c r="BK45" t="s">
        <v>174</v>
      </c>
      <c r="BL45" t="s">
        <v>174</v>
      </c>
      <c r="BM45" t="s">
        <v>174</v>
      </c>
      <c r="BN45" t="s">
        <v>174</v>
      </c>
      <c r="BO45" t="s">
        <v>174</v>
      </c>
      <c r="BP45" t="s">
        <v>174</v>
      </c>
      <c r="BQ45">
        <v>0</v>
      </c>
      <c r="BR45">
        <v>0</v>
      </c>
      <c r="BS45">
        <v>0</v>
      </c>
      <c r="BT45">
        <v>0</v>
      </c>
      <c r="BU45">
        <v>100</v>
      </c>
      <c r="BV45">
        <v>0</v>
      </c>
      <c r="BW45">
        <v>0</v>
      </c>
      <c r="BX45">
        <v>0</v>
      </c>
      <c r="BY45">
        <v>0</v>
      </c>
      <c r="BZ45">
        <v>100</v>
      </c>
      <c r="CA45">
        <v>0</v>
      </c>
      <c r="CB45">
        <v>100</v>
      </c>
      <c r="CC45">
        <v>0</v>
      </c>
      <c r="CD45">
        <v>0</v>
      </c>
      <c r="CE45">
        <v>0</v>
      </c>
      <c r="CF45">
        <v>0</v>
      </c>
      <c r="CG45">
        <v>0</v>
      </c>
      <c r="CH45">
        <v>0</v>
      </c>
      <c r="CI45">
        <v>100</v>
      </c>
      <c r="CJ45">
        <v>0</v>
      </c>
      <c r="CK45">
        <v>0</v>
      </c>
      <c r="CL45">
        <v>0</v>
      </c>
      <c r="CM45">
        <v>100</v>
      </c>
      <c r="CN45" t="s">
        <v>174</v>
      </c>
      <c r="CO45" t="s">
        <v>174</v>
      </c>
      <c r="CP45" t="s">
        <v>174</v>
      </c>
      <c r="CQ45" t="s">
        <v>174</v>
      </c>
      <c r="CR45" t="s">
        <v>174</v>
      </c>
      <c r="CS45" t="s">
        <v>174</v>
      </c>
      <c r="CT45">
        <v>0</v>
      </c>
      <c r="CU45">
        <v>100</v>
      </c>
      <c r="CV45" t="s">
        <v>174</v>
      </c>
      <c r="CW45" t="s">
        <v>174</v>
      </c>
      <c r="CX45">
        <v>100</v>
      </c>
      <c r="CY45">
        <v>0</v>
      </c>
      <c r="CZ45">
        <v>0</v>
      </c>
      <c r="DA45">
        <v>0</v>
      </c>
      <c r="DB45">
        <v>0</v>
      </c>
      <c r="DC45">
        <v>0</v>
      </c>
      <c r="DD45">
        <v>0</v>
      </c>
      <c r="DE45">
        <v>0</v>
      </c>
      <c r="DF45">
        <v>0</v>
      </c>
      <c r="DG45">
        <v>0</v>
      </c>
      <c r="DH45">
        <v>0</v>
      </c>
      <c r="DI45">
        <v>0</v>
      </c>
      <c r="DJ45" t="s">
        <v>138</v>
      </c>
      <c r="DP45" t="s">
        <v>138</v>
      </c>
      <c r="DR45" t="s">
        <v>138</v>
      </c>
      <c r="ED45" t="s">
        <v>138</v>
      </c>
      <c r="EN45" t="s">
        <v>138</v>
      </c>
      <c r="ER45" t="s">
        <v>138</v>
      </c>
      <c r="EW45" t="s">
        <v>138</v>
      </c>
      <c r="FA45" t="s">
        <v>138</v>
      </c>
      <c r="FF45" t="s">
        <v>138</v>
      </c>
      <c r="FH45" t="s">
        <v>174</v>
      </c>
      <c r="FI45" t="s">
        <v>174</v>
      </c>
      <c r="FJ45" t="s">
        <v>174</v>
      </c>
      <c r="FK45" t="s">
        <v>174</v>
      </c>
      <c r="FL45" t="s">
        <v>174</v>
      </c>
      <c r="FM45" t="s">
        <v>174</v>
      </c>
      <c r="FN45" t="s">
        <v>174</v>
      </c>
      <c r="FO45" t="s">
        <v>174</v>
      </c>
      <c r="FP45" t="s">
        <v>174</v>
      </c>
      <c r="FQ45" t="s">
        <v>174</v>
      </c>
      <c r="FR45" t="s">
        <v>174</v>
      </c>
      <c r="FS45" t="s">
        <v>174</v>
      </c>
      <c r="FT45" t="s">
        <v>174</v>
      </c>
      <c r="FU45" t="s">
        <v>174</v>
      </c>
      <c r="FV45" t="s">
        <v>174</v>
      </c>
      <c r="FW45" t="s">
        <v>174</v>
      </c>
      <c r="GB45" t="s">
        <v>138</v>
      </c>
      <c r="GG45" t="s">
        <v>138</v>
      </c>
      <c r="GI45" t="s">
        <v>138</v>
      </c>
      <c r="GP45" t="s">
        <v>138</v>
      </c>
      <c r="GT45" t="s">
        <v>138</v>
      </c>
      <c r="GU45" t="s">
        <v>174</v>
      </c>
      <c r="GV45" t="s">
        <v>174</v>
      </c>
      <c r="GW45" t="s">
        <v>174</v>
      </c>
      <c r="GX45" t="s">
        <v>174</v>
      </c>
      <c r="GY45" t="s">
        <v>174</v>
      </c>
      <c r="GZ45" t="s">
        <v>174</v>
      </c>
      <c r="HB45" t="s">
        <v>138</v>
      </c>
      <c r="HC45" t="s">
        <v>174</v>
      </c>
      <c r="HD45" t="s">
        <v>174</v>
      </c>
      <c r="HE45" t="s">
        <v>138</v>
      </c>
      <c r="HQ45">
        <v>1</v>
      </c>
      <c r="HR45" t="s">
        <v>212</v>
      </c>
      <c r="HS45">
        <v>0</v>
      </c>
      <c r="HT45">
        <v>0</v>
      </c>
      <c r="HU45">
        <v>0</v>
      </c>
      <c r="HV45">
        <v>0</v>
      </c>
      <c r="HW45">
        <v>100</v>
      </c>
      <c r="HX45">
        <v>0</v>
      </c>
      <c r="HY45">
        <v>0</v>
      </c>
      <c r="HZ45">
        <v>0</v>
      </c>
      <c r="IA45">
        <v>0</v>
      </c>
      <c r="IB45">
        <v>0</v>
      </c>
      <c r="IC45">
        <v>0</v>
      </c>
      <c r="ID45">
        <v>0</v>
      </c>
      <c r="IE45">
        <v>0</v>
      </c>
      <c r="IF45">
        <v>0</v>
      </c>
      <c r="IG45">
        <v>0</v>
      </c>
      <c r="IH45">
        <v>0</v>
      </c>
      <c r="II45">
        <v>0</v>
      </c>
      <c r="IJ45">
        <v>0</v>
      </c>
      <c r="IK45">
        <v>0</v>
      </c>
      <c r="IL45">
        <v>0</v>
      </c>
      <c r="IM45">
        <v>0</v>
      </c>
      <c r="IN45">
        <v>0</v>
      </c>
      <c r="IO45">
        <v>0</v>
      </c>
      <c r="IP45">
        <v>0</v>
      </c>
      <c r="IQ45">
        <v>0</v>
      </c>
      <c r="IV45" t="s">
        <v>138</v>
      </c>
    </row>
    <row r="46" spans="1:274" x14ac:dyDescent="0.3">
      <c r="A46">
        <v>45</v>
      </c>
      <c r="B46" t="s">
        <v>224</v>
      </c>
      <c r="C46">
        <v>0</v>
      </c>
      <c r="D46">
        <v>100</v>
      </c>
      <c r="E46">
        <v>0</v>
      </c>
      <c r="F46">
        <v>0</v>
      </c>
      <c r="G46">
        <v>0</v>
      </c>
      <c r="H46">
        <v>0</v>
      </c>
      <c r="I46">
        <v>100</v>
      </c>
      <c r="J46">
        <v>0</v>
      </c>
      <c r="K46">
        <v>0</v>
      </c>
      <c r="L46">
        <v>100</v>
      </c>
      <c r="M46">
        <v>0</v>
      </c>
      <c r="N46">
        <v>0</v>
      </c>
      <c r="O46">
        <v>0</v>
      </c>
      <c r="P46">
        <v>0</v>
      </c>
      <c r="Q46">
        <v>0</v>
      </c>
      <c r="R46">
        <v>0</v>
      </c>
      <c r="S46">
        <v>0</v>
      </c>
      <c r="T46">
        <v>0</v>
      </c>
      <c r="U46">
        <v>0</v>
      </c>
      <c r="V46">
        <v>0</v>
      </c>
      <c r="W46">
        <v>0</v>
      </c>
      <c r="X46">
        <v>0</v>
      </c>
      <c r="Y46">
        <v>0</v>
      </c>
      <c r="Z46">
        <v>0</v>
      </c>
      <c r="AA46">
        <v>100</v>
      </c>
      <c r="AB46">
        <v>0</v>
      </c>
      <c r="AC46">
        <v>0</v>
      </c>
      <c r="AD46">
        <v>0</v>
      </c>
      <c r="AE46">
        <v>0</v>
      </c>
      <c r="AF46">
        <v>0</v>
      </c>
      <c r="AG46">
        <v>100</v>
      </c>
      <c r="AH46">
        <v>0</v>
      </c>
      <c r="AI46">
        <v>0</v>
      </c>
      <c r="AJ46">
        <v>0</v>
      </c>
      <c r="AK46">
        <v>100</v>
      </c>
      <c r="AL46">
        <v>0</v>
      </c>
      <c r="AM46">
        <v>0</v>
      </c>
      <c r="AN46">
        <v>0</v>
      </c>
      <c r="AO46">
        <v>0</v>
      </c>
      <c r="AP46">
        <v>100</v>
      </c>
      <c r="AQ46">
        <v>0</v>
      </c>
      <c r="AR46">
        <v>0</v>
      </c>
      <c r="AS46">
        <v>100</v>
      </c>
      <c r="AT46">
        <v>0</v>
      </c>
      <c r="AU46">
        <v>0</v>
      </c>
      <c r="AV46">
        <v>0</v>
      </c>
      <c r="AW46">
        <v>0</v>
      </c>
      <c r="AX46">
        <v>0</v>
      </c>
      <c r="AY46">
        <v>0</v>
      </c>
      <c r="AZ46">
        <v>100</v>
      </c>
      <c r="BA46" t="s">
        <v>174</v>
      </c>
      <c r="BB46" t="s">
        <v>174</v>
      </c>
      <c r="BC46" t="s">
        <v>174</v>
      </c>
      <c r="BD46" t="s">
        <v>174</v>
      </c>
      <c r="BE46" t="s">
        <v>174</v>
      </c>
      <c r="BF46" t="s">
        <v>174</v>
      </c>
      <c r="BG46" t="s">
        <v>174</v>
      </c>
      <c r="BH46" t="s">
        <v>174</v>
      </c>
      <c r="BI46" t="s">
        <v>174</v>
      </c>
      <c r="BJ46" t="s">
        <v>174</v>
      </c>
      <c r="BK46" t="s">
        <v>174</v>
      </c>
      <c r="BL46" t="s">
        <v>174</v>
      </c>
      <c r="BM46" t="s">
        <v>174</v>
      </c>
      <c r="BN46" t="s">
        <v>174</v>
      </c>
      <c r="BO46" t="s">
        <v>174</v>
      </c>
      <c r="BP46" t="s">
        <v>174</v>
      </c>
      <c r="BQ46">
        <v>0</v>
      </c>
      <c r="BR46">
        <v>0</v>
      </c>
      <c r="BS46">
        <v>0</v>
      </c>
      <c r="BT46">
        <v>0</v>
      </c>
      <c r="BU46">
        <v>100</v>
      </c>
      <c r="BV46">
        <v>0</v>
      </c>
      <c r="BW46">
        <v>0</v>
      </c>
      <c r="BX46">
        <v>0</v>
      </c>
      <c r="BY46">
        <v>100</v>
      </c>
      <c r="BZ46">
        <v>0</v>
      </c>
      <c r="CA46">
        <v>0</v>
      </c>
      <c r="CB46">
        <v>100</v>
      </c>
      <c r="CC46">
        <v>0</v>
      </c>
      <c r="CD46">
        <v>0</v>
      </c>
      <c r="CE46">
        <v>100</v>
      </c>
      <c r="CF46">
        <v>0</v>
      </c>
      <c r="CG46">
        <v>0</v>
      </c>
      <c r="CH46">
        <v>0</v>
      </c>
      <c r="CI46">
        <v>0</v>
      </c>
      <c r="CJ46">
        <v>0</v>
      </c>
      <c r="CK46">
        <v>0</v>
      </c>
      <c r="CL46">
        <v>0</v>
      </c>
      <c r="CM46">
        <v>100</v>
      </c>
      <c r="CN46" t="s">
        <v>174</v>
      </c>
      <c r="CO46" t="s">
        <v>174</v>
      </c>
      <c r="CP46" t="s">
        <v>174</v>
      </c>
      <c r="CQ46" t="s">
        <v>174</v>
      </c>
      <c r="CR46" t="s">
        <v>174</v>
      </c>
      <c r="CS46" t="s">
        <v>174</v>
      </c>
      <c r="CT46">
        <v>0</v>
      </c>
      <c r="CU46">
        <v>100</v>
      </c>
      <c r="CV46" t="s">
        <v>174</v>
      </c>
      <c r="CW46" t="s">
        <v>174</v>
      </c>
      <c r="CX46">
        <v>100</v>
      </c>
      <c r="CY46">
        <v>0</v>
      </c>
      <c r="CZ46">
        <v>0</v>
      </c>
      <c r="DA46">
        <v>0</v>
      </c>
      <c r="DB46">
        <v>0</v>
      </c>
      <c r="DC46">
        <v>0</v>
      </c>
      <c r="DD46">
        <v>0</v>
      </c>
      <c r="DE46">
        <v>0</v>
      </c>
      <c r="DF46">
        <v>0</v>
      </c>
      <c r="DG46">
        <v>0</v>
      </c>
      <c r="DH46">
        <v>0</v>
      </c>
      <c r="DI46">
        <v>0</v>
      </c>
      <c r="DK46" t="s">
        <v>138</v>
      </c>
      <c r="DP46" t="s">
        <v>138</v>
      </c>
      <c r="DS46" t="s">
        <v>138</v>
      </c>
      <c r="EH46" t="s">
        <v>138</v>
      </c>
      <c r="EN46" t="s">
        <v>138</v>
      </c>
      <c r="ER46" t="s">
        <v>138</v>
      </c>
      <c r="EW46" t="s">
        <v>138</v>
      </c>
      <c r="EZ46" t="s">
        <v>138</v>
      </c>
      <c r="FG46" t="s">
        <v>138</v>
      </c>
      <c r="FH46" t="s">
        <v>174</v>
      </c>
      <c r="FI46" t="s">
        <v>174</v>
      </c>
      <c r="FJ46" t="s">
        <v>174</v>
      </c>
      <c r="FK46" t="s">
        <v>174</v>
      </c>
      <c r="FL46" t="s">
        <v>174</v>
      </c>
      <c r="FM46" t="s">
        <v>174</v>
      </c>
      <c r="FN46" t="s">
        <v>174</v>
      </c>
      <c r="FO46" t="s">
        <v>174</v>
      </c>
      <c r="FP46" t="s">
        <v>174</v>
      </c>
      <c r="FQ46" t="s">
        <v>174</v>
      </c>
      <c r="FR46" t="s">
        <v>174</v>
      </c>
      <c r="FS46" t="s">
        <v>174</v>
      </c>
      <c r="FT46" t="s">
        <v>174</v>
      </c>
      <c r="FU46" t="s">
        <v>174</v>
      </c>
      <c r="FV46" t="s">
        <v>174</v>
      </c>
      <c r="FW46" t="s">
        <v>174</v>
      </c>
      <c r="GB46" t="s">
        <v>138</v>
      </c>
      <c r="GF46" t="s">
        <v>138</v>
      </c>
      <c r="GI46" t="s">
        <v>138</v>
      </c>
      <c r="GL46" t="s">
        <v>138</v>
      </c>
      <c r="GT46" t="s">
        <v>138</v>
      </c>
      <c r="GU46" t="s">
        <v>174</v>
      </c>
      <c r="GV46" t="s">
        <v>174</v>
      </c>
      <c r="GW46" t="s">
        <v>174</v>
      </c>
      <c r="GX46" t="s">
        <v>174</v>
      </c>
      <c r="GY46" t="s">
        <v>174</v>
      </c>
      <c r="GZ46" t="s">
        <v>174</v>
      </c>
      <c r="HB46" t="s">
        <v>138</v>
      </c>
      <c r="HC46" t="s">
        <v>174</v>
      </c>
      <c r="HD46" t="s">
        <v>174</v>
      </c>
      <c r="HE46" t="s">
        <v>138</v>
      </c>
      <c r="HQ46">
        <v>1</v>
      </c>
      <c r="HR46" t="s">
        <v>212</v>
      </c>
      <c r="HS46">
        <v>0</v>
      </c>
      <c r="HT46">
        <v>0</v>
      </c>
      <c r="HU46">
        <v>0</v>
      </c>
      <c r="HV46">
        <v>0</v>
      </c>
      <c r="HW46">
        <v>100</v>
      </c>
      <c r="HX46">
        <v>0</v>
      </c>
      <c r="HY46">
        <v>0</v>
      </c>
      <c r="HZ46">
        <v>0</v>
      </c>
      <c r="IA46">
        <v>0</v>
      </c>
      <c r="IB46">
        <v>0</v>
      </c>
      <c r="IC46">
        <v>0</v>
      </c>
      <c r="ID46">
        <v>0</v>
      </c>
      <c r="IE46">
        <v>0</v>
      </c>
      <c r="IF46">
        <v>0</v>
      </c>
      <c r="IG46">
        <v>0</v>
      </c>
      <c r="IH46">
        <v>0</v>
      </c>
      <c r="II46">
        <v>0</v>
      </c>
      <c r="IJ46">
        <v>0</v>
      </c>
      <c r="IK46">
        <v>0</v>
      </c>
      <c r="IL46">
        <v>0</v>
      </c>
      <c r="IM46">
        <v>0</v>
      </c>
      <c r="IN46">
        <v>0</v>
      </c>
      <c r="IO46">
        <v>0</v>
      </c>
      <c r="IP46">
        <v>0</v>
      </c>
      <c r="IQ46">
        <v>0</v>
      </c>
      <c r="IV46" t="s">
        <v>138</v>
      </c>
    </row>
    <row r="47" spans="1:274" x14ac:dyDescent="0.3">
      <c r="A47">
        <v>46</v>
      </c>
      <c r="B47" t="s">
        <v>225</v>
      </c>
      <c r="C47">
        <v>0</v>
      </c>
      <c r="D47">
        <v>100</v>
      </c>
      <c r="E47">
        <v>0</v>
      </c>
      <c r="F47">
        <v>0</v>
      </c>
      <c r="G47">
        <v>0</v>
      </c>
      <c r="H47">
        <v>0</v>
      </c>
      <c r="I47">
        <v>100</v>
      </c>
      <c r="J47">
        <v>0</v>
      </c>
      <c r="K47">
        <v>0</v>
      </c>
      <c r="L47">
        <v>0</v>
      </c>
      <c r="M47">
        <v>100</v>
      </c>
      <c r="N47">
        <v>0</v>
      </c>
      <c r="O47">
        <v>0</v>
      </c>
      <c r="P47">
        <v>0</v>
      </c>
      <c r="Q47">
        <v>0</v>
      </c>
      <c r="R47">
        <v>0</v>
      </c>
      <c r="S47">
        <v>0</v>
      </c>
      <c r="T47">
        <v>0</v>
      </c>
      <c r="U47">
        <v>0</v>
      </c>
      <c r="V47">
        <v>0</v>
      </c>
      <c r="W47">
        <v>0</v>
      </c>
      <c r="X47">
        <v>0</v>
      </c>
      <c r="Y47">
        <v>0</v>
      </c>
      <c r="Z47">
        <v>0</v>
      </c>
      <c r="AA47">
        <v>0</v>
      </c>
      <c r="AB47">
        <v>0</v>
      </c>
      <c r="AC47">
        <v>0</v>
      </c>
      <c r="AD47">
        <v>0</v>
      </c>
      <c r="AE47">
        <v>100</v>
      </c>
      <c r="AF47">
        <v>0</v>
      </c>
      <c r="AG47">
        <v>100</v>
      </c>
      <c r="AH47">
        <v>0</v>
      </c>
      <c r="AI47">
        <v>0</v>
      </c>
      <c r="AJ47">
        <v>0</v>
      </c>
      <c r="AK47">
        <v>100</v>
      </c>
      <c r="AL47">
        <v>0</v>
      </c>
      <c r="AM47">
        <v>0</v>
      </c>
      <c r="AN47">
        <v>0</v>
      </c>
      <c r="AO47">
        <v>0</v>
      </c>
      <c r="AP47">
        <v>100</v>
      </c>
      <c r="AQ47">
        <v>0</v>
      </c>
      <c r="AR47">
        <v>100</v>
      </c>
      <c r="AS47">
        <v>0</v>
      </c>
      <c r="AT47">
        <v>0</v>
      </c>
      <c r="AU47">
        <v>0</v>
      </c>
      <c r="AV47">
        <v>0</v>
      </c>
      <c r="AW47">
        <v>0</v>
      </c>
      <c r="AX47">
        <v>0</v>
      </c>
      <c r="AY47">
        <v>0</v>
      </c>
      <c r="AZ47">
        <v>100</v>
      </c>
      <c r="BA47" t="s">
        <v>174</v>
      </c>
      <c r="BB47" t="s">
        <v>174</v>
      </c>
      <c r="BC47" t="s">
        <v>174</v>
      </c>
      <c r="BD47" t="s">
        <v>174</v>
      </c>
      <c r="BE47" t="s">
        <v>174</v>
      </c>
      <c r="BF47" t="s">
        <v>174</v>
      </c>
      <c r="BG47" t="s">
        <v>174</v>
      </c>
      <c r="BH47" t="s">
        <v>174</v>
      </c>
      <c r="BI47" t="s">
        <v>174</v>
      </c>
      <c r="BJ47" t="s">
        <v>174</v>
      </c>
      <c r="BK47" t="s">
        <v>174</v>
      </c>
      <c r="BL47" t="s">
        <v>174</v>
      </c>
      <c r="BM47" t="s">
        <v>174</v>
      </c>
      <c r="BN47" t="s">
        <v>174</v>
      </c>
      <c r="BO47" t="s">
        <v>174</v>
      </c>
      <c r="BP47" t="s">
        <v>174</v>
      </c>
      <c r="BQ47">
        <v>0</v>
      </c>
      <c r="BR47">
        <v>0</v>
      </c>
      <c r="BS47">
        <v>0</v>
      </c>
      <c r="BT47">
        <v>0</v>
      </c>
      <c r="BU47">
        <v>100</v>
      </c>
      <c r="BV47">
        <v>0</v>
      </c>
      <c r="BW47">
        <v>100</v>
      </c>
      <c r="BX47">
        <v>0</v>
      </c>
      <c r="BY47">
        <v>0</v>
      </c>
      <c r="BZ47">
        <v>0</v>
      </c>
      <c r="CA47">
        <v>0</v>
      </c>
      <c r="CB47">
        <v>100</v>
      </c>
      <c r="CC47">
        <v>0</v>
      </c>
      <c r="CD47">
        <v>0</v>
      </c>
      <c r="CE47">
        <v>0</v>
      </c>
      <c r="CF47">
        <v>0</v>
      </c>
      <c r="CG47">
        <v>100</v>
      </c>
      <c r="CH47">
        <v>0</v>
      </c>
      <c r="CI47">
        <v>0</v>
      </c>
      <c r="CJ47">
        <v>0</v>
      </c>
      <c r="CK47">
        <v>0</v>
      </c>
      <c r="CL47">
        <v>0</v>
      </c>
      <c r="CM47">
        <v>100</v>
      </c>
      <c r="CN47" t="s">
        <v>174</v>
      </c>
      <c r="CO47" t="s">
        <v>174</v>
      </c>
      <c r="CP47" t="s">
        <v>174</v>
      </c>
      <c r="CQ47" t="s">
        <v>174</v>
      </c>
      <c r="CR47" t="s">
        <v>174</v>
      </c>
      <c r="CS47" t="s">
        <v>174</v>
      </c>
      <c r="CT47">
        <v>0</v>
      </c>
      <c r="CU47">
        <v>100</v>
      </c>
      <c r="CV47" t="s">
        <v>174</v>
      </c>
      <c r="CW47" t="s">
        <v>174</v>
      </c>
      <c r="CX47">
        <v>100</v>
      </c>
      <c r="CY47">
        <v>0</v>
      </c>
      <c r="CZ47">
        <v>0</v>
      </c>
      <c r="DA47">
        <v>0</v>
      </c>
      <c r="DB47">
        <v>0</v>
      </c>
      <c r="DC47">
        <v>0</v>
      </c>
      <c r="DD47">
        <v>0</v>
      </c>
      <c r="DE47">
        <v>0</v>
      </c>
      <c r="DF47">
        <v>0</v>
      </c>
      <c r="DG47">
        <v>0</v>
      </c>
      <c r="DH47">
        <v>0</v>
      </c>
      <c r="DI47">
        <v>0</v>
      </c>
      <c r="DK47" t="s">
        <v>138</v>
      </c>
      <c r="DP47" t="s">
        <v>138</v>
      </c>
      <c r="DT47" t="s">
        <v>138</v>
      </c>
      <c r="EL47" t="s">
        <v>138</v>
      </c>
      <c r="EN47" t="s">
        <v>138</v>
      </c>
      <c r="ER47" t="s">
        <v>138</v>
      </c>
      <c r="EW47" t="s">
        <v>138</v>
      </c>
      <c r="EY47" t="s">
        <v>138</v>
      </c>
      <c r="FG47" t="s">
        <v>138</v>
      </c>
      <c r="FH47" t="s">
        <v>174</v>
      </c>
      <c r="FI47" t="s">
        <v>174</v>
      </c>
      <c r="FJ47" t="s">
        <v>174</v>
      </c>
      <c r="FK47" t="s">
        <v>174</v>
      </c>
      <c r="FL47" t="s">
        <v>174</v>
      </c>
      <c r="FM47" t="s">
        <v>174</v>
      </c>
      <c r="FN47" t="s">
        <v>174</v>
      </c>
      <c r="FO47" t="s">
        <v>174</v>
      </c>
      <c r="FP47" t="s">
        <v>174</v>
      </c>
      <c r="FQ47" t="s">
        <v>174</v>
      </c>
      <c r="FR47" t="s">
        <v>174</v>
      </c>
      <c r="FS47" t="s">
        <v>174</v>
      </c>
      <c r="FT47" t="s">
        <v>174</v>
      </c>
      <c r="FU47" t="s">
        <v>174</v>
      </c>
      <c r="FV47" t="s">
        <v>174</v>
      </c>
      <c r="FW47" t="s">
        <v>174</v>
      </c>
      <c r="GB47" t="s">
        <v>138</v>
      </c>
      <c r="GD47" t="s">
        <v>138</v>
      </c>
      <c r="GI47" t="s">
        <v>138</v>
      </c>
      <c r="GN47" t="s">
        <v>138</v>
      </c>
      <c r="GT47" t="s">
        <v>138</v>
      </c>
      <c r="GU47" t="s">
        <v>174</v>
      </c>
      <c r="GV47" t="s">
        <v>174</v>
      </c>
      <c r="GW47" t="s">
        <v>174</v>
      </c>
      <c r="GX47" t="s">
        <v>174</v>
      </c>
      <c r="GY47" t="s">
        <v>174</v>
      </c>
      <c r="GZ47" t="s">
        <v>174</v>
      </c>
      <c r="HB47" t="s">
        <v>138</v>
      </c>
      <c r="HC47" t="s">
        <v>174</v>
      </c>
      <c r="HD47" t="s">
        <v>174</v>
      </c>
      <c r="HE47" t="s">
        <v>138</v>
      </c>
      <c r="HQ47">
        <v>1</v>
      </c>
      <c r="HR47" t="s">
        <v>212</v>
      </c>
      <c r="HS47">
        <v>0</v>
      </c>
      <c r="HT47">
        <v>0</v>
      </c>
      <c r="HU47">
        <v>0</v>
      </c>
      <c r="HV47">
        <v>0</v>
      </c>
      <c r="HW47">
        <v>100</v>
      </c>
      <c r="HX47">
        <v>0</v>
      </c>
      <c r="HY47">
        <v>0</v>
      </c>
      <c r="HZ47">
        <v>0</v>
      </c>
      <c r="IA47">
        <v>0</v>
      </c>
      <c r="IB47">
        <v>0</v>
      </c>
      <c r="IC47">
        <v>0</v>
      </c>
      <c r="ID47">
        <v>0</v>
      </c>
      <c r="IE47">
        <v>0</v>
      </c>
      <c r="IF47">
        <v>0</v>
      </c>
      <c r="IG47">
        <v>0</v>
      </c>
      <c r="IH47">
        <v>0</v>
      </c>
      <c r="II47">
        <v>0</v>
      </c>
      <c r="IJ47">
        <v>0</v>
      </c>
      <c r="IK47">
        <v>0</v>
      </c>
      <c r="IL47">
        <v>0</v>
      </c>
      <c r="IM47">
        <v>0</v>
      </c>
      <c r="IN47">
        <v>0</v>
      </c>
      <c r="IO47">
        <v>0</v>
      </c>
      <c r="IP47">
        <v>0</v>
      </c>
      <c r="IQ47">
        <v>0</v>
      </c>
      <c r="IV47" t="s">
        <v>138</v>
      </c>
    </row>
    <row r="48" spans="1:274" x14ac:dyDescent="0.3">
      <c r="A48">
        <v>47</v>
      </c>
      <c r="B48" t="s">
        <v>226</v>
      </c>
      <c r="C48">
        <v>0</v>
      </c>
      <c r="D48">
        <v>100</v>
      </c>
      <c r="E48">
        <v>0</v>
      </c>
      <c r="F48">
        <v>0</v>
      </c>
      <c r="G48">
        <v>0</v>
      </c>
      <c r="H48">
        <v>0</v>
      </c>
      <c r="I48">
        <v>100</v>
      </c>
      <c r="J48">
        <v>0</v>
      </c>
      <c r="K48">
        <v>0</v>
      </c>
      <c r="L48">
        <v>0</v>
      </c>
      <c r="M48">
        <v>0</v>
      </c>
      <c r="N48">
        <v>100</v>
      </c>
      <c r="O48">
        <v>0</v>
      </c>
      <c r="P48">
        <v>0</v>
      </c>
      <c r="Q48">
        <v>0</v>
      </c>
      <c r="R48">
        <v>100</v>
      </c>
      <c r="S48">
        <v>0</v>
      </c>
      <c r="T48">
        <v>0</v>
      </c>
      <c r="U48">
        <v>0</v>
      </c>
      <c r="V48">
        <v>0</v>
      </c>
      <c r="W48">
        <v>0</v>
      </c>
      <c r="X48">
        <v>0</v>
      </c>
      <c r="Y48">
        <v>0</v>
      </c>
      <c r="Z48">
        <v>0</v>
      </c>
      <c r="AA48">
        <v>0</v>
      </c>
      <c r="AB48">
        <v>0</v>
      </c>
      <c r="AC48">
        <v>0</v>
      </c>
      <c r="AD48">
        <v>0</v>
      </c>
      <c r="AE48">
        <v>0</v>
      </c>
      <c r="AF48">
        <v>0</v>
      </c>
      <c r="AG48">
        <v>100</v>
      </c>
      <c r="AH48">
        <v>0</v>
      </c>
      <c r="AI48">
        <v>100</v>
      </c>
      <c r="AJ48">
        <v>0</v>
      </c>
      <c r="AK48">
        <v>0</v>
      </c>
      <c r="AL48">
        <v>0</v>
      </c>
      <c r="AM48">
        <v>0</v>
      </c>
      <c r="AN48">
        <v>0</v>
      </c>
      <c r="AO48">
        <v>0</v>
      </c>
      <c r="AP48">
        <v>100</v>
      </c>
      <c r="AQ48">
        <v>0</v>
      </c>
      <c r="AR48">
        <v>100</v>
      </c>
      <c r="AS48">
        <v>0</v>
      </c>
      <c r="AT48">
        <v>0</v>
      </c>
      <c r="AU48">
        <v>0</v>
      </c>
      <c r="AV48">
        <v>0</v>
      </c>
      <c r="AW48">
        <v>0</v>
      </c>
      <c r="AX48">
        <v>0</v>
      </c>
      <c r="AY48">
        <v>100</v>
      </c>
      <c r="AZ48">
        <v>0</v>
      </c>
      <c r="BA48" t="s">
        <v>174</v>
      </c>
      <c r="BB48" t="s">
        <v>174</v>
      </c>
      <c r="BC48" t="s">
        <v>174</v>
      </c>
      <c r="BD48" t="s">
        <v>174</v>
      </c>
      <c r="BE48" t="s">
        <v>174</v>
      </c>
      <c r="BF48" t="s">
        <v>174</v>
      </c>
      <c r="BG48" t="s">
        <v>174</v>
      </c>
      <c r="BH48" t="s">
        <v>174</v>
      </c>
      <c r="BI48" t="s">
        <v>174</v>
      </c>
      <c r="BJ48" t="s">
        <v>174</v>
      </c>
      <c r="BK48" t="s">
        <v>174</v>
      </c>
      <c r="BL48" t="s">
        <v>174</v>
      </c>
      <c r="BM48" t="s">
        <v>174</v>
      </c>
      <c r="BN48" t="s">
        <v>174</v>
      </c>
      <c r="BO48" t="s">
        <v>174</v>
      </c>
      <c r="BP48" t="s">
        <v>174</v>
      </c>
      <c r="BQ48">
        <v>0</v>
      </c>
      <c r="BR48">
        <v>0</v>
      </c>
      <c r="BS48">
        <v>0</v>
      </c>
      <c r="BT48">
        <v>0</v>
      </c>
      <c r="BU48">
        <v>100</v>
      </c>
      <c r="BV48">
        <v>0</v>
      </c>
      <c r="BW48">
        <v>0</v>
      </c>
      <c r="BX48">
        <v>0</v>
      </c>
      <c r="BY48">
        <v>0</v>
      </c>
      <c r="BZ48">
        <v>0</v>
      </c>
      <c r="CA48">
        <v>100</v>
      </c>
      <c r="CB48">
        <v>100</v>
      </c>
      <c r="CC48">
        <v>0</v>
      </c>
      <c r="CD48">
        <v>0</v>
      </c>
      <c r="CE48">
        <v>100</v>
      </c>
      <c r="CF48">
        <v>0</v>
      </c>
      <c r="CG48">
        <v>0</v>
      </c>
      <c r="CH48">
        <v>0</v>
      </c>
      <c r="CI48">
        <v>0</v>
      </c>
      <c r="CJ48">
        <v>0</v>
      </c>
      <c r="CK48">
        <v>0</v>
      </c>
      <c r="CL48">
        <v>0</v>
      </c>
      <c r="CM48">
        <v>100</v>
      </c>
      <c r="CN48" t="s">
        <v>174</v>
      </c>
      <c r="CO48" t="s">
        <v>174</v>
      </c>
      <c r="CP48" t="s">
        <v>174</v>
      </c>
      <c r="CQ48" t="s">
        <v>174</v>
      </c>
      <c r="CR48" t="s">
        <v>174</v>
      </c>
      <c r="CS48" t="s">
        <v>174</v>
      </c>
      <c r="CT48">
        <v>0</v>
      </c>
      <c r="CU48">
        <v>100</v>
      </c>
      <c r="CV48" t="s">
        <v>174</v>
      </c>
      <c r="CW48" t="s">
        <v>174</v>
      </c>
      <c r="CX48">
        <v>0</v>
      </c>
      <c r="CY48">
        <v>100</v>
      </c>
      <c r="CZ48">
        <v>100</v>
      </c>
      <c r="DA48">
        <v>0</v>
      </c>
      <c r="DB48">
        <v>0</v>
      </c>
      <c r="DC48">
        <v>0</v>
      </c>
      <c r="DD48">
        <v>0</v>
      </c>
      <c r="DE48">
        <v>0</v>
      </c>
      <c r="DF48">
        <v>0</v>
      </c>
      <c r="DG48">
        <v>0</v>
      </c>
      <c r="DH48">
        <v>0</v>
      </c>
      <c r="DI48">
        <v>100</v>
      </c>
      <c r="DK48" t="s">
        <v>138</v>
      </c>
      <c r="DP48" t="s">
        <v>138</v>
      </c>
      <c r="DU48" t="s">
        <v>138</v>
      </c>
      <c r="DY48" t="s">
        <v>138</v>
      </c>
      <c r="EN48" t="s">
        <v>138</v>
      </c>
      <c r="EP48" t="s">
        <v>138</v>
      </c>
      <c r="EW48" t="s">
        <v>138</v>
      </c>
      <c r="EY48" t="s">
        <v>138</v>
      </c>
      <c r="FF48" t="s">
        <v>138</v>
      </c>
      <c r="FH48" t="s">
        <v>174</v>
      </c>
      <c r="FI48" t="s">
        <v>174</v>
      </c>
      <c r="FJ48" t="s">
        <v>174</v>
      </c>
      <c r="FK48" t="s">
        <v>174</v>
      </c>
      <c r="FL48" t="s">
        <v>174</v>
      </c>
      <c r="FM48" t="s">
        <v>174</v>
      </c>
      <c r="FN48" t="s">
        <v>174</v>
      </c>
      <c r="FO48" t="s">
        <v>174</v>
      </c>
      <c r="FP48" t="s">
        <v>174</v>
      </c>
      <c r="FQ48" t="s">
        <v>174</v>
      </c>
      <c r="FR48" t="s">
        <v>174</v>
      </c>
      <c r="FS48" t="s">
        <v>174</v>
      </c>
      <c r="FT48" t="s">
        <v>174</v>
      </c>
      <c r="FU48" t="s">
        <v>174</v>
      </c>
      <c r="FV48" t="s">
        <v>174</v>
      </c>
      <c r="FW48" t="s">
        <v>174</v>
      </c>
      <c r="GB48" t="s">
        <v>138</v>
      </c>
      <c r="GH48" t="s">
        <v>138</v>
      </c>
      <c r="GI48" t="s">
        <v>138</v>
      </c>
      <c r="GL48" t="s">
        <v>138</v>
      </c>
      <c r="GT48" t="s">
        <v>138</v>
      </c>
      <c r="GU48" t="s">
        <v>174</v>
      </c>
      <c r="GV48" t="s">
        <v>174</v>
      </c>
      <c r="GW48" t="s">
        <v>174</v>
      </c>
      <c r="GX48" t="s">
        <v>174</v>
      </c>
      <c r="GY48" t="s">
        <v>174</v>
      </c>
      <c r="GZ48" t="s">
        <v>174</v>
      </c>
      <c r="HB48" t="s">
        <v>138</v>
      </c>
      <c r="HC48" t="s">
        <v>174</v>
      </c>
      <c r="HD48" t="s">
        <v>174</v>
      </c>
      <c r="HF48" t="s">
        <v>138</v>
      </c>
      <c r="HG48" t="s">
        <v>138</v>
      </c>
      <c r="HP48" t="s">
        <v>138</v>
      </c>
      <c r="HQ48">
        <v>1</v>
      </c>
      <c r="HR48" t="s">
        <v>212</v>
      </c>
      <c r="HS48">
        <v>0</v>
      </c>
      <c r="HT48">
        <v>0</v>
      </c>
      <c r="HU48">
        <v>0</v>
      </c>
      <c r="HV48">
        <v>0</v>
      </c>
      <c r="HW48">
        <v>100</v>
      </c>
      <c r="HX48">
        <v>0</v>
      </c>
      <c r="HY48">
        <v>0</v>
      </c>
      <c r="HZ48">
        <v>0</v>
      </c>
      <c r="IA48">
        <v>0</v>
      </c>
      <c r="IB48">
        <v>0</v>
      </c>
      <c r="IC48">
        <v>0</v>
      </c>
      <c r="ID48">
        <v>0</v>
      </c>
      <c r="IE48">
        <v>0</v>
      </c>
      <c r="IF48">
        <v>0</v>
      </c>
      <c r="IG48">
        <v>0</v>
      </c>
      <c r="IH48">
        <v>0</v>
      </c>
      <c r="II48">
        <v>0</v>
      </c>
      <c r="IJ48">
        <v>0</v>
      </c>
      <c r="IK48">
        <v>0</v>
      </c>
      <c r="IL48">
        <v>0</v>
      </c>
      <c r="IM48">
        <v>0</v>
      </c>
      <c r="IN48">
        <v>0</v>
      </c>
      <c r="IO48">
        <v>0</v>
      </c>
      <c r="IP48">
        <v>0</v>
      </c>
      <c r="IQ48">
        <v>0</v>
      </c>
      <c r="IV48" t="s">
        <v>138</v>
      </c>
    </row>
    <row r="49" spans="1:264" x14ac:dyDescent="0.3">
      <c r="A49">
        <v>48</v>
      </c>
      <c r="B49" t="s">
        <v>227</v>
      </c>
      <c r="C49">
        <v>0</v>
      </c>
      <c r="D49">
        <v>100</v>
      </c>
      <c r="E49">
        <v>0</v>
      </c>
      <c r="F49">
        <v>0</v>
      </c>
      <c r="G49">
        <v>0</v>
      </c>
      <c r="H49">
        <v>0</v>
      </c>
      <c r="I49">
        <v>100</v>
      </c>
      <c r="J49">
        <v>0</v>
      </c>
      <c r="K49">
        <v>0</v>
      </c>
      <c r="L49">
        <v>0</v>
      </c>
      <c r="M49">
        <v>0</v>
      </c>
      <c r="N49">
        <v>0</v>
      </c>
      <c r="O49">
        <v>100</v>
      </c>
      <c r="P49">
        <v>0</v>
      </c>
      <c r="Q49">
        <v>0</v>
      </c>
      <c r="R49">
        <v>0</v>
      </c>
      <c r="S49">
        <v>0</v>
      </c>
      <c r="T49">
        <v>0</v>
      </c>
      <c r="U49">
        <v>0</v>
      </c>
      <c r="V49">
        <v>0</v>
      </c>
      <c r="W49">
        <v>0</v>
      </c>
      <c r="X49">
        <v>50</v>
      </c>
      <c r="Y49">
        <v>0</v>
      </c>
      <c r="Z49">
        <v>0</v>
      </c>
      <c r="AA49">
        <v>0</v>
      </c>
      <c r="AB49">
        <v>50</v>
      </c>
      <c r="AC49">
        <v>0</v>
      </c>
      <c r="AD49">
        <v>0</v>
      </c>
      <c r="AE49">
        <v>0</v>
      </c>
      <c r="AF49">
        <v>0</v>
      </c>
      <c r="AG49">
        <v>100</v>
      </c>
      <c r="AH49">
        <v>0</v>
      </c>
      <c r="AI49">
        <v>0</v>
      </c>
      <c r="AJ49">
        <v>50</v>
      </c>
      <c r="AK49">
        <v>50</v>
      </c>
      <c r="AL49">
        <v>0</v>
      </c>
      <c r="AM49">
        <v>0</v>
      </c>
      <c r="AN49">
        <v>100</v>
      </c>
      <c r="AO49">
        <v>0</v>
      </c>
      <c r="AP49">
        <v>0</v>
      </c>
      <c r="AQ49">
        <v>0</v>
      </c>
      <c r="AR49">
        <v>0</v>
      </c>
      <c r="AS49">
        <v>0</v>
      </c>
      <c r="AT49">
        <v>100</v>
      </c>
      <c r="AU49">
        <v>0</v>
      </c>
      <c r="AV49">
        <v>0</v>
      </c>
      <c r="AW49">
        <v>0</v>
      </c>
      <c r="AX49">
        <v>100</v>
      </c>
      <c r="AY49">
        <v>50</v>
      </c>
      <c r="AZ49">
        <v>50</v>
      </c>
      <c r="BA49" t="s">
        <v>174</v>
      </c>
      <c r="BB49" t="s">
        <v>174</v>
      </c>
      <c r="BC49" t="s">
        <v>174</v>
      </c>
      <c r="BD49" t="s">
        <v>174</v>
      </c>
      <c r="BE49" t="s">
        <v>174</v>
      </c>
      <c r="BF49" t="s">
        <v>174</v>
      </c>
      <c r="BG49" t="s">
        <v>174</v>
      </c>
      <c r="BH49" t="s">
        <v>174</v>
      </c>
      <c r="BI49" t="s">
        <v>174</v>
      </c>
      <c r="BJ49" t="s">
        <v>174</v>
      </c>
      <c r="BK49" t="s">
        <v>174</v>
      </c>
      <c r="BL49" t="s">
        <v>174</v>
      </c>
      <c r="BM49" t="s">
        <v>174</v>
      </c>
      <c r="BN49" t="s">
        <v>174</v>
      </c>
      <c r="BO49" t="s">
        <v>174</v>
      </c>
      <c r="BP49" t="s">
        <v>174</v>
      </c>
      <c r="BQ49">
        <v>0</v>
      </c>
      <c r="BR49">
        <v>0</v>
      </c>
      <c r="BS49">
        <v>0</v>
      </c>
      <c r="BT49">
        <v>0</v>
      </c>
      <c r="BU49">
        <v>100</v>
      </c>
      <c r="BV49">
        <v>50</v>
      </c>
      <c r="BW49">
        <v>0</v>
      </c>
      <c r="BX49">
        <v>0</v>
      </c>
      <c r="BY49">
        <v>0</v>
      </c>
      <c r="BZ49">
        <v>50</v>
      </c>
      <c r="CA49">
        <v>0</v>
      </c>
      <c r="CB49">
        <v>100</v>
      </c>
      <c r="CC49">
        <v>0</v>
      </c>
      <c r="CD49">
        <v>0</v>
      </c>
      <c r="CE49">
        <v>0</v>
      </c>
      <c r="CF49">
        <v>50</v>
      </c>
      <c r="CG49">
        <v>0</v>
      </c>
      <c r="CH49">
        <v>0</v>
      </c>
      <c r="CI49">
        <v>0</v>
      </c>
      <c r="CJ49">
        <v>50</v>
      </c>
      <c r="CK49">
        <v>0</v>
      </c>
      <c r="CL49">
        <v>0</v>
      </c>
      <c r="CM49">
        <v>100</v>
      </c>
      <c r="CN49" t="s">
        <v>174</v>
      </c>
      <c r="CO49" t="s">
        <v>174</v>
      </c>
      <c r="CP49" t="s">
        <v>174</v>
      </c>
      <c r="CQ49" t="s">
        <v>174</v>
      </c>
      <c r="CR49" t="s">
        <v>174</v>
      </c>
      <c r="CS49" t="s">
        <v>174</v>
      </c>
      <c r="CT49">
        <v>0</v>
      </c>
      <c r="CU49">
        <v>100</v>
      </c>
      <c r="CV49" t="s">
        <v>174</v>
      </c>
      <c r="CW49" t="s">
        <v>174</v>
      </c>
      <c r="CX49">
        <v>50</v>
      </c>
      <c r="CY49">
        <v>50</v>
      </c>
      <c r="CZ49">
        <v>0</v>
      </c>
      <c r="DA49">
        <v>0</v>
      </c>
      <c r="DB49">
        <v>0</v>
      </c>
      <c r="DC49">
        <v>100</v>
      </c>
      <c r="DD49">
        <v>0</v>
      </c>
      <c r="DE49">
        <v>0</v>
      </c>
      <c r="DF49">
        <v>0</v>
      </c>
      <c r="DG49">
        <v>0</v>
      </c>
      <c r="DH49">
        <v>100</v>
      </c>
      <c r="DI49">
        <v>0</v>
      </c>
      <c r="DK49" t="s">
        <v>138</v>
      </c>
      <c r="DP49" t="s">
        <v>138</v>
      </c>
      <c r="DV49" t="s">
        <v>138</v>
      </c>
      <c r="EE49" t="s">
        <v>133</v>
      </c>
      <c r="EI49" t="s">
        <v>133</v>
      </c>
      <c r="EN49" t="s">
        <v>138</v>
      </c>
      <c r="EQ49" t="s">
        <v>133</v>
      </c>
      <c r="ER49" t="s">
        <v>133</v>
      </c>
      <c r="EU49" t="s">
        <v>138</v>
      </c>
      <c r="FA49" t="s">
        <v>138</v>
      </c>
      <c r="FE49" t="s">
        <v>138</v>
      </c>
      <c r="FF49" t="s">
        <v>133</v>
      </c>
      <c r="FG49" t="s">
        <v>133</v>
      </c>
      <c r="FH49" t="s">
        <v>174</v>
      </c>
      <c r="FI49" t="s">
        <v>174</v>
      </c>
      <c r="FJ49" t="s">
        <v>174</v>
      </c>
      <c r="FK49" t="s">
        <v>174</v>
      </c>
      <c r="FL49" t="s">
        <v>174</v>
      </c>
      <c r="FM49" t="s">
        <v>174</v>
      </c>
      <c r="FN49" t="s">
        <v>174</v>
      </c>
      <c r="FO49" t="s">
        <v>174</v>
      </c>
      <c r="FP49" t="s">
        <v>174</v>
      </c>
      <c r="FQ49" t="s">
        <v>174</v>
      </c>
      <c r="FR49" t="s">
        <v>174</v>
      </c>
      <c r="FS49" t="s">
        <v>174</v>
      </c>
      <c r="FT49" t="s">
        <v>174</v>
      </c>
      <c r="FU49" t="s">
        <v>174</v>
      </c>
      <c r="FV49" t="s">
        <v>174</v>
      </c>
      <c r="FW49" t="s">
        <v>174</v>
      </c>
      <c r="GB49" t="s">
        <v>138</v>
      </c>
      <c r="GC49" t="s">
        <v>133</v>
      </c>
      <c r="GG49" t="s">
        <v>133</v>
      </c>
      <c r="GI49" t="s">
        <v>138</v>
      </c>
      <c r="GM49" t="s">
        <v>133</v>
      </c>
      <c r="GQ49" t="s">
        <v>133</v>
      </c>
      <c r="GT49" t="s">
        <v>138</v>
      </c>
      <c r="GU49" t="s">
        <v>174</v>
      </c>
      <c r="GV49" t="s">
        <v>174</v>
      </c>
      <c r="GW49" t="s">
        <v>174</v>
      </c>
      <c r="GX49" t="s">
        <v>174</v>
      </c>
      <c r="GY49" t="s">
        <v>174</v>
      </c>
      <c r="GZ49" t="s">
        <v>174</v>
      </c>
      <c r="HB49" t="s">
        <v>138</v>
      </c>
      <c r="HC49" t="s">
        <v>174</v>
      </c>
      <c r="HD49" t="s">
        <v>174</v>
      </c>
      <c r="HE49" t="s">
        <v>133</v>
      </c>
      <c r="HF49" t="s">
        <v>133</v>
      </c>
      <c r="HJ49" t="s">
        <v>138</v>
      </c>
      <c r="HO49" t="s">
        <v>138</v>
      </c>
      <c r="HQ49">
        <v>2</v>
      </c>
      <c r="HR49" t="s">
        <v>212</v>
      </c>
      <c r="HS49">
        <v>0</v>
      </c>
      <c r="HT49">
        <v>0</v>
      </c>
      <c r="HU49">
        <v>0</v>
      </c>
      <c r="HV49">
        <v>0</v>
      </c>
      <c r="HW49">
        <v>100</v>
      </c>
      <c r="HX49">
        <v>0</v>
      </c>
      <c r="HY49">
        <v>0</v>
      </c>
      <c r="HZ49">
        <v>0</v>
      </c>
      <c r="IA49">
        <v>0</v>
      </c>
      <c r="IB49">
        <v>0</v>
      </c>
      <c r="IC49">
        <v>0</v>
      </c>
      <c r="ID49">
        <v>0</v>
      </c>
      <c r="IE49">
        <v>0</v>
      </c>
      <c r="IF49">
        <v>0</v>
      </c>
      <c r="IG49">
        <v>0</v>
      </c>
      <c r="IH49">
        <v>0</v>
      </c>
      <c r="II49">
        <v>0</v>
      </c>
      <c r="IJ49">
        <v>0</v>
      </c>
      <c r="IK49">
        <v>0</v>
      </c>
      <c r="IL49">
        <v>0</v>
      </c>
      <c r="IM49">
        <v>0</v>
      </c>
      <c r="IN49">
        <v>0</v>
      </c>
      <c r="IO49">
        <v>0</v>
      </c>
      <c r="IP49">
        <v>0</v>
      </c>
      <c r="IQ49">
        <v>0</v>
      </c>
      <c r="IV49" t="s">
        <v>138</v>
      </c>
    </row>
    <row r="50" spans="1:264" x14ac:dyDescent="0.3">
      <c r="A50">
        <v>49</v>
      </c>
      <c r="B50" t="s">
        <v>228</v>
      </c>
      <c r="C50">
        <v>0</v>
      </c>
      <c r="D50">
        <v>100</v>
      </c>
      <c r="E50">
        <v>0</v>
      </c>
      <c r="F50">
        <v>0</v>
      </c>
      <c r="G50">
        <v>0</v>
      </c>
      <c r="H50">
        <v>0</v>
      </c>
      <c r="I50">
        <v>100</v>
      </c>
      <c r="J50">
        <v>0</v>
      </c>
      <c r="K50">
        <v>0</v>
      </c>
      <c r="L50">
        <v>0</v>
      </c>
      <c r="M50">
        <v>0</v>
      </c>
      <c r="N50">
        <v>0</v>
      </c>
      <c r="O50">
        <v>0</v>
      </c>
      <c r="P50">
        <v>100</v>
      </c>
      <c r="Q50">
        <v>0</v>
      </c>
      <c r="R50">
        <v>0</v>
      </c>
      <c r="S50">
        <v>0</v>
      </c>
      <c r="T50">
        <v>0</v>
      </c>
      <c r="U50">
        <v>0</v>
      </c>
      <c r="V50">
        <v>0</v>
      </c>
      <c r="W50">
        <v>0</v>
      </c>
      <c r="X50">
        <v>0</v>
      </c>
      <c r="Y50">
        <v>0</v>
      </c>
      <c r="Z50">
        <v>0</v>
      </c>
      <c r="AA50">
        <v>0</v>
      </c>
      <c r="AB50">
        <v>0</v>
      </c>
      <c r="AC50">
        <v>100</v>
      </c>
      <c r="AD50">
        <v>0</v>
      </c>
      <c r="AE50">
        <v>0</v>
      </c>
      <c r="AF50">
        <v>0</v>
      </c>
      <c r="AG50">
        <v>0</v>
      </c>
      <c r="AH50">
        <v>100</v>
      </c>
      <c r="AI50">
        <v>0</v>
      </c>
      <c r="AJ50">
        <v>0</v>
      </c>
      <c r="AK50">
        <v>100</v>
      </c>
      <c r="AL50">
        <v>0</v>
      </c>
      <c r="AM50">
        <v>0</v>
      </c>
      <c r="AN50">
        <v>0</v>
      </c>
      <c r="AO50">
        <v>0</v>
      </c>
      <c r="AP50">
        <v>100</v>
      </c>
      <c r="AQ50">
        <v>100</v>
      </c>
      <c r="AR50">
        <v>0</v>
      </c>
      <c r="AS50">
        <v>0</v>
      </c>
      <c r="AT50">
        <v>0</v>
      </c>
      <c r="AU50">
        <v>0</v>
      </c>
      <c r="AV50">
        <v>0</v>
      </c>
      <c r="AW50">
        <v>0</v>
      </c>
      <c r="AX50">
        <v>0</v>
      </c>
      <c r="AY50">
        <v>0</v>
      </c>
      <c r="AZ50">
        <v>100</v>
      </c>
      <c r="BA50" t="s">
        <v>174</v>
      </c>
      <c r="BB50" t="s">
        <v>174</v>
      </c>
      <c r="BC50" t="s">
        <v>174</v>
      </c>
      <c r="BD50" t="s">
        <v>174</v>
      </c>
      <c r="BE50" t="s">
        <v>174</v>
      </c>
      <c r="BF50" t="s">
        <v>174</v>
      </c>
      <c r="BG50" t="s">
        <v>174</v>
      </c>
      <c r="BH50" t="s">
        <v>174</v>
      </c>
      <c r="BI50" t="s">
        <v>174</v>
      </c>
      <c r="BJ50" t="s">
        <v>174</v>
      </c>
      <c r="BK50" t="s">
        <v>174</v>
      </c>
      <c r="BL50" t="s">
        <v>174</v>
      </c>
      <c r="BM50" t="s">
        <v>174</v>
      </c>
      <c r="BN50" t="s">
        <v>174</v>
      </c>
      <c r="BO50" t="s">
        <v>174</v>
      </c>
      <c r="BP50" t="s">
        <v>174</v>
      </c>
      <c r="BQ50">
        <v>0</v>
      </c>
      <c r="BR50">
        <v>0</v>
      </c>
      <c r="BS50">
        <v>0</v>
      </c>
      <c r="BT50">
        <v>0</v>
      </c>
      <c r="BU50">
        <v>100</v>
      </c>
      <c r="BV50">
        <v>0</v>
      </c>
      <c r="BW50">
        <v>100</v>
      </c>
      <c r="BX50">
        <v>0</v>
      </c>
      <c r="BY50">
        <v>0</v>
      </c>
      <c r="BZ50">
        <v>0</v>
      </c>
      <c r="CA50">
        <v>0</v>
      </c>
      <c r="CB50">
        <v>100</v>
      </c>
      <c r="CC50">
        <v>0</v>
      </c>
      <c r="CD50">
        <v>0</v>
      </c>
      <c r="CE50">
        <v>0</v>
      </c>
      <c r="CF50">
        <v>0</v>
      </c>
      <c r="CG50">
        <v>0</v>
      </c>
      <c r="CH50">
        <v>0</v>
      </c>
      <c r="CI50">
        <v>100</v>
      </c>
      <c r="CJ50">
        <v>0</v>
      </c>
      <c r="CK50">
        <v>0</v>
      </c>
      <c r="CL50">
        <v>0</v>
      </c>
      <c r="CM50">
        <v>100</v>
      </c>
      <c r="CN50" t="s">
        <v>174</v>
      </c>
      <c r="CO50" t="s">
        <v>174</v>
      </c>
      <c r="CP50" t="s">
        <v>174</v>
      </c>
      <c r="CQ50" t="s">
        <v>174</v>
      </c>
      <c r="CR50" t="s">
        <v>174</v>
      </c>
      <c r="CS50" t="s">
        <v>174</v>
      </c>
      <c r="CT50">
        <v>0</v>
      </c>
      <c r="CU50">
        <v>100</v>
      </c>
      <c r="CV50" t="s">
        <v>174</v>
      </c>
      <c r="CW50" t="s">
        <v>174</v>
      </c>
      <c r="CX50">
        <v>100</v>
      </c>
      <c r="CY50">
        <v>0</v>
      </c>
      <c r="CZ50">
        <v>0</v>
      </c>
      <c r="DA50">
        <v>0</v>
      </c>
      <c r="DB50">
        <v>0</v>
      </c>
      <c r="DC50">
        <v>0</v>
      </c>
      <c r="DD50">
        <v>0</v>
      </c>
      <c r="DE50">
        <v>0</v>
      </c>
      <c r="DF50">
        <v>0</v>
      </c>
      <c r="DG50">
        <v>0</v>
      </c>
      <c r="DH50">
        <v>0</v>
      </c>
      <c r="DI50">
        <v>0</v>
      </c>
      <c r="DK50" t="s">
        <v>138</v>
      </c>
      <c r="DP50" t="s">
        <v>138</v>
      </c>
      <c r="DW50" t="s">
        <v>138</v>
      </c>
      <c r="EJ50" t="s">
        <v>138</v>
      </c>
      <c r="EO50" t="s">
        <v>138</v>
      </c>
      <c r="ER50" t="s">
        <v>138</v>
      </c>
      <c r="EW50" t="s">
        <v>138</v>
      </c>
      <c r="EX50" t="s">
        <v>138</v>
      </c>
      <c r="FG50" t="s">
        <v>138</v>
      </c>
      <c r="FH50" t="s">
        <v>174</v>
      </c>
      <c r="FI50" t="s">
        <v>174</v>
      </c>
      <c r="FJ50" t="s">
        <v>174</v>
      </c>
      <c r="FK50" t="s">
        <v>174</v>
      </c>
      <c r="FL50" t="s">
        <v>174</v>
      </c>
      <c r="FM50" t="s">
        <v>174</v>
      </c>
      <c r="FN50" t="s">
        <v>174</v>
      </c>
      <c r="FO50" t="s">
        <v>174</v>
      </c>
      <c r="FP50" t="s">
        <v>174</v>
      </c>
      <c r="FQ50" t="s">
        <v>174</v>
      </c>
      <c r="FR50" t="s">
        <v>174</v>
      </c>
      <c r="FS50" t="s">
        <v>174</v>
      </c>
      <c r="FT50" t="s">
        <v>174</v>
      </c>
      <c r="FU50" t="s">
        <v>174</v>
      </c>
      <c r="FV50" t="s">
        <v>174</v>
      </c>
      <c r="FW50" t="s">
        <v>174</v>
      </c>
      <c r="GB50" t="s">
        <v>138</v>
      </c>
      <c r="GD50" t="s">
        <v>138</v>
      </c>
      <c r="GI50" t="s">
        <v>138</v>
      </c>
      <c r="GP50" t="s">
        <v>138</v>
      </c>
      <c r="GT50" t="s">
        <v>138</v>
      </c>
      <c r="GU50" t="s">
        <v>174</v>
      </c>
      <c r="GV50" t="s">
        <v>174</v>
      </c>
      <c r="GW50" t="s">
        <v>174</v>
      </c>
      <c r="GX50" t="s">
        <v>174</v>
      </c>
      <c r="GY50" t="s">
        <v>174</v>
      </c>
      <c r="GZ50" t="s">
        <v>174</v>
      </c>
      <c r="HB50" t="s">
        <v>138</v>
      </c>
      <c r="HC50" t="s">
        <v>174</v>
      </c>
      <c r="HD50" t="s">
        <v>174</v>
      </c>
      <c r="HE50" t="s">
        <v>138</v>
      </c>
      <c r="HQ50">
        <v>1</v>
      </c>
      <c r="HR50" t="s">
        <v>212</v>
      </c>
      <c r="HS50">
        <v>0</v>
      </c>
      <c r="HT50">
        <v>0</v>
      </c>
      <c r="HU50">
        <v>0</v>
      </c>
      <c r="HV50">
        <v>0</v>
      </c>
      <c r="HW50">
        <v>100</v>
      </c>
      <c r="HX50">
        <v>0</v>
      </c>
      <c r="HY50">
        <v>0</v>
      </c>
      <c r="HZ50">
        <v>0</v>
      </c>
      <c r="IA50">
        <v>0</v>
      </c>
      <c r="IB50">
        <v>0</v>
      </c>
      <c r="IC50">
        <v>0</v>
      </c>
      <c r="ID50">
        <v>0</v>
      </c>
      <c r="IE50">
        <v>0</v>
      </c>
      <c r="IF50">
        <v>0</v>
      </c>
      <c r="IG50">
        <v>0</v>
      </c>
      <c r="IH50">
        <v>0</v>
      </c>
      <c r="II50">
        <v>0</v>
      </c>
      <c r="IJ50">
        <v>0</v>
      </c>
      <c r="IK50">
        <v>0</v>
      </c>
      <c r="IL50">
        <v>0</v>
      </c>
      <c r="IM50">
        <v>0</v>
      </c>
      <c r="IN50">
        <v>0</v>
      </c>
      <c r="IO50">
        <v>0</v>
      </c>
      <c r="IP50">
        <v>0</v>
      </c>
      <c r="IQ50">
        <v>0</v>
      </c>
      <c r="IV50" t="s">
        <v>138</v>
      </c>
    </row>
    <row r="51" spans="1:264" x14ac:dyDescent="0.3">
      <c r="A51">
        <v>50</v>
      </c>
      <c r="B51" t="s">
        <v>229</v>
      </c>
      <c r="C51">
        <v>0</v>
      </c>
      <c r="D51">
        <v>100</v>
      </c>
      <c r="E51">
        <v>0</v>
      </c>
      <c r="F51">
        <v>0</v>
      </c>
      <c r="G51">
        <v>0</v>
      </c>
      <c r="H51">
        <v>0</v>
      </c>
      <c r="I51">
        <v>100</v>
      </c>
      <c r="J51">
        <v>0</v>
      </c>
      <c r="K51">
        <v>0</v>
      </c>
      <c r="L51">
        <v>0</v>
      </c>
      <c r="M51">
        <v>0</v>
      </c>
      <c r="N51">
        <v>0</v>
      </c>
      <c r="O51">
        <v>0</v>
      </c>
      <c r="P51">
        <v>0</v>
      </c>
      <c r="Q51">
        <v>100</v>
      </c>
      <c r="R51">
        <v>0</v>
      </c>
      <c r="S51">
        <v>0</v>
      </c>
      <c r="T51">
        <v>0</v>
      </c>
      <c r="U51">
        <v>50</v>
      </c>
      <c r="V51">
        <v>50</v>
      </c>
      <c r="W51">
        <v>0</v>
      </c>
      <c r="X51">
        <v>0</v>
      </c>
      <c r="Y51">
        <v>0</v>
      </c>
      <c r="Z51">
        <v>0</v>
      </c>
      <c r="AA51">
        <v>0</v>
      </c>
      <c r="AB51">
        <v>0</v>
      </c>
      <c r="AC51">
        <v>0</v>
      </c>
      <c r="AD51">
        <v>0</v>
      </c>
      <c r="AE51">
        <v>0</v>
      </c>
      <c r="AF51">
        <v>0</v>
      </c>
      <c r="AG51">
        <v>50</v>
      </c>
      <c r="AH51">
        <v>50</v>
      </c>
      <c r="AI51">
        <v>50</v>
      </c>
      <c r="AJ51">
        <v>0</v>
      </c>
      <c r="AK51">
        <v>50</v>
      </c>
      <c r="AL51">
        <v>0</v>
      </c>
      <c r="AM51">
        <v>0</v>
      </c>
      <c r="AN51">
        <v>0</v>
      </c>
      <c r="AO51">
        <v>0</v>
      </c>
      <c r="AP51">
        <v>100</v>
      </c>
      <c r="AQ51">
        <v>50</v>
      </c>
      <c r="AR51">
        <v>50</v>
      </c>
      <c r="AS51">
        <v>0</v>
      </c>
      <c r="AT51">
        <v>0</v>
      </c>
      <c r="AU51">
        <v>0</v>
      </c>
      <c r="AV51">
        <v>0</v>
      </c>
      <c r="AW51">
        <v>0</v>
      </c>
      <c r="AX51">
        <v>0</v>
      </c>
      <c r="AY51">
        <v>100</v>
      </c>
      <c r="AZ51">
        <v>0</v>
      </c>
      <c r="BA51" t="s">
        <v>174</v>
      </c>
      <c r="BB51" t="s">
        <v>174</v>
      </c>
      <c r="BC51" t="s">
        <v>174</v>
      </c>
      <c r="BD51" t="s">
        <v>174</v>
      </c>
      <c r="BE51" t="s">
        <v>174</v>
      </c>
      <c r="BF51" t="s">
        <v>174</v>
      </c>
      <c r="BG51" t="s">
        <v>174</v>
      </c>
      <c r="BH51" t="s">
        <v>174</v>
      </c>
      <c r="BI51" t="s">
        <v>174</v>
      </c>
      <c r="BJ51" t="s">
        <v>174</v>
      </c>
      <c r="BK51" t="s">
        <v>174</v>
      </c>
      <c r="BL51" t="s">
        <v>174</v>
      </c>
      <c r="BM51" t="s">
        <v>174</v>
      </c>
      <c r="BN51" t="s">
        <v>174</v>
      </c>
      <c r="BO51" t="s">
        <v>174</v>
      </c>
      <c r="BP51" t="s">
        <v>174</v>
      </c>
      <c r="BQ51">
        <v>0</v>
      </c>
      <c r="BR51">
        <v>0</v>
      </c>
      <c r="BS51">
        <v>0</v>
      </c>
      <c r="BT51">
        <v>0</v>
      </c>
      <c r="BU51">
        <v>100</v>
      </c>
      <c r="BV51">
        <v>0</v>
      </c>
      <c r="BW51">
        <v>0</v>
      </c>
      <c r="BX51">
        <v>50</v>
      </c>
      <c r="BY51">
        <v>0</v>
      </c>
      <c r="BZ51">
        <v>50</v>
      </c>
      <c r="CA51">
        <v>0</v>
      </c>
      <c r="CB51">
        <v>100</v>
      </c>
      <c r="CC51">
        <v>0</v>
      </c>
      <c r="CD51">
        <v>0</v>
      </c>
      <c r="CE51">
        <v>0</v>
      </c>
      <c r="CF51">
        <v>0</v>
      </c>
      <c r="CG51">
        <v>0</v>
      </c>
      <c r="CH51">
        <v>0</v>
      </c>
      <c r="CI51">
        <v>100</v>
      </c>
      <c r="CJ51">
        <v>0</v>
      </c>
      <c r="CK51">
        <v>0</v>
      </c>
      <c r="CL51">
        <v>0</v>
      </c>
      <c r="CM51">
        <v>100</v>
      </c>
      <c r="CN51" t="s">
        <v>174</v>
      </c>
      <c r="CO51" t="s">
        <v>174</v>
      </c>
      <c r="CP51" t="s">
        <v>174</v>
      </c>
      <c r="CQ51" t="s">
        <v>174</v>
      </c>
      <c r="CR51" t="s">
        <v>174</v>
      </c>
      <c r="CS51" t="s">
        <v>174</v>
      </c>
      <c r="CT51">
        <v>0</v>
      </c>
      <c r="CU51">
        <v>100</v>
      </c>
      <c r="CV51" t="s">
        <v>174</v>
      </c>
      <c r="CW51" t="s">
        <v>174</v>
      </c>
      <c r="CX51">
        <v>0</v>
      </c>
      <c r="CY51">
        <v>100</v>
      </c>
      <c r="CZ51">
        <v>100</v>
      </c>
      <c r="DA51">
        <v>0</v>
      </c>
      <c r="DB51">
        <v>0</v>
      </c>
      <c r="DC51">
        <v>0</v>
      </c>
      <c r="DD51">
        <v>0</v>
      </c>
      <c r="DE51">
        <v>0</v>
      </c>
      <c r="DF51">
        <v>0</v>
      </c>
      <c r="DG51">
        <v>0</v>
      </c>
      <c r="DH51">
        <v>100</v>
      </c>
      <c r="DI51">
        <v>0</v>
      </c>
      <c r="DK51" t="s">
        <v>138</v>
      </c>
      <c r="DP51" t="s">
        <v>138</v>
      </c>
      <c r="DX51" t="s">
        <v>138</v>
      </c>
      <c r="EB51" t="s">
        <v>133</v>
      </c>
      <c r="EC51" t="s">
        <v>133</v>
      </c>
      <c r="EN51" t="s">
        <v>133</v>
      </c>
      <c r="EO51" t="s">
        <v>133</v>
      </c>
      <c r="EP51" t="s">
        <v>133</v>
      </c>
      <c r="ER51" t="s">
        <v>133</v>
      </c>
      <c r="EW51" t="s">
        <v>138</v>
      </c>
      <c r="EX51" t="s">
        <v>133</v>
      </c>
      <c r="EY51" t="s">
        <v>133</v>
      </c>
      <c r="FF51" t="s">
        <v>138</v>
      </c>
      <c r="FH51" t="s">
        <v>174</v>
      </c>
      <c r="FI51" t="s">
        <v>174</v>
      </c>
      <c r="FJ51" t="s">
        <v>174</v>
      </c>
      <c r="FK51" t="s">
        <v>174</v>
      </c>
      <c r="FL51" t="s">
        <v>174</v>
      </c>
      <c r="FM51" t="s">
        <v>174</v>
      </c>
      <c r="FN51" t="s">
        <v>174</v>
      </c>
      <c r="FO51" t="s">
        <v>174</v>
      </c>
      <c r="FP51" t="s">
        <v>174</v>
      </c>
      <c r="FQ51" t="s">
        <v>174</v>
      </c>
      <c r="FR51" t="s">
        <v>174</v>
      </c>
      <c r="FS51" t="s">
        <v>174</v>
      </c>
      <c r="FT51" t="s">
        <v>174</v>
      </c>
      <c r="FU51" t="s">
        <v>174</v>
      </c>
      <c r="FV51" t="s">
        <v>174</v>
      </c>
      <c r="FW51" t="s">
        <v>174</v>
      </c>
      <c r="GB51" t="s">
        <v>138</v>
      </c>
      <c r="GE51" t="s">
        <v>133</v>
      </c>
      <c r="GG51" t="s">
        <v>133</v>
      </c>
      <c r="GI51" t="s">
        <v>138</v>
      </c>
      <c r="GP51" t="s">
        <v>138</v>
      </c>
      <c r="GT51" t="s">
        <v>138</v>
      </c>
      <c r="GU51" t="s">
        <v>174</v>
      </c>
      <c r="GV51" t="s">
        <v>174</v>
      </c>
      <c r="GW51" t="s">
        <v>174</v>
      </c>
      <c r="GX51" t="s">
        <v>174</v>
      </c>
      <c r="GY51" t="s">
        <v>174</v>
      </c>
      <c r="GZ51" t="s">
        <v>174</v>
      </c>
      <c r="HB51" t="s">
        <v>138</v>
      </c>
      <c r="HC51" t="s">
        <v>174</v>
      </c>
      <c r="HD51" t="s">
        <v>174</v>
      </c>
      <c r="HF51" t="s">
        <v>138</v>
      </c>
      <c r="HG51" t="s">
        <v>138</v>
      </c>
      <c r="HO51" t="s">
        <v>138</v>
      </c>
      <c r="HQ51">
        <v>2</v>
      </c>
      <c r="HR51" t="s">
        <v>212</v>
      </c>
      <c r="HS51">
        <v>0</v>
      </c>
      <c r="HT51">
        <v>0</v>
      </c>
      <c r="HU51">
        <v>0</v>
      </c>
      <c r="HV51">
        <v>0</v>
      </c>
      <c r="HW51">
        <v>100</v>
      </c>
      <c r="HX51">
        <v>0</v>
      </c>
      <c r="HY51">
        <v>0</v>
      </c>
      <c r="HZ51">
        <v>0</v>
      </c>
      <c r="IA51">
        <v>0</v>
      </c>
      <c r="IB51">
        <v>0</v>
      </c>
      <c r="IC51">
        <v>0</v>
      </c>
      <c r="ID51">
        <v>0</v>
      </c>
      <c r="IE51">
        <v>0</v>
      </c>
      <c r="IF51">
        <v>0</v>
      </c>
      <c r="IG51">
        <v>0</v>
      </c>
      <c r="IH51">
        <v>0</v>
      </c>
      <c r="II51">
        <v>0</v>
      </c>
      <c r="IJ51">
        <v>0</v>
      </c>
      <c r="IK51">
        <v>0</v>
      </c>
      <c r="IL51">
        <v>0</v>
      </c>
      <c r="IM51">
        <v>0</v>
      </c>
      <c r="IN51">
        <v>0</v>
      </c>
      <c r="IO51">
        <v>0</v>
      </c>
      <c r="IP51">
        <v>0</v>
      </c>
      <c r="IQ51">
        <v>0</v>
      </c>
      <c r="IV51" t="s">
        <v>138</v>
      </c>
    </row>
    <row r="52" spans="1:264" x14ac:dyDescent="0.3">
      <c r="A52">
        <v>51</v>
      </c>
      <c r="B52" t="s">
        <v>230</v>
      </c>
      <c r="C52">
        <v>0</v>
      </c>
      <c r="D52">
        <v>100</v>
      </c>
      <c r="E52">
        <v>0</v>
      </c>
      <c r="F52">
        <v>0</v>
      </c>
      <c r="G52">
        <v>0</v>
      </c>
      <c r="H52">
        <v>0</v>
      </c>
      <c r="I52">
        <v>100</v>
      </c>
      <c r="J52">
        <v>0</v>
      </c>
      <c r="K52">
        <v>100</v>
      </c>
      <c r="L52">
        <v>0</v>
      </c>
      <c r="M52">
        <v>0</v>
      </c>
      <c r="N52">
        <v>0</v>
      </c>
      <c r="O52">
        <v>0</v>
      </c>
      <c r="P52">
        <v>0</v>
      </c>
      <c r="Q52">
        <v>0</v>
      </c>
      <c r="R52">
        <v>0</v>
      </c>
      <c r="S52">
        <v>0</v>
      </c>
      <c r="T52">
        <v>0</v>
      </c>
      <c r="U52">
        <v>0</v>
      </c>
      <c r="V52">
        <v>0</v>
      </c>
      <c r="W52">
        <v>100</v>
      </c>
      <c r="X52">
        <v>0</v>
      </c>
      <c r="Y52">
        <v>0</v>
      </c>
      <c r="Z52">
        <v>0</v>
      </c>
      <c r="AA52">
        <v>0</v>
      </c>
      <c r="AB52">
        <v>0</v>
      </c>
      <c r="AC52">
        <v>0</v>
      </c>
      <c r="AD52">
        <v>0</v>
      </c>
      <c r="AE52">
        <v>0</v>
      </c>
      <c r="AF52">
        <v>0</v>
      </c>
      <c r="AG52">
        <v>0</v>
      </c>
      <c r="AH52">
        <v>100</v>
      </c>
      <c r="AI52">
        <v>100</v>
      </c>
      <c r="AJ52">
        <v>0</v>
      </c>
      <c r="AK52">
        <v>0</v>
      </c>
      <c r="AL52">
        <v>0</v>
      </c>
      <c r="AM52">
        <v>0</v>
      </c>
      <c r="AN52">
        <v>0</v>
      </c>
      <c r="AO52">
        <v>0</v>
      </c>
      <c r="AP52">
        <v>100</v>
      </c>
      <c r="AQ52">
        <v>0</v>
      </c>
      <c r="AR52">
        <v>0</v>
      </c>
      <c r="AS52">
        <v>0</v>
      </c>
      <c r="AT52">
        <v>100</v>
      </c>
      <c r="AU52">
        <v>0</v>
      </c>
      <c r="AV52">
        <v>0</v>
      </c>
      <c r="AW52">
        <v>0</v>
      </c>
      <c r="AX52">
        <v>0</v>
      </c>
      <c r="AY52">
        <v>0</v>
      </c>
      <c r="AZ52">
        <v>100</v>
      </c>
      <c r="BA52" t="s">
        <v>174</v>
      </c>
      <c r="BB52" t="s">
        <v>174</v>
      </c>
      <c r="BC52" t="s">
        <v>174</v>
      </c>
      <c r="BD52" t="s">
        <v>174</v>
      </c>
      <c r="BE52" t="s">
        <v>174</v>
      </c>
      <c r="BF52" t="s">
        <v>174</v>
      </c>
      <c r="BG52" t="s">
        <v>174</v>
      </c>
      <c r="BH52" t="s">
        <v>174</v>
      </c>
      <c r="BI52" t="s">
        <v>174</v>
      </c>
      <c r="BJ52" t="s">
        <v>174</v>
      </c>
      <c r="BK52" t="s">
        <v>174</v>
      </c>
      <c r="BL52" t="s">
        <v>174</v>
      </c>
      <c r="BM52" t="s">
        <v>174</v>
      </c>
      <c r="BN52" t="s">
        <v>174</v>
      </c>
      <c r="BO52" t="s">
        <v>174</v>
      </c>
      <c r="BP52" t="s">
        <v>174</v>
      </c>
      <c r="BQ52">
        <v>0</v>
      </c>
      <c r="BR52">
        <v>0</v>
      </c>
      <c r="BS52">
        <v>0</v>
      </c>
      <c r="BT52">
        <v>0</v>
      </c>
      <c r="BU52">
        <v>100</v>
      </c>
      <c r="BV52">
        <v>0</v>
      </c>
      <c r="BW52">
        <v>0</v>
      </c>
      <c r="BX52">
        <v>0</v>
      </c>
      <c r="BY52">
        <v>0</v>
      </c>
      <c r="BZ52">
        <v>100</v>
      </c>
      <c r="CA52">
        <v>0</v>
      </c>
      <c r="CB52">
        <v>100</v>
      </c>
      <c r="CC52">
        <v>0</v>
      </c>
      <c r="CD52">
        <v>0</v>
      </c>
      <c r="CE52">
        <v>0</v>
      </c>
      <c r="CF52">
        <v>0</v>
      </c>
      <c r="CG52">
        <v>0</v>
      </c>
      <c r="CH52">
        <v>0</v>
      </c>
      <c r="CI52">
        <v>100</v>
      </c>
      <c r="CJ52">
        <v>0</v>
      </c>
      <c r="CK52">
        <v>0</v>
      </c>
      <c r="CL52">
        <v>0</v>
      </c>
      <c r="CM52">
        <v>100</v>
      </c>
      <c r="CN52" t="s">
        <v>174</v>
      </c>
      <c r="CO52" t="s">
        <v>174</v>
      </c>
      <c r="CP52" t="s">
        <v>174</v>
      </c>
      <c r="CQ52" t="s">
        <v>174</v>
      </c>
      <c r="CR52" t="s">
        <v>174</v>
      </c>
      <c r="CS52" t="s">
        <v>174</v>
      </c>
      <c r="CT52">
        <v>0</v>
      </c>
      <c r="CU52">
        <v>100</v>
      </c>
      <c r="CV52" t="s">
        <v>174</v>
      </c>
      <c r="CW52" t="s">
        <v>174</v>
      </c>
      <c r="CX52">
        <v>100</v>
      </c>
      <c r="CY52">
        <v>0</v>
      </c>
      <c r="CZ52">
        <v>0</v>
      </c>
      <c r="DA52">
        <v>0</v>
      </c>
      <c r="DB52">
        <v>0</v>
      </c>
      <c r="DC52">
        <v>0</v>
      </c>
      <c r="DD52">
        <v>0</v>
      </c>
      <c r="DE52">
        <v>0</v>
      </c>
      <c r="DF52">
        <v>0</v>
      </c>
      <c r="DG52">
        <v>0</v>
      </c>
      <c r="DH52">
        <v>0</v>
      </c>
      <c r="DI52">
        <v>0</v>
      </c>
      <c r="DK52" t="s">
        <v>138</v>
      </c>
      <c r="DP52" t="s">
        <v>138</v>
      </c>
      <c r="DR52" t="s">
        <v>138</v>
      </c>
      <c r="ED52" t="s">
        <v>138</v>
      </c>
      <c r="EO52" t="s">
        <v>138</v>
      </c>
      <c r="EP52" t="s">
        <v>138</v>
      </c>
      <c r="EW52" t="s">
        <v>138</v>
      </c>
      <c r="FA52" t="s">
        <v>138</v>
      </c>
      <c r="FG52" t="s">
        <v>138</v>
      </c>
      <c r="FH52" t="s">
        <v>174</v>
      </c>
      <c r="FI52" t="s">
        <v>174</v>
      </c>
      <c r="FJ52" t="s">
        <v>174</v>
      </c>
      <c r="FK52" t="s">
        <v>174</v>
      </c>
      <c r="FL52" t="s">
        <v>174</v>
      </c>
      <c r="FM52" t="s">
        <v>174</v>
      </c>
      <c r="FN52" t="s">
        <v>174</v>
      </c>
      <c r="FO52" t="s">
        <v>174</v>
      </c>
      <c r="FP52" t="s">
        <v>174</v>
      </c>
      <c r="FQ52" t="s">
        <v>174</v>
      </c>
      <c r="FR52" t="s">
        <v>174</v>
      </c>
      <c r="FS52" t="s">
        <v>174</v>
      </c>
      <c r="FT52" t="s">
        <v>174</v>
      </c>
      <c r="FU52" t="s">
        <v>174</v>
      </c>
      <c r="FV52" t="s">
        <v>174</v>
      </c>
      <c r="FW52" t="s">
        <v>174</v>
      </c>
      <c r="GB52" t="s">
        <v>138</v>
      </c>
      <c r="GG52" t="s">
        <v>138</v>
      </c>
      <c r="GI52" t="s">
        <v>138</v>
      </c>
      <c r="GP52" t="s">
        <v>138</v>
      </c>
      <c r="GT52" t="s">
        <v>138</v>
      </c>
      <c r="GU52" t="s">
        <v>174</v>
      </c>
      <c r="GV52" t="s">
        <v>174</v>
      </c>
      <c r="GW52" t="s">
        <v>174</v>
      </c>
      <c r="GX52" t="s">
        <v>174</v>
      </c>
      <c r="GY52" t="s">
        <v>174</v>
      </c>
      <c r="GZ52" t="s">
        <v>174</v>
      </c>
      <c r="HB52" t="s">
        <v>138</v>
      </c>
      <c r="HC52" t="s">
        <v>174</v>
      </c>
      <c r="HD52" t="s">
        <v>174</v>
      </c>
      <c r="HE52" t="s">
        <v>138</v>
      </c>
      <c r="HQ52">
        <v>1</v>
      </c>
      <c r="HR52" t="s">
        <v>212</v>
      </c>
      <c r="HS52">
        <v>0</v>
      </c>
      <c r="HT52">
        <v>0</v>
      </c>
      <c r="HU52">
        <v>0</v>
      </c>
      <c r="HV52">
        <v>0</v>
      </c>
      <c r="HW52">
        <v>0</v>
      </c>
      <c r="HX52">
        <v>100</v>
      </c>
      <c r="HY52">
        <v>0</v>
      </c>
      <c r="HZ52">
        <v>0</v>
      </c>
      <c r="IA52">
        <v>0</v>
      </c>
      <c r="IB52">
        <v>0</v>
      </c>
      <c r="IC52">
        <v>0</v>
      </c>
      <c r="ID52">
        <v>0</v>
      </c>
      <c r="IE52">
        <v>0</v>
      </c>
      <c r="IF52">
        <v>0</v>
      </c>
      <c r="IG52">
        <v>0</v>
      </c>
      <c r="IH52">
        <v>0</v>
      </c>
      <c r="II52">
        <v>0</v>
      </c>
      <c r="IJ52">
        <v>0</v>
      </c>
      <c r="IK52">
        <v>0</v>
      </c>
      <c r="IL52">
        <v>0</v>
      </c>
      <c r="IM52">
        <v>0</v>
      </c>
      <c r="IN52">
        <v>0</v>
      </c>
      <c r="IO52">
        <v>0</v>
      </c>
      <c r="IP52">
        <v>0</v>
      </c>
      <c r="IQ52">
        <v>0</v>
      </c>
      <c r="IW52" t="s">
        <v>138</v>
      </c>
    </row>
    <row r="53" spans="1:264" x14ac:dyDescent="0.3">
      <c r="A53">
        <v>52</v>
      </c>
      <c r="B53" t="s">
        <v>231</v>
      </c>
      <c r="C53">
        <v>0</v>
      </c>
      <c r="D53">
        <v>100</v>
      </c>
      <c r="E53">
        <v>0</v>
      </c>
      <c r="F53">
        <v>0</v>
      </c>
      <c r="G53">
        <v>0</v>
      </c>
      <c r="H53">
        <v>0</v>
      </c>
      <c r="I53">
        <v>100</v>
      </c>
      <c r="J53">
        <v>0</v>
      </c>
      <c r="K53">
        <v>0</v>
      </c>
      <c r="L53">
        <v>100</v>
      </c>
      <c r="M53">
        <v>0</v>
      </c>
      <c r="N53">
        <v>0</v>
      </c>
      <c r="O53">
        <v>0</v>
      </c>
      <c r="P53">
        <v>0</v>
      </c>
      <c r="Q53">
        <v>0</v>
      </c>
      <c r="R53">
        <v>0</v>
      </c>
      <c r="S53">
        <v>0</v>
      </c>
      <c r="T53">
        <v>0</v>
      </c>
      <c r="U53">
        <v>0</v>
      </c>
      <c r="V53">
        <v>0</v>
      </c>
      <c r="W53">
        <v>0</v>
      </c>
      <c r="X53">
        <v>0</v>
      </c>
      <c r="Y53">
        <v>0</v>
      </c>
      <c r="Z53">
        <v>100</v>
      </c>
      <c r="AA53">
        <v>0</v>
      </c>
      <c r="AB53">
        <v>0</v>
      </c>
      <c r="AC53">
        <v>0</v>
      </c>
      <c r="AD53">
        <v>0</v>
      </c>
      <c r="AE53">
        <v>0</v>
      </c>
      <c r="AF53">
        <v>0</v>
      </c>
      <c r="AG53">
        <v>100</v>
      </c>
      <c r="AH53">
        <v>0</v>
      </c>
      <c r="AI53">
        <v>0</v>
      </c>
      <c r="AJ53">
        <v>0</v>
      </c>
      <c r="AK53">
        <v>100</v>
      </c>
      <c r="AL53">
        <v>0</v>
      </c>
      <c r="AM53">
        <v>0</v>
      </c>
      <c r="AN53">
        <v>0</v>
      </c>
      <c r="AO53">
        <v>0</v>
      </c>
      <c r="AP53">
        <v>100</v>
      </c>
      <c r="AQ53">
        <v>0</v>
      </c>
      <c r="AR53">
        <v>0</v>
      </c>
      <c r="AS53">
        <v>100</v>
      </c>
      <c r="AT53">
        <v>0</v>
      </c>
      <c r="AU53">
        <v>0</v>
      </c>
      <c r="AV53">
        <v>0</v>
      </c>
      <c r="AW53">
        <v>0</v>
      </c>
      <c r="AX53">
        <v>0</v>
      </c>
      <c r="AY53">
        <v>0</v>
      </c>
      <c r="AZ53">
        <v>100</v>
      </c>
      <c r="BA53" t="s">
        <v>174</v>
      </c>
      <c r="BB53" t="s">
        <v>174</v>
      </c>
      <c r="BC53" t="s">
        <v>174</v>
      </c>
      <c r="BD53" t="s">
        <v>174</v>
      </c>
      <c r="BE53" t="s">
        <v>174</v>
      </c>
      <c r="BF53" t="s">
        <v>174</v>
      </c>
      <c r="BG53" t="s">
        <v>174</v>
      </c>
      <c r="BH53" t="s">
        <v>174</v>
      </c>
      <c r="BI53" t="s">
        <v>174</v>
      </c>
      <c r="BJ53" t="s">
        <v>174</v>
      </c>
      <c r="BK53" t="s">
        <v>174</v>
      </c>
      <c r="BL53" t="s">
        <v>174</v>
      </c>
      <c r="BM53" t="s">
        <v>174</v>
      </c>
      <c r="BN53" t="s">
        <v>174</v>
      </c>
      <c r="BO53" t="s">
        <v>174</v>
      </c>
      <c r="BP53" t="s">
        <v>174</v>
      </c>
      <c r="BQ53">
        <v>0</v>
      </c>
      <c r="BR53">
        <v>0</v>
      </c>
      <c r="BS53">
        <v>0</v>
      </c>
      <c r="BT53">
        <v>0</v>
      </c>
      <c r="BU53">
        <v>100</v>
      </c>
      <c r="BV53">
        <v>0</v>
      </c>
      <c r="BW53">
        <v>0</v>
      </c>
      <c r="BX53">
        <v>0</v>
      </c>
      <c r="BY53">
        <v>0</v>
      </c>
      <c r="BZ53">
        <v>100</v>
      </c>
      <c r="CA53">
        <v>0</v>
      </c>
      <c r="CB53">
        <v>100</v>
      </c>
      <c r="CC53">
        <v>0</v>
      </c>
      <c r="CD53">
        <v>100</v>
      </c>
      <c r="CE53">
        <v>0</v>
      </c>
      <c r="CF53">
        <v>0</v>
      </c>
      <c r="CG53">
        <v>0</v>
      </c>
      <c r="CH53">
        <v>0</v>
      </c>
      <c r="CI53">
        <v>0</v>
      </c>
      <c r="CJ53">
        <v>0</v>
      </c>
      <c r="CK53">
        <v>0</v>
      </c>
      <c r="CL53">
        <v>0</v>
      </c>
      <c r="CM53">
        <v>100</v>
      </c>
      <c r="CN53" t="s">
        <v>174</v>
      </c>
      <c r="CO53" t="s">
        <v>174</v>
      </c>
      <c r="CP53" t="s">
        <v>174</v>
      </c>
      <c r="CQ53" t="s">
        <v>174</v>
      </c>
      <c r="CR53" t="s">
        <v>174</v>
      </c>
      <c r="CS53" t="s">
        <v>174</v>
      </c>
      <c r="CT53">
        <v>0</v>
      </c>
      <c r="CU53">
        <v>100</v>
      </c>
      <c r="CV53" t="s">
        <v>174</v>
      </c>
      <c r="CW53" t="s">
        <v>174</v>
      </c>
      <c r="CX53">
        <v>0</v>
      </c>
      <c r="CY53">
        <v>100</v>
      </c>
      <c r="CZ53">
        <v>100</v>
      </c>
      <c r="DA53">
        <v>0</v>
      </c>
      <c r="DB53">
        <v>0</v>
      </c>
      <c r="DC53">
        <v>0</v>
      </c>
      <c r="DD53">
        <v>0</v>
      </c>
      <c r="DE53">
        <v>0</v>
      </c>
      <c r="DF53">
        <v>0</v>
      </c>
      <c r="DG53">
        <v>0</v>
      </c>
      <c r="DH53">
        <v>100</v>
      </c>
      <c r="DI53">
        <v>0</v>
      </c>
      <c r="DK53" t="s">
        <v>138</v>
      </c>
      <c r="DP53" t="s">
        <v>138</v>
      </c>
      <c r="DS53" t="s">
        <v>138</v>
      </c>
      <c r="EG53" t="s">
        <v>138</v>
      </c>
      <c r="EN53" t="s">
        <v>138</v>
      </c>
      <c r="ER53" t="s">
        <v>138</v>
      </c>
      <c r="EW53" t="s">
        <v>138</v>
      </c>
      <c r="EZ53" t="s">
        <v>138</v>
      </c>
      <c r="FG53" t="s">
        <v>138</v>
      </c>
      <c r="FH53" t="s">
        <v>174</v>
      </c>
      <c r="FI53" t="s">
        <v>174</v>
      </c>
      <c r="FJ53" t="s">
        <v>174</v>
      </c>
      <c r="FK53" t="s">
        <v>174</v>
      </c>
      <c r="FL53" t="s">
        <v>174</v>
      </c>
      <c r="FM53" t="s">
        <v>174</v>
      </c>
      <c r="FN53" t="s">
        <v>174</v>
      </c>
      <c r="FO53" t="s">
        <v>174</v>
      </c>
      <c r="FP53" t="s">
        <v>174</v>
      </c>
      <c r="FQ53" t="s">
        <v>174</v>
      </c>
      <c r="FR53" t="s">
        <v>174</v>
      </c>
      <c r="FS53" t="s">
        <v>174</v>
      </c>
      <c r="FT53" t="s">
        <v>174</v>
      </c>
      <c r="FU53" t="s">
        <v>174</v>
      </c>
      <c r="FV53" t="s">
        <v>174</v>
      </c>
      <c r="FW53" t="s">
        <v>174</v>
      </c>
      <c r="GB53" t="s">
        <v>138</v>
      </c>
      <c r="GG53" t="s">
        <v>138</v>
      </c>
      <c r="GI53" t="s">
        <v>138</v>
      </c>
      <c r="GK53" t="s">
        <v>138</v>
      </c>
      <c r="GT53" t="s">
        <v>138</v>
      </c>
      <c r="GU53" t="s">
        <v>174</v>
      </c>
      <c r="GV53" t="s">
        <v>174</v>
      </c>
      <c r="GW53" t="s">
        <v>174</v>
      </c>
      <c r="GX53" t="s">
        <v>174</v>
      </c>
      <c r="GY53" t="s">
        <v>174</v>
      </c>
      <c r="GZ53" t="s">
        <v>174</v>
      </c>
      <c r="HB53" t="s">
        <v>138</v>
      </c>
      <c r="HC53" t="s">
        <v>174</v>
      </c>
      <c r="HD53" t="s">
        <v>174</v>
      </c>
      <c r="HF53" t="s">
        <v>138</v>
      </c>
      <c r="HG53" t="s">
        <v>138</v>
      </c>
      <c r="HO53" t="s">
        <v>138</v>
      </c>
      <c r="HQ53">
        <v>1</v>
      </c>
      <c r="HR53" t="s">
        <v>212</v>
      </c>
      <c r="HS53">
        <v>0</v>
      </c>
      <c r="HT53">
        <v>0</v>
      </c>
      <c r="HU53">
        <v>0</v>
      </c>
      <c r="HV53">
        <v>0</v>
      </c>
      <c r="HW53">
        <v>0</v>
      </c>
      <c r="HX53">
        <v>100</v>
      </c>
      <c r="HY53">
        <v>0</v>
      </c>
      <c r="HZ53">
        <v>0</v>
      </c>
      <c r="IA53">
        <v>0</v>
      </c>
      <c r="IB53">
        <v>0</v>
      </c>
      <c r="IC53">
        <v>0</v>
      </c>
      <c r="ID53">
        <v>0</v>
      </c>
      <c r="IE53">
        <v>0</v>
      </c>
      <c r="IF53">
        <v>0</v>
      </c>
      <c r="IG53">
        <v>0</v>
      </c>
      <c r="IH53">
        <v>0</v>
      </c>
      <c r="II53">
        <v>0</v>
      </c>
      <c r="IJ53">
        <v>0</v>
      </c>
      <c r="IK53">
        <v>0</v>
      </c>
      <c r="IL53">
        <v>0</v>
      </c>
      <c r="IM53">
        <v>0</v>
      </c>
      <c r="IN53">
        <v>0</v>
      </c>
      <c r="IO53">
        <v>0</v>
      </c>
      <c r="IP53">
        <v>0</v>
      </c>
      <c r="IQ53">
        <v>0</v>
      </c>
      <c r="IW53" t="s">
        <v>138</v>
      </c>
    </row>
    <row r="54" spans="1:264" x14ac:dyDescent="0.3">
      <c r="A54">
        <v>53</v>
      </c>
      <c r="B54" t="s">
        <v>232</v>
      </c>
      <c r="C54">
        <v>0</v>
      </c>
      <c r="D54">
        <v>100</v>
      </c>
      <c r="E54">
        <v>0</v>
      </c>
      <c r="F54">
        <v>0</v>
      </c>
      <c r="G54">
        <v>0</v>
      </c>
      <c r="H54">
        <v>0</v>
      </c>
      <c r="I54">
        <v>100</v>
      </c>
      <c r="J54">
        <v>0</v>
      </c>
      <c r="K54">
        <v>0</v>
      </c>
      <c r="L54">
        <v>0</v>
      </c>
      <c r="M54">
        <v>0</v>
      </c>
      <c r="N54">
        <v>100</v>
      </c>
      <c r="O54">
        <v>0</v>
      </c>
      <c r="P54">
        <v>0</v>
      </c>
      <c r="Q54">
        <v>0</v>
      </c>
      <c r="R54">
        <v>100</v>
      </c>
      <c r="S54">
        <v>0</v>
      </c>
      <c r="T54">
        <v>0</v>
      </c>
      <c r="U54">
        <v>0</v>
      </c>
      <c r="V54">
        <v>0</v>
      </c>
      <c r="W54">
        <v>0</v>
      </c>
      <c r="X54">
        <v>0</v>
      </c>
      <c r="Y54">
        <v>0</v>
      </c>
      <c r="Z54">
        <v>0</v>
      </c>
      <c r="AA54">
        <v>0</v>
      </c>
      <c r="AB54">
        <v>0</v>
      </c>
      <c r="AC54">
        <v>0</v>
      </c>
      <c r="AD54">
        <v>0</v>
      </c>
      <c r="AE54">
        <v>0</v>
      </c>
      <c r="AF54">
        <v>0</v>
      </c>
      <c r="AG54">
        <v>100</v>
      </c>
      <c r="AH54">
        <v>0</v>
      </c>
      <c r="AI54">
        <v>0</v>
      </c>
      <c r="AJ54">
        <v>100</v>
      </c>
      <c r="AK54">
        <v>0</v>
      </c>
      <c r="AL54">
        <v>0</v>
      </c>
      <c r="AM54">
        <v>0</v>
      </c>
      <c r="AN54">
        <v>0</v>
      </c>
      <c r="AO54">
        <v>0</v>
      </c>
      <c r="AP54">
        <v>0</v>
      </c>
      <c r="AQ54">
        <v>0</v>
      </c>
      <c r="AR54">
        <v>0</v>
      </c>
      <c r="AS54">
        <v>0</v>
      </c>
      <c r="AT54">
        <v>0</v>
      </c>
      <c r="AU54">
        <v>0</v>
      </c>
      <c r="AV54">
        <v>0</v>
      </c>
      <c r="AW54">
        <v>0</v>
      </c>
      <c r="AX54">
        <v>100</v>
      </c>
      <c r="AY54">
        <v>0</v>
      </c>
      <c r="AZ54">
        <v>100</v>
      </c>
      <c r="BA54" t="s">
        <v>174</v>
      </c>
      <c r="BB54" t="s">
        <v>174</v>
      </c>
      <c r="BC54" t="s">
        <v>174</v>
      </c>
      <c r="BD54" t="s">
        <v>174</v>
      </c>
      <c r="BE54" t="s">
        <v>174</v>
      </c>
      <c r="BF54" t="s">
        <v>174</v>
      </c>
      <c r="BG54" t="s">
        <v>174</v>
      </c>
      <c r="BH54" t="s">
        <v>174</v>
      </c>
      <c r="BI54" t="s">
        <v>174</v>
      </c>
      <c r="BJ54" t="s">
        <v>174</v>
      </c>
      <c r="BK54" t="s">
        <v>174</v>
      </c>
      <c r="BL54" t="s">
        <v>174</v>
      </c>
      <c r="BM54" t="s">
        <v>174</v>
      </c>
      <c r="BN54" t="s">
        <v>174</v>
      </c>
      <c r="BO54" t="s">
        <v>174</v>
      </c>
      <c r="BP54" t="s">
        <v>174</v>
      </c>
      <c r="BQ54">
        <v>0</v>
      </c>
      <c r="BR54">
        <v>0</v>
      </c>
      <c r="BS54">
        <v>0</v>
      </c>
      <c r="BT54">
        <v>0</v>
      </c>
      <c r="BU54">
        <v>100</v>
      </c>
      <c r="BV54">
        <v>0</v>
      </c>
      <c r="BW54">
        <v>0</v>
      </c>
      <c r="BX54">
        <v>100</v>
      </c>
      <c r="BY54">
        <v>0</v>
      </c>
      <c r="BZ54">
        <v>0</v>
      </c>
      <c r="CA54">
        <v>0</v>
      </c>
      <c r="CB54">
        <v>100</v>
      </c>
      <c r="CC54">
        <v>0</v>
      </c>
      <c r="CD54">
        <v>0</v>
      </c>
      <c r="CE54">
        <v>0</v>
      </c>
      <c r="CF54">
        <v>0</v>
      </c>
      <c r="CG54">
        <v>0</v>
      </c>
      <c r="CH54">
        <v>0</v>
      </c>
      <c r="CI54">
        <v>100</v>
      </c>
      <c r="CJ54">
        <v>0</v>
      </c>
      <c r="CK54">
        <v>0</v>
      </c>
      <c r="CL54">
        <v>0</v>
      </c>
      <c r="CM54">
        <v>100</v>
      </c>
      <c r="CN54" t="s">
        <v>174</v>
      </c>
      <c r="CO54" t="s">
        <v>174</v>
      </c>
      <c r="CP54" t="s">
        <v>174</v>
      </c>
      <c r="CQ54" t="s">
        <v>174</v>
      </c>
      <c r="CR54" t="s">
        <v>174</v>
      </c>
      <c r="CS54" t="s">
        <v>174</v>
      </c>
      <c r="CT54">
        <v>0</v>
      </c>
      <c r="CU54">
        <v>100</v>
      </c>
      <c r="CV54" t="s">
        <v>174</v>
      </c>
      <c r="CW54" t="s">
        <v>174</v>
      </c>
      <c r="CX54">
        <v>0</v>
      </c>
      <c r="CY54">
        <v>100</v>
      </c>
      <c r="CZ54">
        <v>100</v>
      </c>
      <c r="DA54">
        <v>0</v>
      </c>
      <c r="DB54">
        <v>0</v>
      </c>
      <c r="DC54">
        <v>0</v>
      </c>
      <c r="DD54">
        <v>0</v>
      </c>
      <c r="DE54">
        <v>0</v>
      </c>
      <c r="DF54">
        <v>0</v>
      </c>
      <c r="DG54">
        <v>0</v>
      </c>
      <c r="DH54">
        <v>100</v>
      </c>
      <c r="DI54">
        <v>0</v>
      </c>
      <c r="DK54" t="s">
        <v>138</v>
      </c>
      <c r="DP54" t="s">
        <v>138</v>
      </c>
      <c r="DU54" t="s">
        <v>138</v>
      </c>
      <c r="DY54" t="s">
        <v>138</v>
      </c>
      <c r="EN54" t="s">
        <v>138</v>
      </c>
      <c r="EQ54" t="s">
        <v>138</v>
      </c>
      <c r="FE54" t="s">
        <v>138</v>
      </c>
      <c r="FG54" t="s">
        <v>138</v>
      </c>
      <c r="FH54" t="s">
        <v>174</v>
      </c>
      <c r="FI54" t="s">
        <v>174</v>
      </c>
      <c r="FJ54" t="s">
        <v>174</v>
      </c>
      <c r="FK54" t="s">
        <v>174</v>
      </c>
      <c r="FL54" t="s">
        <v>174</v>
      </c>
      <c r="FM54" t="s">
        <v>174</v>
      </c>
      <c r="FN54" t="s">
        <v>174</v>
      </c>
      <c r="FO54" t="s">
        <v>174</v>
      </c>
      <c r="FP54" t="s">
        <v>174</v>
      </c>
      <c r="FQ54" t="s">
        <v>174</v>
      </c>
      <c r="FR54" t="s">
        <v>174</v>
      </c>
      <c r="FS54" t="s">
        <v>174</v>
      </c>
      <c r="FT54" t="s">
        <v>174</v>
      </c>
      <c r="FU54" t="s">
        <v>174</v>
      </c>
      <c r="FV54" t="s">
        <v>174</v>
      </c>
      <c r="FW54" t="s">
        <v>174</v>
      </c>
      <c r="GB54" t="s">
        <v>138</v>
      </c>
      <c r="GE54" t="s">
        <v>138</v>
      </c>
      <c r="GI54" t="s">
        <v>138</v>
      </c>
      <c r="GP54" t="s">
        <v>138</v>
      </c>
      <c r="GT54" t="s">
        <v>138</v>
      </c>
      <c r="GU54" t="s">
        <v>174</v>
      </c>
      <c r="GV54" t="s">
        <v>174</v>
      </c>
      <c r="GW54" t="s">
        <v>174</v>
      </c>
      <c r="GX54" t="s">
        <v>174</v>
      </c>
      <c r="GY54" t="s">
        <v>174</v>
      </c>
      <c r="GZ54" t="s">
        <v>174</v>
      </c>
      <c r="HB54" t="s">
        <v>138</v>
      </c>
      <c r="HC54" t="s">
        <v>174</v>
      </c>
      <c r="HD54" t="s">
        <v>174</v>
      </c>
      <c r="HF54" t="s">
        <v>138</v>
      </c>
      <c r="HG54" t="s">
        <v>138</v>
      </c>
      <c r="HO54" t="s">
        <v>138</v>
      </c>
      <c r="HQ54">
        <v>1</v>
      </c>
      <c r="HR54" t="s">
        <v>212</v>
      </c>
      <c r="HS54">
        <v>0</v>
      </c>
      <c r="HT54">
        <v>0</v>
      </c>
      <c r="HU54">
        <v>0</v>
      </c>
      <c r="HV54">
        <v>0</v>
      </c>
      <c r="HW54">
        <v>0</v>
      </c>
      <c r="HX54">
        <v>100</v>
      </c>
      <c r="HY54">
        <v>0</v>
      </c>
      <c r="HZ54">
        <v>0</v>
      </c>
      <c r="IA54">
        <v>0</v>
      </c>
      <c r="IB54">
        <v>0</v>
      </c>
      <c r="IC54">
        <v>0</v>
      </c>
      <c r="ID54">
        <v>0</v>
      </c>
      <c r="IE54">
        <v>0</v>
      </c>
      <c r="IF54">
        <v>0</v>
      </c>
      <c r="IG54">
        <v>0</v>
      </c>
      <c r="IH54">
        <v>0</v>
      </c>
      <c r="II54">
        <v>0</v>
      </c>
      <c r="IJ54">
        <v>0</v>
      </c>
      <c r="IK54">
        <v>0</v>
      </c>
      <c r="IL54">
        <v>0</v>
      </c>
      <c r="IM54">
        <v>0</v>
      </c>
      <c r="IN54">
        <v>0</v>
      </c>
      <c r="IO54">
        <v>0</v>
      </c>
      <c r="IP54">
        <v>0</v>
      </c>
      <c r="IQ54">
        <v>0</v>
      </c>
      <c r="IW54" t="s">
        <v>138</v>
      </c>
    </row>
    <row r="55" spans="1:264" x14ac:dyDescent="0.3">
      <c r="A55">
        <v>54</v>
      </c>
      <c r="B55" t="s">
        <v>233</v>
      </c>
      <c r="C55">
        <v>0</v>
      </c>
      <c r="D55">
        <v>100</v>
      </c>
      <c r="E55">
        <v>0</v>
      </c>
      <c r="F55">
        <v>0</v>
      </c>
      <c r="G55">
        <v>0</v>
      </c>
      <c r="H55">
        <v>0</v>
      </c>
      <c r="I55">
        <v>100</v>
      </c>
      <c r="J55">
        <v>0</v>
      </c>
      <c r="K55">
        <v>0</v>
      </c>
      <c r="L55">
        <v>0</v>
      </c>
      <c r="M55">
        <v>0</v>
      </c>
      <c r="N55">
        <v>0</v>
      </c>
      <c r="O55">
        <v>0</v>
      </c>
      <c r="P55">
        <v>100</v>
      </c>
      <c r="Q55">
        <v>0</v>
      </c>
      <c r="R55">
        <v>0</v>
      </c>
      <c r="S55">
        <v>0</v>
      </c>
      <c r="T55">
        <v>0</v>
      </c>
      <c r="U55">
        <v>0</v>
      </c>
      <c r="V55">
        <v>0</v>
      </c>
      <c r="W55">
        <v>0</v>
      </c>
      <c r="X55">
        <v>0</v>
      </c>
      <c r="Y55">
        <v>0</v>
      </c>
      <c r="Z55">
        <v>0</v>
      </c>
      <c r="AA55">
        <v>0</v>
      </c>
      <c r="AB55">
        <v>0</v>
      </c>
      <c r="AC55">
        <v>100</v>
      </c>
      <c r="AD55">
        <v>0</v>
      </c>
      <c r="AE55">
        <v>0</v>
      </c>
      <c r="AF55">
        <v>0</v>
      </c>
      <c r="AG55">
        <v>100</v>
      </c>
      <c r="AH55">
        <v>0</v>
      </c>
      <c r="AI55">
        <v>0</v>
      </c>
      <c r="AJ55">
        <v>0</v>
      </c>
      <c r="AK55">
        <v>100</v>
      </c>
      <c r="AL55">
        <v>0</v>
      </c>
      <c r="AM55">
        <v>0</v>
      </c>
      <c r="AN55">
        <v>0</v>
      </c>
      <c r="AO55">
        <v>100</v>
      </c>
      <c r="AP55">
        <v>0</v>
      </c>
      <c r="AQ55">
        <v>0</v>
      </c>
      <c r="AR55">
        <v>0</v>
      </c>
      <c r="AS55">
        <v>0</v>
      </c>
      <c r="AT55">
        <v>100</v>
      </c>
      <c r="AU55">
        <v>0</v>
      </c>
      <c r="AV55">
        <v>0</v>
      </c>
      <c r="AW55">
        <v>0</v>
      </c>
      <c r="AX55">
        <v>0</v>
      </c>
      <c r="AY55">
        <v>0</v>
      </c>
      <c r="AZ55">
        <v>100</v>
      </c>
      <c r="BA55" t="s">
        <v>174</v>
      </c>
      <c r="BB55" t="s">
        <v>174</v>
      </c>
      <c r="BC55" t="s">
        <v>174</v>
      </c>
      <c r="BD55" t="s">
        <v>174</v>
      </c>
      <c r="BE55" t="s">
        <v>174</v>
      </c>
      <c r="BF55" t="s">
        <v>174</v>
      </c>
      <c r="BG55" t="s">
        <v>174</v>
      </c>
      <c r="BH55" t="s">
        <v>174</v>
      </c>
      <c r="BI55" t="s">
        <v>174</v>
      </c>
      <c r="BJ55" t="s">
        <v>174</v>
      </c>
      <c r="BK55" t="s">
        <v>174</v>
      </c>
      <c r="BL55" t="s">
        <v>174</v>
      </c>
      <c r="BM55" t="s">
        <v>174</v>
      </c>
      <c r="BN55" t="s">
        <v>174</v>
      </c>
      <c r="BO55" t="s">
        <v>174</v>
      </c>
      <c r="BP55" t="s">
        <v>174</v>
      </c>
      <c r="BQ55">
        <v>0</v>
      </c>
      <c r="BR55">
        <v>0</v>
      </c>
      <c r="BS55">
        <v>0</v>
      </c>
      <c r="BT55">
        <v>0</v>
      </c>
      <c r="BU55">
        <v>100</v>
      </c>
      <c r="BV55">
        <v>100</v>
      </c>
      <c r="BW55">
        <v>0</v>
      </c>
      <c r="BX55">
        <v>0</v>
      </c>
      <c r="BY55">
        <v>0</v>
      </c>
      <c r="BZ55">
        <v>0</v>
      </c>
      <c r="CA55">
        <v>0</v>
      </c>
      <c r="CB55">
        <v>100</v>
      </c>
      <c r="CC55">
        <v>0</v>
      </c>
      <c r="CD55">
        <v>0</v>
      </c>
      <c r="CE55">
        <v>0</v>
      </c>
      <c r="CF55">
        <v>100</v>
      </c>
      <c r="CG55">
        <v>0</v>
      </c>
      <c r="CH55">
        <v>0</v>
      </c>
      <c r="CI55">
        <v>0</v>
      </c>
      <c r="CJ55">
        <v>0</v>
      </c>
      <c r="CK55">
        <v>0</v>
      </c>
      <c r="CL55">
        <v>0</v>
      </c>
      <c r="CM55">
        <v>100</v>
      </c>
      <c r="CN55" t="s">
        <v>174</v>
      </c>
      <c r="CO55" t="s">
        <v>174</v>
      </c>
      <c r="CP55" t="s">
        <v>174</v>
      </c>
      <c r="CQ55" t="s">
        <v>174</v>
      </c>
      <c r="CR55" t="s">
        <v>174</v>
      </c>
      <c r="CS55" t="s">
        <v>174</v>
      </c>
      <c r="CT55">
        <v>0</v>
      </c>
      <c r="CU55">
        <v>100</v>
      </c>
      <c r="CV55" t="s">
        <v>174</v>
      </c>
      <c r="CW55" t="s">
        <v>174</v>
      </c>
      <c r="CX55">
        <v>100</v>
      </c>
      <c r="CY55">
        <v>0</v>
      </c>
      <c r="CZ55">
        <v>0</v>
      </c>
      <c r="DA55">
        <v>0</v>
      </c>
      <c r="DB55">
        <v>0</v>
      </c>
      <c r="DC55">
        <v>0</v>
      </c>
      <c r="DD55">
        <v>0</v>
      </c>
      <c r="DE55">
        <v>0</v>
      </c>
      <c r="DF55">
        <v>0</v>
      </c>
      <c r="DG55">
        <v>0</v>
      </c>
      <c r="DH55">
        <v>0</v>
      </c>
      <c r="DI55">
        <v>0</v>
      </c>
      <c r="DK55" t="s">
        <v>138</v>
      </c>
      <c r="DP55" t="s">
        <v>138</v>
      </c>
      <c r="DW55" t="s">
        <v>138</v>
      </c>
      <c r="EJ55" t="s">
        <v>138</v>
      </c>
      <c r="EN55" t="s">
        <v>138</v>
      </c>
      <c r="ER55" t="s">
        <v>138</v>
      </c>
      <c r="EV55" t="s">
        <v>138</v>
      </c>
      <c r="FA55" t="s">
        <v>138</v>
      </c>
      <c r="FG55" t="s">
        <v>138</v>
      </c>
      <c r="FH55" t="s">
        <v>174</v>
      </c>
      <c r="FI55" t="s">
        <v>174</v>
      </c>
      <c r="FJ55" t="s">
        <v>174</v>
      </c>
      <c r="FK55" t="s">
        <v>174</v>
      </c>
      <c r="FL55" t="s">
        <v>174</v>
      </c>
      <c r="FM55" t="s">
        <v>174</v>
      </c>
      <c r="FN55" t="s">
        <v>174</v>
      </c>
      <c r="FO55" t="s">
        <v>174</v>
      </c>
      <c r="FP55" t="s">
        <v>174</v>
      </c>
      <c r="FQ55" t="s">
        <v>174</v>
      </c>
      <c r="FR55" t="s">
        <v>174</v>
      </c>
      <c r="FS55" t="s">
        <v>174</v>
      </c>
      <c r="FT55" t="s">
        <v>174</v>
      </c>
      <c r="FU55" t="s">
        <v>174</v>
      </c>
      <c r="FV55" t="s">
        <v>174</v>
      </c>
      <c r="FW55" t="s">
        <v>174</v>
      </c>
      <c r="GB55" t="s">
        <v>138</v>
      </c>
      <c r="GC55" t="s">
        <v>138</v>
      </c>
      <c r="GI55" t="s">
        <v>138</v>
      </c>
      <c r="GM55" t="s">
        <v>138</v>
      </c>
      <c r="GT55" t="s">
        <v>138</v>
      </c>
      <c r="GU55" t="s">
        <v>174</v>
      </c>
      <c r="GV55" t="s">
        <v>174</v>
      </c>
      <c r="GW55" t="s">
        <v>174</v>
      </c>
      <c r="GX55" t="s">
        <v>174</v>
      </c>
      <c r="GY55" t="s">
        <v>174</v>
      </c>
      <c r="GZ55" t="s">
        <v>174</v>
      </c>
      <c r="HB55" t="s">
        <v>138</v>
      </c>
      <c r="HC55" t="s">
        <v>174</v>
      </c>
      <c r="HD55" t="s">
        <v>174</v>
      </c>
      <c r="HE55" t="s">
        <v>138</v>
      </c>
      <c r="HQ55">
        <v>1</v>
      </c>
      <c r="HR55" t="s">
        <v>212</v>
      </c>
      <c r="HS55">
        <v>0</v>
      </c>
      <c r="HT55">
        <v>0</v>
      </c>
      <c r="HU55">
        <v>0</v>
      </c>
      <c r="HV55">
        <v>0</v>
      </c>
      <c r="HW55">
        <v>0</v>
      </c>
      <c r="HX55">
        <v>100</v>
      </c>
      <c r="HY55">
        <v>0</v>
      </c>
      <c r="HZ55">
        <v>0</v>
      </c>
      <c r="IA55">
        <v>0</v>
      </c>
      <c r="IB55">
        <v>0</v>
      </c>
      <c r="IC55">
        <v>0</v>
      </c>
      <c r="ID55">
        <v>0</v>
      </c>
      <c r="IE55">
        <v>0</v>
      </c>
      <c r="IF55">
        <v>0</v>
      </c>
      <c r="IG55">
        <v>0</v>
      </c>
      <c r="IH55">
        <v>0</v>
      </c>
      <c r="II55">
        <v>0</v>
      </c>
      <c r="IJ55">
        <v>0</v>
      </c>
      <c r="IK55">
        <v>0</v>
      </c>
      <c r="IL55">
        <v>0</v>
      </c>
      <c r="IM55">
        <v>0</v>
      </c>
      <c r="IN55">
        <v>0</v>
      </c>
      <c r="IO55">
        <v>0</v>
      </c>
      <c r="IP55">
        <v>0</v>
      </c>
      <c r="IQ55">
        <v>0</v>
      </c>
      <c r="IW55" t="s">
        <v>138</v>
      </c>
    </row>
    <row r="56" spans="1:264" x14ac:dyDescent="0.3">
      <c r="A56">
        <v>55</v>
      </c>
      <c r="B56" t="s">
        <v>234</v>
      </c>
      <c r="C56">
        <v>0</v>
      </c>
      <c r="D56">
        <v>100</v>
      </c>
      <c r="E56">
        <v>0</v>
      </c>
      <c r="F56">
        <v>0</v>
      </c>
      <c r="G56">
        <v>0</v>
      </c>
      <c r="H56">
        <v>0</v>
      </c>
      <c r="I56">
        <v>0</v>
      </c>
      <c r="J56">
        <v>100</v>
      </c>
      <c r="K56">
        <v>0</v>
      </c>
      <c r="L56">
        <v>0</v>
      </c>
      <c r="M56">
        <v>0</v>
      </c>
      <c r="N56">
        <v>100</v>
      </c>
      <c r="O56">
        <v>0</v>
      </c>
      <c r="P56">
        <v>0</v>
      </c>
      <c r="Q56">
        <v>0</v>
      </c>
      <c r="R56">
        <v>0</v>
      </c>
      <c r="S56">
        <v>0</v>
      </c>
      <c r="T56">
        <v>0</v>
      </c>
      <c r="U56">
        <v>0</v>
      </c>
      <c r="V56">
        <v>0</v>
      </c>
      <c r="W56">
        <v>0</v>
      </c>
      <c r="X56">
        <v>0</v>
      </c>
      <c r="Y56">
        <v>0</v>
      </c>
      <c r="Z56">
        <v>0</v>
      </c>
      <c r="AA56">
        <v>0</v>
      </c>
      <c r="AB56">
        <v>0</v>
      </c>
      <c r="AC56">
        <v>0</v>
      </c>
      <c r="AD56">
        <v>0</v>
      </c>
      <c r="AE56">
        <v>0</v>
      </c>
      <c r="AF56">
        <v>100</v>
      </c>
      <c r="AG56">
        <v>0</v>
      </c>
      <c r="AH56">
        <v>100</v>
      </c>
      <c r="AI56">
        <v>0</v>
      </c>
      <c r="AJ56">
        <v>100</v>
      </c>
      <c r="AK56">
        <v>0</v>
      </c>
      <c r="AL56">
        <v>0</v>
      </c>
      <c r="AM56">
        <v>0</v>
      </c>
      <c r="AN56">
        <v>0</v>
      </c>
      <c r="AO56">
        <v>0</v>
      </c>
      <c r="AP56">
        <v>0</v>
      </c>
      <c r="AQ56">
        <v>0</v>
      </c>
      <c r="AR56">
        <v>0</v>
      </c>
      <c r="AS56">
        <v>0</v>
      </c>
      <c r="AT56">
        <v>0</v>
      </c>
      <c r="AU56">
        <v>100</v>
      </c>
      <c r="AV56">
        <v>0</v>
      </c>
      <c r="AW56">
        <v>0</v>
      </c>
      <c r="AX56">
        <v>0</v>
      </c>
      <c r="AY56">
        <v>100</v>
      </c>
      <c r="AZ56">
        <v>0</v>
      </c>
      <c r="BA56" t="s">
        <v>174</v>
      </c>
      <c r="BB56" t="s">
        <v>174</v>
      </c>
      <c r="BC56" t="s">
        <v>174</v>
      </c>
      <c r="BD56" t="s">
        <v>174</v>
      </c>
      <c r="BE56" t="s">
        <v>174</v>
      </c>
      <c r="BF56" t="s">
        <v>174</v>
      </c>
      <c r="BG56" t="s">
        <v>174</v>
      </c>
      <c r="BH56" t="s">
        <v>174</v>
      </c>
      <c r="BI56" t="s">
        <v>174</v>
      </c>
      <c r="BJ56" t="s">
        <v>174</v>
      </c>
      <c r="BK56" t="s">
        <v>174</v>
      </c>
      <c r="BL56" t="s">
        <v>174</v>
      </c>
      <c r="BM56" t="s">
        <v>174</v>
      </c>
      <c r="BN56" t="s">
        <v>174</v>
      </c>
      <c r="BO56" t="s">
        <v>174</v>
      </c>
      <c r="BP56" t="s">
        <v>174</v>
      </c>
      <c r="BQ56">
        <v>0</v>
      </c>
      <c r="BR56">
        <v>0</v>
      </c>
      <c r="BS56">
        <v>0</v>
      </c>
      <c r="BT56">
        <v>100</v>
      </c>
      <c r="BU56">
        <v>0</v>
      </c>
      <c r="BV56">
        <v>0</v>
      </c>
      <c r="BW56">
        <v>0</v>
      </c>
      <c r="BX56">
        <v>100</v>
      </c>
      <c r="BY56">
        <v>0</v>
      </c>
      <c r="BZ56">
        <v>0</v>
      </c>
      <c r="CA56">
        <v>0</v>
      </c>
      <c r="CB56">
        <v>0</v>
      </c>
      <c r="CC56">
        <v>100</v>
      </c>
      <c r="CD56">
        <v>0</v>
      </c>
      <c r="CE56">
        <v>0</v>
      </c>
      <c r="CF56">
        <v>0</v>
      </c>
      <c r="CG56">
        <v>0</v>
      </c>
      <c r="CH56">
        <v>0</v>
      </c>
      <c r="CI56">
        <v>0</v>
      </c>
      <c r="CJ56">
        <v>0</v>
      </c>
      <c r="CK56">
        <v>100</v>
      </c>
      <c r="CL56">
        <v>100</v>
      </c>
      <c r="CM56">
        <v>0</v>
      </c>
      <c r="CN56" t="s">
        <v>174</v>
      </c>
      <c r="CO56" t="s">
        <v>174</v>
      </c>
      <c r="CP56" t="s">
        <v>174</v>
      </c>
      <c r="CQ56" t="s">
        <v>174</v>
      </c>
      <c r="CR56" t="s">
        <v>174</v>
      </c>
      <c r="CS56" t="s">
        <v>174</v>
      </c>
      <c r="CT56">
        <v>0</v>
      </c>
      <c r="CU56">
        <v>0</v>
      </c>
      <c r="CV56" t="s">
        <v>174</v>
      </c>
      <c r="CW56" t="s">
        <v>174</v>
      </c>
      <c r="CX56">
        <v>0</v>
      </c>
      <c r="CY56">
        <v>100</v>
      </c>
      <c r="CZ56">
        <v>0</v>
      </c>
      <c r="DA56">
        <v>0</v>
      </c>
      <c r="DB56">
        <v>0</v>
      </c>
      <c r="DC56">
        <v>0</v>
      </c>
      <c r="DD56">
        <v>100</v>
      </c>
      <c r="DE56">
        <v>0</v>
      </c>
      <c r="DF56">
        <v>0</v>
      </c>
      <c r="DG56">
        <v>0</v>
      </c>
      <c r="DH56">
        <v>100</v>
      </c>
      <c r="DI56">
        <v>0</v>
      </c>
      <c r="DK56" t="s">
        <v>138</v>
      </c>
      <c r="DQ56" t="s">
        <v>138</v>
      </c>
      <c r="DU56" t="s">
        <v>138</v>
      </c>
      <c r="EM56" t="s">
        <v>138</v>
      </c>
      <c r="EO56" t="s">
        <v>138</v>
      </c>
      <c r="EQ56" t="s">
        <v>138</v>
      </c>
      <c r="FB56" t="s">
        <v>138</v>
      </c>
      <c r="FF56" t="s">
        <v>138</v>
      </c>
      <c r="FH56" t="s">
        <v>174</v>
      </c>
      <c r="FI56" t="s">
        <v>174</v>
      </c>
      <c r="FJ56" t="s">
        <v>174</v>
      </c>
      <c r="FK56" t="s">
        <v>174</v>
      </c>
      <c r="FL56" t="s">
        <v>174</v>
      </c>
      <c r="FM56" t="s">
        <v>174</v>
      </c>
      <c r="FN56" t="s">
        <v>174</v>
      </c>
      <c r="FO56" t="s">
        <v>174</v>
      </c>
      <c r="FP56" t="s">
        <v>174</v>
      </c>
      <c r="FQ56" t="s">
        <v>174</v>
      </c>
      <c r="FR56" t="s">
        <v>174</v>
      </c>
      <c r="FS56" t="s">
        <v>174</v>
      </c>
      <c r="FT56" t="s">
        <v>174</v>
      </c>
      <c r="FU56" t="s">
        <v>174</v>
      </c>
      <c r="FV56" t="s">
        <v>174</v>
      </c>
      <c r="FW56" t="s">
        <v>174</v>
      </c>
      <c r="GA56" t="s">
        <v>138</v>
      </c>
      <c r="GE56" t="s">
        <v>138</v>
      </c>
      <c r="GJ56" t="s">
        <v>138</v>
      </c>
      <c r="GR56" t="s">
        <v>138</v>
      </c>
      <c r="GS56" t="s">
        <v>138</v>
      </c>
      <c r="GU56" t="s">
        <v>174</v>
      </c>
      <c r="GV56" t="s">
        <v>174</v>
      </c>
      <c r="GW56" t="s">
        <v>174</v>
      </c>
      <c r="GX56" t="s">
        <v>174</v>
      </c>
      <c r="GY56" t="s">
        <v>174</v>
      </c>
      <c r="GZ56" t="s">
        <v>174</v>
      </c>
      <c r="HC56" t="s">
        <v>174</v>
      </c>
      <c r="HD56" t="s">
        <v>174</v>
      </c>
      <c r="HF56" t="s">
        <v>138</v>
      </c>
      <c r="HK56" t="s">
        <v>138</v>
      </c>
      <c r="HO56" t="s">
        <v>138</v>
      </c>
      <c r="HQ56">
        <v>1</v>
      </c>
      <c r="HR56" t="s">
        <v>212</v>
      </c>
      <c r="HS56">
        <v>0</v>
      </c>
      <c r="HT56">
        <v>0</v>
      </c>
      <c r="HU56">
        <v>0</v>
      </c>
      <c r="HV56">
        <v>0</v>
      </c>
      <c r="HW56">
        <v>0</v>
      </c>
      <c r="HX56">
        <v>0</v>
      </c>
      <c r="HY56">
        <v>100</v>
      </c>
      <c r="HZ56">
        <v>0</v>
      </c>
      <c r="IA56">
        <v>0</v>
      </c>
      <c r="IB56">
        <v>0</v>
      </c>
      <c r="IC56">
        <v>0</v>
      </c>
      <c r="ID56">
        <v>0</v>
      </c>
      <c r="IE56">
        <v>0</v>
      </c>
      <c r="IF56">
        <v>0</v>
      </c>
      <c r="IG56">
        <v>0</v>
      </c>
      <c r="IH56">
        <v>0</v>
      </c>
      <c r="II56">
        <v>0</v>
      </c>
      <c r="IJ56">
        <v>0</v>
      </c>
      <c r="IK56">
        <v>0</v>
      </c>
      <c r="IL56">
        <v>0</v>
      </c>
      <c r="IM56">
        <v>0</v>
      </c>
      <c r="IN56">
        <v>0</v>
      </c>
      <c r="IO56">
        <v>0</v>
      </c>
      <c r="IP56">
        <v>0</v>
      </c>
      <c r="IQ56">
        <v>0</v>
      </c>
      <c r="IX56" t="s">
        <v>138</v>
      </c>
    </row>
    <row r="57" spans="1:264" x14ac:dyDescent="0.3">
      <c r="A57">
        <v>56</v>
      </c>
      <c r="B57" t="s">
        <v>235</v>
      </c>
      <c r="C57">
        <v>0</v>
      </c>
      <c r="D57">
        <v>100</v>
      </c>
      <c r="E57">
        <v>0</v>
      </c>
      <c r="F57">
        <v>0</v>
      </c>
      <c r="G57">
        <v>0</v>
      </c>
      <c r="H57">
        <v>0</v>
      </c>
      <c r="I57">
        <v>100</v>
      </c>
      <c r="J57">
        <v>0</v>
      </c>
      <c r="K57">
        <v>0</v>
      </c>
      <c r="L57">
        <v>100</v>
      </c>
      <c r="M57">
        <v>0</v>
      </c>
      <c r="N57">
        <v>0</v>
      </c>
      <c r="O57">
        <v>0</v>
      </c>
      <c r="P57">
        <v>0</v>
      </c>
      <c r="Q57">
        <v>0</v>
      </c>
      <c r="R57">
        <v>0</v>
      </c>
      <c r="S57">
        <v>0</v>
      </c>
      <c r="T57">
        <v>0</v>
      </c>
      <c r="U57">
        <v>0</v>
      </c>
      <c r="V57">
        <v>0</v>
      </c>
      <c r="W57">
        <v>0</v>
      </c>
      <c r="X57">
        <v>0</v>
      </c>
      <c r="Y57">
        <v>0</v>
      </c>
      <c r="Z57">
        <v>0</v>
      </c>
      <c r="AA57">
        <v>100</v>
      </c>
      <c r="AB57">
        <v>0</v>
      </c>
      <c r="AC57">
        <v>0</v>
      </c>
      <c r="AD57">
        <v>0</v>
      </c>
      <c r="AE57">
        <v>0</v>
      </c>
      <c r="AF57">
        <v>0</v>
      </c>
      <c r="AG57">
        <v>100</v>
      </c>
      <c r="AH57">
        <v>0</v>
      </c>
      <c r="AI57">
        <v>0</v>
      </c>
      <c r="AJ57">
        <v>100</v>
      </c>
      <c r="AK57">
        <v>0</v>
      </c>
      <c r="AL57">
        <v>0</v>
      </c>
      <c r="AM57">
        <v>0</v>
      </c>
      <c r="AN57">
        <v>0</v>
      </c>
      <c r="AO57">
        <v>0</v>
      </c>
      <c r="AP57">
        <v>0</v>
      </c>
      <c r="AQ57">
        <v>0</v>
      </c>
      <c r="AR57">
        <v>0</v>
      </c>
      <c r="AS57">
        <v>0</v>
      </c>
      <c r="AT57">
        <v>0</v>
      </c>
      <c r="AU57">
        <v>100</v>
      </c>
      <c r="AV57">
        <v>0</v>
      </c>
      <c r="AW57">
        <v>0</v>
      </c>
      <c r="AX57">
        <v>0</v>
      </c>
      <c r="AY57">
        <v>0</v>
      </c>
      <c r="AZ57">
        <v>100</v>
      </c>
      <c r="BA57" t="s">
        <v>174</v>
      </c>
      <c r="BB57" t="s">
        <v>174</v>
      </c>
      <c r="BC57" t="s">
        <v>174</v>
      </c>
      <c r="BD57" t="s">
        <v>174</v>
      </c>
      <c r="BE57" t="s">
        <v>174</v>
      </c>
      <c r="BF57" t="s">
        <v>174</v>
      </c>
      <c r="BG57" t="s">
        <v>174</v>
      </c>
      <c r="BH57" t="s">
        <v>174</v>
      </c>
      <c r="BI57" t="s">
        <v>174</v>
      </c>
      <c r="BJ57" t="s">
        <v>174</v>
      </c>
      <c r="BK57" t="s">
        <v>174</v>
      </c>
      <c r="BL57" t="s">
        <v>174</v>
      </c>
      <c r="BM57" t="s">
        <v>174</v>
      </c>
      <c r="BN57" t="s">
        <v>174</v>
      </c>
      <c r="BO57" t="s">
        <v>174</v>
      </c>
      <c r="BP57" t="s">
        <v>174</v>
      </c>
      <c r="BQ57">
        <v>0</v>
      </c>
      <c r="BR57">
        <v>0</v>
      </c>
      <c r="BS57">
        <v>0</v>
      </c>
      <c r="BT57">
        <v>0</v>
      </c>
      <c r="BU57">
        <v>100</v>
      </c>
      <c r="BV57">
        <v>0</v>
      </c>
      <c r="BW57">
        <v>0</v>
      </c>
      <c r="BX57">
        <v>0</v>
      </c>
      <c r="BY57">
        <v>0</v>
      </c>
      <c r="BZ57">
        <v>100</v>
      </c>
      <c r="CA57">
        <v>0</v>
      </c>
      <c r="CB57">
        <v>100</v>
      </c>
      <c r="CC57">
        <v>0</v>
      </c>
      <c r="CD57">
        <v>0</v>
      </c>
      <c r="CE57">
        <v>0</v>
      </c>
      <c r="CF57">
        <v>0</v>
      </c>
      <c r="CG57">
        <v>0</v>
      </c>
      <c r="CH57">
        <v>0</v>
      </c>
      <c r="CI57">
        <v>100</v>
      </c>
      <c r="CJ57">
        <v>0</v>
      </c>
      <c r="CK57">
        <v>0</v>
      </c>
      <c r="CL57">
        <v>0</v>
      </c>
      <c r="CM57">
        <v>100</v>
      </c>
      <c r="CN57" t="s">
        <v>174</v>
      </c>
      <c r="CO57" t="s">
        <v>174</v>
      </c>
      <c r="CP57" t="s">
        <v>174</v>
      </c>
      <c r="CQ57" t="s">
        <v>174</v>
      </c>
      <c r="CR57" t="s">
        <v>174</v>
      </c>
      <c r="CS57" t="s">
        <v>174</v>
      </c>
      <c r="CT57">
        <v>0</v>
      </c>
      <c r="CU57">
        <v>100</v>
      </c>
      <c r="CV57" t="s">
        <v>174</v>
      </c>
      <c r="CW57" t="s">
        <v>174</v>
      </c>
      <c r="CX57">
        <v>100</v>
      </c>
      <c r="CY57">
        <v>0</v>
      </c>
      <c r="CZ57">
        <v>0</v>
      </c>
      <c r="DA57">
        <v>0</v>
      </c>
      <c r="DB57">
        <v>0</v>
      </c>
      <c r="DC57">
        <v>0</v>
      </c>
      <c r="DD57">
        <v>0</v>
      </c>
      <c r="DE57">
        <v>0</v>
      </c>
      <c r="DF57">
        <v>0</v>
      </c>
      <c r="DG57">
        <v>0</v>
      </c>
      <c r="DH57">
        <v>0</v>
      </c>
      <c r="DI57">
        <v>0</v>
      </c>
      <c r="DK57" t="s">
        <v>138</v>
      </c>
      <c r="DP57" t="s">
        <v>138</v>
      </c>
      <c r="DS57" t="s">
        <v>138</v>
      </c>
      <c r="EH57" t="s">
        <v>138</v>
      </c>
      <c r="EN57" t="s">
        <v>138</v>
      </c>
      <c r="EQ57" t="s">
        <v>138</v>
      </c>
      <c r="FB57" t="s">
        <v>138</v>
      </c>
      <c r="FG57" t="s">
        <v>138</v>
      </c>
      <c r="FH57" t="s">
        <v>174</v>
      </c>
      <c r="FI57" t="s">
        <v>174</v>
      </c>
      <c r="FJ57" t="s">
        <v>174</v>
      </c>
      <c r="FK57" t="s">
        <v>174</v>
      </c>
      <c r="FL57" t="s">
        <v>174</v>
      </c>
      <c r="FM57" t="s">
        <v>174</v>
      </c>
      <c r="FN57" t="s">
        <v>174</v>
      </c>
      <c r="FO57" t="s">
        <v>174</v>
      </c>
      <c r="FP57" t="s">
        <v>174</v>
      </c>
      <c r="FQ57" t="s">
        <v>174</v>
      </c>
      <c r="FR57" t="s">
        <v>174</v>
      </c>
      <c r="FS57" t="s">
        <v>174</v>
      </c>
      <c r="FT57" t="s">
        <v>174</v>
      </c>
      <c r="FU57" t="s">
        <v>174</v>
      </c>
      <c r="FV57" t="s">
        <v>174</v>
      </c>
      <c r="FW57" t="s">
        <v>174</v>
      </c>
      <c r="GB57" t="s">
        <v>138</v>
      </c>
      <c r="GG57" t="s">
        <v>138</v>
      </c>
      <c r="GI57" t="s">
        <v>138</v>
      </c>
      <c r="GP57" t="s">
        <v>138</v>
      </c>
      <c r="GT57" t="s">
        <v>138</v>
      </c>
      <c r="GU57" t="s">
        <v>174</v>
      </c>
      <c r="GV57" t="s">
        <v>174</v>
      </c>
      <c r="GW57" t="s">
        <v>174</v>
      </c>
      <c r="GX57" t="s">
        <v>174</v>
      </c>
      <c r="GY57" t="s">
        <v>174</v>
      </c>
      <c r="GZ57" t="s">
        <v>174</v>
      </c>
      <c r="HB57" t="s">
        <v>138</v>
      </c>
      <c r="HC57" t="s">
        <v>174</v>
      </c>
      <c r="HD57" t="s">
        <v>174</v>
      </c>
      <c r="HE57" t="s">
        <v>138</v>
      </c>
      <c r="HQ57">
        <v>1</v>
      </c>
      <c r="HR57" t="s">
        <v>212</v>
      </c>
      <c r="HS57">
        <v>0</v>
      </c>
      <c r="HT57">
        <v>0</v>
      </c>
      <c r="HU57">
        <v>0</v>
      </c>
      <c r="HV57">
        <v>0</v>
      </c>
      <c r="HW57">
        <v>0</v>
      </c>
      <c r="HX57">
        <v>0</v>
      </c>
      <c r="HY57">
        <v>0</v>
      </c>
      <c r="HZ57">
        <v>100</v>
      </c>
      <c r="IA57">
        <v>0</v>
      </c>
      <c r="IB57">
        <v>0</v>
      </c>
      <c r="IC57">
        <v>0</v>
      </c>
      <c r="ID57">
        <v>0</v>
      </c>
      <c r="IE57">
        <v>0</v>
      </c>
      <c r="IF57">
        <v>0</v>
      </c>
      <c r="IG57">
        <v>0</v>
      </c>
      <c r="IH57">
        <v>0</v>
      </c>
      <c r="II57">
        <v>0</v>
      </c>
      <c r="IJ57">
        <v>0</v>
      </c>
      <c r="IK57">
        <v>0</v>
      </c>
      <c r="IL57">
        <v>0</v>
      </c>
      <c r="IM57">
        <v>0</v>
      </c>
      <c r="IN57">
        <v>0</v>
      </c>
      <c r="IO57">
        <v>0</v>
      </c>
      <c r="IP57">
        <v>0</v>
      </c>
      <c r="IQ57">
        <v>0</v>
      </c>
      <c r="IY57" t="s">
        <v>138</v>
      </c>
    </row>
    <row r="58" spans="1:264" x14ac:dyDescent="0.3">
      <c r="A58">
        <v>57</v>
      </c>
      <c r="B58" t="s">
        <v>236</v>
      </c>
      <c r="C58">
        <v>0</v>
      </c>
      <c r="D58">
        <v>100</v>
      </c>
      <c r="E58">
        <v>100</v>
      </c>
      <c r="F58">
        <v>0</v>
      </c>
      <c r="G58">
        <v>0</v>
      </c>
      <c r="H58">
        <v>0</v>
      </c>
      <c r="I58">
        <v>0</v>
      </c>
      <c r="J58">
        <v>0</v>
      </c>
      <c r="K58">
        <v>0</v>
      </c>
      <c r="L58">
        <v>0</v>
      </c>
      <c r="M58">
        <v>0</v>
      </c>
      <c r="N58">
        <v>0</v>
      </c>
      <c r="O58">
        <v>100</v>
      </c>
      <c r="P58">
        <v>0</v>
      </c>
      <c r="Q58">
        <v>0</v>
      </c>
      <c r="R58">
        <v>0</v>
      </c>
      <c r="S58">
        <v>0</v>
      </c>
      <c r="T58">
        <v>0</v>
      </c>
      <c r="U58">
        <v>0</v>
      </c>
      <c r="V58">
        <v>0</v>
      </c>
      <c r="W58">
        <v>0</v>
      </c>
      <c r="X58">
        <v>100</v>
      </c>
      <c r="Y58">
        <v>0</v>
      </c>
      <c r="Z58">
        <v>0</v>
      </c>
      <c r="AA58">
        <v>0</v>
      </c>
      <c r="AB58">
        <v>0</v>
      </c>
      <c r="AC58">
        <v>0</v>
      </c>
      <c r="AD58">
        <v>0</v>
      </c>
      <c r="AE58">
        <v>0</v>
      </c>
      <c r="AF58">
        <v>0</v>
      </c>
      <c r="AG58">
        <v>0</v>
      </c>
      <c r="AH58">
        <v>100</v>
      </c>
      <c r="AI58">
        <v>0</v>
      </c>
      <c r="AJ58">
        <v>100</v>
      </c>
      <c r="AK58">
        <v>0</v>
      </c>
      <c r="AL58">
        <v>0</v>
      </c>
      <c r="AM58">
        <v>0</v>
      </c>
      <c r="AN58">
        <v>0</v>
      </c>
      <c r="AO58">
        <v>0</v>
      </c>
      <c r="AP58">
        <v>0</v>
      </c>
      <c r="AQ58">
        <v>0</v>
      </c>
      <c r="AR58">
        <v>0</v>
      </c>
      <c r="AS58">
        <v>0</v>
      </c>
      <c r="AT58">
        <v>0</v>
      </c>
      <c r="AU58">
        <v>0</v>
      </c>
      <c r="AV58">
        <v>0</v>
      </c>
      <c r="AW58">
        <v>0</v>
      </c>
      <c r="AX58">
        <v>100</v>
      </c>
      <c r="AY58">
        <v>100</v>
      </c>
      <c r="AZ58">
        <v>0</v>
      </c>
      <c r="BA58" t="s">
        <v>174</v>
      </c>
      <c r="BB58" t="s">
        <v>174</v>
      </c>
      <c r="BC58" t="s">
        <v>174</v>
      </c>
      <c r="BD58" t="s">
        <v>174</v>
      </c>
      <c r="BE58" t="s">
        <v>174</v>
      </c>
      <c r="BF58" t="s">
        <v>174</v>
      </c>
      <c r="BG58" t="s">
        <v>174</v>
      </c>
      <c r="BH58" t="s">
        <v>174</v>
      </c>
      <c r="BI58" t="s">
        <v>174</v>
      </c>
      <c r="BJ58" t="s">
        <v>174</v>
      </c>
      <c r="BK58" t="s">
        <v>174</v>
      </c>
      <c r="BL58" t="s">
        <v>174</v>
      </c>
      <c r="BM58" t="s">
        <v>174</v>
      </c>
      <c r="BN58" t="s">
        <v>174</v>
      </c>
      <c r="BO58" t="s">
        <v>174</v>
      </c>
      <c r="BP58" t="s">
        <v>174</v>
      </c>
      <c r="BQ58">
        <v>0</v>
      </c>
      <c r="BR58">
        <v>0</v>
      </c>
      <c r="BS58">
        <v>100</v>
      </c>
      <c r="BT58">
        <v>0</v>
      </c>
      <c r="BU58">
        <v>0</v>
      </c>
      <c r="BV58">
        <v>0</v>
      </c>
      <c r="BW58">
        <v>0</v>
      </c>
      <c r="BX58">
        <v>100</v>
      </c>
      <c r="BY58">
        <v>0</v>
      </c>
      <c r="BZ58">
        <v>0</v>
      </c>
      <c r="CA58">
        <v>0</v>
      </c>
      <c r="CB58">
        <v>100</v>
      </c>
      <c r="CC58">
        <v>0</v>
      </c>
      <c r="CD58">
        <v>100</v>
      </c>
      <c r="CE58">
        <v>0</v>
      </c>
      <c r="CF58">
        <v>0</v>
      </c>
      <c r="CG58">
        <v>0</v>
      </c>
      <c r="CH58">
        <v>0</v>
      </c>
      <c r="CI58">
        <v>0</v>
      </c>
      <c r="CJ58">
        <v>0</v>
      </c>
      <c r="CK58">
        <v>0</v>
      </c>
      <c r="CL58">
        <v>100</v>
      </c>
      <c r="CM58">
        <v>0</v>
      </c>
      <c r="CN58" t="s">
        <v>174</v>
      </c>
      <c r="CO58" t="s">
        <v>174</v>
      </c>
      <c r="CP58" t="s">
        <v>174</v>
      </c>
      <c r="CQ58" t="s">
        <v>174</v>
      </c>
      <c r="CR58" t="s">
        <v>174</v>
      </c>
      <c r="CS58" t="s">
        <v>174</v>
      </c>
      <c r="CT58">
        <v>0</v>
      </c>
      <c r="CU58">
        <v>0</v>
      </c>
      <c r="CV58" t="s">
        <v>174</v>
      </c>
      <c r="CW58" t="s">
        <v>174</v>
      </c>
      <c r="CX58">
        <v>0</v>
      </c>
      <c r="CY58">
        <v>100</v>
      </c>
      <c r="CZ58">
        <v>0</v>
      </c>
      <c r="DA58">
        <v>0</v>
      </c>
      <c r="DB58">
        <v>0</v>
      </c>
      <c r="DC58">
        <v>0</v>
      </c>
      <c r="DD58">
        <v>100</v>
      </c>
      <c r="DE58">
        <v>0</v>
      </c>
      <c r="DF58">
        <v>100</v>
      </c>
      <c r="DG58">
        <v>0</v>
      </c>
      <c r="DH58">
        <v>0</v>
      </c>
      <c r="DI58">
        <v>0</v>
      </c>
      <c r="DK58" t="s">
        <v>138</v>
      </c>
      <c r="DL58" t="s">
        <v>138</v>
      </c>
      <c r="DV58" t="s">
        <v>138</v>
      </c>
      <c r="EE58" t="s">
        <v>138</v>
      </c>
      <c r="EO58" t="s">
        <v>138</v>
      </c>
      <c r="EQ58" t="s">
        <v>138</v>
      </c>
      <c r="FE58" t="s">
        <v>138</v>
      </c>
      <c r="FF58" t="s">
        <v>138</v>
      </c>
      <c r="FH58" t="s">
        <v>174</v>
      </c>
      <c r="FI58" t="s">
        <v>174</v>
      </c>
      <c r="FJ58" t="s">
        <v>174</v>
      </c>
      <c r="FK58" t="s">
        <v>174</v>
      </c>
      <c r="FL58" t="s">
        <v>174</v>
      </c>
      <c r="FM58" t="s">
        <v>174</v>
      </c>
      <c r="FN58" t="s">
        <v>174</v>
      </c>
      <c r="FO58" t="s">
        <v>174</v>
      </c>
      <c r="FP58" t="s">
        <v>174</v>
      </c>
      <c r="FQ58" t="s">
        <v>174</v>
      </c>
      <c r="FR58" t="s">
        <v>174</v>
      </c>
      <c r="FS58" t="s">
        <v>174</v>
      </c>
      <c r="FT58" t="s">
        <v>174</v>
      </c>
      <c r="FU58" t="s">
        <v>174</v>
      </c>
      <c r="FV58" t="s">
        <v>174</v>
      </c>
      <c r="FW58" t="s">
        <v>174</v>
      </c>
      <c r="FZ58" t="s">
        <v>138</v>
      </c>
      <c r="GE58" t="s">
        <v>138</v>
      </c>
      <c r="GI58" t="s">
        <v>138</v>
      </c>
      <c r="GK58" t="s">
        <v>138</v>
      </c>
      <c r="GS58" t="s">
        <v>138</v>
      </c>
      <c r="GU58" t="s">
        <v>174</v>
      </c>
      <c r="GV58" t="s">
        <v>174</v>
      </c>
      <c r="GW58" t="s">
        <v>174</v>
      </c>
      <c r="GX58" t="s">
        <v>174</v>
      </c>
      <c r="GY58" t="s">
        <v>174</v>
      </c>
      <c r="GZ58" t="s">
        <v>174</v>
      </c>
      <c r="HC58" t="s">
        <v>174</v>
      </c>
      <c r="HD58" t="s">
        <v>174</v>
      </c>
      <c r="HF58" t="s">
        <v>138</v>
      </c>
      <c r="HK58" t="s">
        <v>138</v>
      </c>
      <c r="HM58" t="s">
        <v>138</v>
      </c>
      <c r="HQ58">
        <v>1</v>
      </c>
      <c r="HR58" t="s">
        <v>212</v>
      </c>
      <c r="HS58">
        <v>0</v>
      </c>
      <c r="HT58">
        <v>0</v>
      </c>
      <c r="HU58">
        <v>0</v>
      </c>
      <c r="HV58">
        <v>0</v>
      </c>
      <c r="HW58">
        <v>0</v>
      </c>
      <c r="HX58">
        <v>0</v>
      </c>
      <c r="HY58">
        <v>0</v>
      </c>
      <c r="HZ58">
        <v>0</v>
      </c>
      <c r="IA58">
        <v>100</v>
      </c>
      <c r="IB58">
        <v>0</v>
      </c>
      <c r="IC58">
        <v>0</v>
      </c>
      <c r="ID58">
        <v>0</v>
      </c>
      <c r="IE58">
        <v>0</v>
      </c>
      <c r="IF58">
        <v>0</v>
      </c>
      <c r="IG58">
        <v>0</v>
      </c>
      <c r="IH58">
        <v>0</v>
      </c>
      <c r="II58">
        <v>0</v>
      </c>
      <c r="IJ58">
        <v>0</v>
      </c>
      <c r="IK58">
        <v>0</v>
      </c>
      <c r="IL58">
        <v>0</v>
      </c>
      <c r="IM58">
        <v>0</v>
      </c>
      <c r="IN58">
        <v>0</v>
      </c>
      <c r="IO58">
        <v>0</v>
      </c>
      <c r="IP58">
        <v>0</v>
      </c>
      <c r="IQ58">
        <v>0</v>
      </c>
      <c r="IZ58" t="s">
        <v>138</v>
      </c>
    </row>
    <row r="59" spans="1:264" x14ac:dyDescent="0.3">
      <c r="A59">
        <v>58</v>
      </c>
      <c r="B59" t="s">
        <v>237</v>
      </c>
      <c r="C59">
        <v>0</v>
      </c>
      <c r="D59">
        <v>100</v>
      </c>
      <c r="E59">
        <v>0</v>
      </c>
      <c r="F59">
        <v>0</v>
      </c>
      <c r="G59">
        <v>0</v>
      </c>
      <c r="H59">
        <v>100</v>
      </c>
      <c r="I59">
        <v>0</v>
      </c>
      <c r="J59">
        <v>0</v>
      </c>
      <c r="K59">
        <v>0</v>
      </c>
      <c r="L59">
        <v>0</v>
      </c>
      <c r="M59">
        <v>0</v>
      </c>
      <c r="N59">
        <v>0</v>
      </c>
      <c r="O59">
        <v>100</v>
      </c>
      <c r="P59">
        <v>0</v>
      </c>
      <c r="Q59">
        <v>0</v>
      </c>
      <c r="R59">
        <v>0</v>
      </c>
      <c r="S59">
        <v>0</v>
      </c>
      <c r="T59">
        <v>0</v>
      </c>
      <c r="U59">
        <v>0</v>
      </c>
      <c r="V59">
        <v>0</v>
      </c>
      <c r="W59">
        <v>0</v>
      </c>
      <c r="X59">
        <v>100</v>
      </c>
      <c r="Y59">
        <v>0</v>
      </c>
      <c r="Z59">
        <v>0</v>
      </c>
      <c r="AA59">
        <v>0</v>
      </c>
      <c r="AB59">
        <v>0</v>
      </c>
      <c r="AC59">
        <v>0</v>
      </c>
      <c r="AD59">
        <v>0</v>
      </c>
      <c r="AE59">
        <v>0</v>
      </c>
      <c r="AF59">
        <v>0</v>
      </c>
      <c r="AG59">
        <v>100</v>
      </c>
      <c r="AH59">
        <v>0</v>
      </c>
      <c r="AI59">
        <v>0</v>
      </c>
      <c r="AJ59">
        <v>0</v>
      </c>
      <c r="AK59">
        <v>100</v>
      </c>
      <c r="AL59">
        <v>0</v>
      </c>
      <c r="AM59">
        <v>100</v>
      </c>
      <c r="AN59">
        <v>0</v>
      </c>
      <c r="AO59">
        <v>0</v>
      </c>
      <c r="AP59">
        <v>0</v>
      </c>
      <c r="AQ59">
        <v>0</v>
      </c>
      <c r="AR59">
        <v>0</v>
      </c>
      <c r="AS59">
        <v>0</v>
      </c>
      <c r="AT59">
        <v>100</v>
      </c>
      <c r="AU59">
        <v>0</v>
      </c>
      <c r="AV59">
        <v>0</v>
      </c>
      <c r="AW59">
        <v>0</v>
      </c>
      <c r="AX59">
        <v>0</v>
      </c>
      <c r="AY59">
        <v>0</v>
      </c>
      <c r="AZ59">
        <v>100</v>
      </c>
      <c r="BA59" t="s">
        <v>174</v>
      </c>
      <c r="BB59" t="s">
        <v>174</v>
      </c>
      <c r="BC59" t="s">
        <v>174</v>
      </c>
      <c r="BD59" t="s">
        <v>174</v>
      </c>
      <c r="BE59" t="s">
        <v>174</v>
      </c>
      <c r="BF59" t="s">
        <v>174</v>
      </c>
      <c r="BG59" t="s">
        <v>174</v>
      </c>
      <c r="BH59" t="s">
        <v>174</v>
      </c>
      <c r="BI59" t="s">
        <v>174</v>
      </c>
      <c r="BJ59" t="s">
        <v>174</v>
      </c>
      <c r="BK59" t="s">
        <v>174</v>
      </c>
      <c r="BL59" t="s">
        <v>174</v>
      </c>
      <c r="BM59" t="s">
        <v>174</v>
      </c>
      <c r="BN59" t="s">
        <v>174</v>
      </c>
      <c r="BO59" t="s">
        <v>174</v>
      </c>
      <c r="BP59" t="s">
        <v>174</v>
      </c>
      <c r="BQ59">
        <v>0</v>
      </c>
      <c r="BR59">
        <v>0</v>
      </c>
      <c r="BS59">
        <v>100</v>
      </c>
      <c r="BT59">
        <v>0</v>
      </c>
      <c r="BU59">
        <v>0</v>
      </c>
      <c r="BV59">
        <v>100</v>
      </c>
      <c r="BW59">
        <v>0</v>
      </c>
      <c r="BX59">
        <v>0</v>
      </c>
      <c r="BY59">
        <v>0</v>
      </c>
      <c r="BZ59">
        <v>0</v>
      </c>
      <c r="CA59">
        <v>0</v>
      </c>
      <c r="CB59">
        <v>100</v>
      </c>
      <c r="CC59">
        <v>0</v>
      </c>
      <c r="CD59">
        <v>0</v>
      </c>
      <c r="CE59">
        <v>0</v>
      </c>
      <c r="CF59">
        <v>100</v>
      </c>
      <c r="CG59">
        <v>0</v>
      </c>
      <c r="CH59">
        <v>0</v>
      </c>
      <c r="CI59">
        <v>0</v>
      </c>
      <c r="CJ59">
        <v>0</v>
      </c>
      <c r="CK59">
        <v>0</v>
      </c>
      <c r="CL59">
        <v>0</v>
      </c>
      <c r="CM59">
        <v>100</v>
      </c>
      <c r="CN59" t="s">
        <v>174</v>
      </c>
      <c r="CO59" t="s">
        <v>174</v>
      </c>
      <c r="CP59" t="s">
        <v>174</v>
      </c>
      <c r="CQ59" t="s">
        <v>174</v>
      </c>
      <c r="CR59" t="s">
        <v>174</v>
      </c>
      <c r="CS59" t="s">
        <v>174</v>
      </c>
      <c r="CT59">
        <v>0</v>
      </c>
      <c r="CU59">
        <v>100</v>
      </c>
      <c r="CV59" t="s">
        <v>174</v>
      </c>
      <c r="CW59" t="s">
        <v>174</v>
      </c>
      <c r="CX59">
        <v>0</v>
      </c>
      <c r="CY59">
        <v>100</v>
      </c>
      <c r="CZ59">
        <v>0</v>
      </c>
      <c r="DA59">
        <v>0</v>
      </c>
      <c r="DB59">
        <v>0</v>
      </c>
      <c r="DC59">
        <v>100</v>
      </c>
      <c r="DD59">
        <v>0</v>
      </c>
      <c r="DE59">
        <v>0</v>
      </c>
      <c r="DF59">
        <v>0</v>
      </c>
      <c r="DG59">
        <v>0</v>
      </c>
      <c r="DH59">
        <v>0</v>
      </c>
      <c r="DI59">
        <v>100</v>
      </c>
      <c r="DK59" t="s">
        <v>138</v>
      </c>
      <c r="DO59" t="s">
        <v>138</v>
      </c>
      <c r="DV59" t="s">
        <v>138</v>
      </c>
      <c r="EE59" t="s">
        <v>138</v>
      </c>
      <c r="EN59" t="s">
        <v>138</v>
      </c>
      <c r="ER59" t="s">
        <v>138</v>
      </c>
      <c r="ET59" t="s">
        <v>138</v>
      </c>
      <c r="FA59" t="s">
        <v>138</v>
      </c>
      <c r="FG59" t="s">
        <v>138</v>
      </c>
      <c r="FH59" t="s">
        <v>174</v>
      </c>
      <c r="FI59" t="s">
        <v>174</v>
      </c>
      <c r="FJ59" t="s">
        <v>174</v>
      </c>
      <c r="FK59" t="s">
        <v>174</v>
      </c>
      <c r="FL59" t="s">
        <v>174</v>
      </c>
      <c r="FM59" t="s">
        <v>174</v>
      </c>
      <c r="FN59" t="s">
        <v>174</v>
      </c>
      <c r="FO59" t="s">
        <v>174</v>
      </c>
      <c r="FP59" t="s">
        <v>174</v>
      </c>
      <c r="FQ59" t="s">
        <v>174</v>
      </c>
      <c r="FR59" t="s">
        <v>174</v>
      </c>
      <c r="FS59" t="s">
        <v>174</v>
      </c>
      <c r="FT59" t="s">
        <v>174</v>
      </c>
      <c r="FU59" t="s">
        <v>174</v>
      </c>
      <c r="FV59" t="s">
        <v>174</v>
      </c>
      <c r="FW59" t="s">
        <v>174</v>
      </c>
      <c r="FZ59" t="s">
        <v>138</v>
      </c>
      <c r="GC59" t="s">
        <v>138</v>
      </c>
      <c r="GI59" t="s">
        <v>138</v>
      </c>
      <c r="GM59" t="s">
        <v>138</v>
      </c>
      <c r="GT59" t="s">
        <v>138</v>
      </c>
      <c r="GU59" t="s">
        <v>174</v>
      </c>
      <c r="GV59" t="s">
        <v>174</v>
      </c>
      <c r="GW59" t="s">
        <v>174</v>
      </c>
      <c r="GX59" t="s">
        <v>174</v>
      </c>
      <c r="GY59" t="s">
        <v>174</v>
      </c>
      <c r="GZ59" t="s">
        <v>174</v>
      </c>
      <c r="HB59" t="s">
        <v>138</v>
      </c>
      <c r="HC59" t="s">
        <v>174</v>
      </c>
      <c r="HD59" t="s">
        <v>174</v>
      </c>
      <c r="HF59" t="s">
        <v>138</v>
      </c>
      <c r="HJ59" t="s">
        <v>138</v>
      </c>
      <c r="HP59" t="s">
        <v>138</v>
      </c>
      <c r="HQ59">
        <v>1</v>
      </c>
      <c r="HR59" t="s">
        <v>212</v>
      </c>
      <c r="HS59">
        <v>0</v>
      </c>
      <c r="HT59">
        <v>0</v>
      </c>
      <c r="HU59">
        <v>0</v>
      </c>
      <c r="HV59">
        <v>0</v>
      </c>
      <c r="HW59">
        <v>0</v>
      </c>
      <c r="HX59">
        <v>0</v>
      </c>
      <c r="HY59">
        <v>0</v>
      </c>
      <c r="HZ59">
        <v>0</v>
      </c>
      <c r="IA59">
        <v>0</v>
      </c>
      <c r="IB59">
        <v>100</v>
      </c>
      <c r="IC59">
        <v>0</v>
      </c>
      <c r="ID59">
        <v>0</v>
      </c>
      <c r="IE59">
        <v>0</v>
      </c>
      <c r="IF59">
        <v>0</v>
      </c>
      <c r="IG59">
        <v>0</v>
      </c>
      <c r="IH59">
        <v>0</v>
      </c>
      <c r="II59">
        <v>0</v>
      </c>
      <c r="IJ59">
        <v>0</v>
      </c>
      <c r="IK59">
        <v>0</v>
      </c>
      <c r="IL59">
        <v>0</v>
      </c>
      <c r="IM59">
        <v>0</v>
      </c>
      <c r="IN59">
        <v>0</v>
      </c>
      <c r="IO59">
        <v>0</v>
      </c>
      <c r="IP59">
        <v>0</v>
      </c>
      <c r="IQ59">
        <v>0</v>
      </c>
      <c r="JA59" t="s">
        <v>138</v>
      </c>
    </row>
    <row r="60" spans="1:264" x14ac:dyDescent="0.3">
      <c r="A60">
        <v>59</v>
      </c>
      <c r="B60" t="s">
        <v>238</v>
      </c>
      <c r="C60">
        <v>0</v>
      </c>
      <c r="D60">
        <v>100</v>
      </c>
      <c r="E60">
        <v>100</v>
      </c>
      <c r="F60">
        <v>0</v>
      </c>
      <c r="G60">
        <v>0</v>
      </c>
      <c r="H60">
        <v>0</v>
      </c>
      <c r="I60">
        <v>0</v>
      </c>
      <c r="J60">
        <v>0</v>
      </c>
      <c r="K60">
        <v>0</v>
      </c>
      <c r="L60">
        <v>0</v>
      </c>
      <c r="M60">
        <v>0</v>
      </c>
      <c r="N60">
        <v>0</v>
      </c>
      <c r="O60">
        <v>100</v>
      </c>
      <c r="P60">
        <v>0</v>
      </c>
      <c r="Q60">
        <v>0</v>
      </c>
      <c r="R60">
        <v>0</v>
      </c>
      <c r="S60">
        <v>0</v>
      </c>
      <c r="T60">
        <v>0</v>
      </c>
      <c r="U60">
        <v>0</v>
      </c>
      <c r="V60">
        <v>0</v>
      </c>
      <c r="W60">
        <v>0</v>
      </c>
      <c r="X60">
        <v>100</v>
      </c>
      <c r="Y60">
        <v>0</v>
      </c>
      <c r="Z60">
        <v>0</v>
      </c>
      <c r="AA60">
        <v>0</v>
      </c>
      <c r="AB60">
        <v>0</v>
      </c>
      <c r="AC60">
        <v>0</v>
      </c>
      <c r="AD60">
        <v>0</v>
      </c>
      <c r="AE60">
        <v>0</v>
      </c>
      <c r="AF60">
        <v>0</v>
      </c>
      <c r="AG60">
        <v>0</v>
      </c>
      <c r="AH60">
        <v>100</v>
      </c>
      <c r="AI60">
        <v>0</v>
      </c>
      <c r="AJ60">
        <v>100</v>
      </c>
      <c r="AK60">
        <v>0</v>
      </c>
      <c r="AL60">
        <v>0</v>
      </c>
      <c r="AM60">
        <v>0</v>
      </c>
      <c r="AN60">
        <v>0</v>
      </c>
      <c r="AO60">
        <v>0</v>
      </c>
      <c r="AP60">
        <v>0</v>
      </c>
      <c r="AQ60">
        <v>0</v>
      </c>
      <c r="AR60">
        <v>0</v>
      </c>
      <c r="AS60">
        <v>0</v>
      </c>
      <c r="AT60">
        <v>0</v>
      </c>
      <c r="AU60">
        <v>0</v>
      </c>
      <c r="AV60">
        <v>0</v>
      </c>
      <c r="AW60">
        <v>0</v>
      </c>
      <c r="AX60">
        <v>100</v>
      </c>
      <c r="AY60">
        <v>100</v>
      </c>
      <c r="AZ60">
        <v>0</v>
      </c>
      <c r="BA60" t="s">
        <v>174</v>
      </c>
      <c r="BB60" t="s">
        <v>174</v>
      </c>
      <c r="BC60" t="s">
        <v>174</v>
      </c>
      <c r="BD60" t="s">
        <v>174</v>
      </c>
      <c r="BE60" t="s">
        <v>174</v>
      </c>
      <c r="BF60" t="s">
        <v>174</v>
      </c>
      <c r="BG60" t="s">
        <v>174</v>
      </c>
      <c r="BH60" t="s">
        <v>174</v>
      </c>
      <c r="BI60" t="s">
        <v>174</v>
      </c>
      <c r="BJ60" t="s">
        <v>174</v>
      </c>
      <c r="BK60" t="s">
        <v>174</v>
      </c>
      <c r="BL60" t="s">
        <v>174</v>
      </c>
      <c r="BM60" t="s">
        <v>174</v>
      </c>
      <c r="BN60" t="s">
        <v>174</v>
      </c>
      <c r="BO60" t="s">
        <v>174</v>
      </c>
      <c r="BP60" t="s">
        <v>174</v>
      </c>
      <c r="BQ60">
        <v>0</v>
      </c>
      <c r="BR60">
        <v>0</v>
      </c>
      <c r="BS60">
        <v>0</v>
      </c>
      <c r="BT60">
        <v>100</v>
      </c>
      <c r="BU60">
        <v>0</v>
      </c>
      <c r="BV60">
        <v>0</v>
      </c>
      <c r="BW60">
        <v>0</v>
      </c>
      <c r="BX60">
        <v>100</v>
      </c>
      <c r="BY60">
        <v>0</v>
      </c>
      <c r="BZ60">
        <v>0</v>
      </c>
      <c r="CA60">
        <v>0</v>
      </c>
      <c r="CB60">
        <v>0</v>
      </c>
      <c r="CC60">
        <v>100</v>
      </c>
      <c r="CD60">
        <v>100</v>
      </c>
      <c r="CE60">
        <v>0</v>
      </c>
      <c r="CF60">
        <v>0</v>
      </c>
      <c r="CG60">
        <v>0</v>
      </c>
      <c r="CH60">
        <v>0</v>
      </c>
      <c r="CI60">
        <v>0</v>
      </c>
      <c r="CJ60">
        <v>0</v>
      </c>
      <c r="CK60">
        <v>0</v>
      </c>
      <c r="CL60">
        <v>100</v>
      </c>
      <c r="CM60">
        <v>0</v>
      </c>
      <c r="CN60" t="s">
        <v>174</v>
      </c>
      <c r="CO60" t="s">
        <v>174</v>
      </c>
      <c r="CP60" t="s">
        <v>174</v>
      </c>
      <c r="CQ60" t="s">
        <v>174</v>
      </c>
      <c r="CR60" t="s">
        <v>174</v>
      </c>
      <c r="CS60" t="s">
        <v>174</v>
      </c>
      <c r="CT60">
        <v>0</v>
      </c>
      <c r="CU60">
        <v>0</v>
      </c>
      <c r="CV60" t="s">
        <v>174</v>
      </c>
      <c r="CW60" t="s">
        <v>174</v>
      </c>
      <c r="CX60">
        <v>0</v>
      </c>
      <c r="CY60">
        <v>100</v>
      </c>
      <c r="CZ60">
        <v>0</v>
      </c>
      <c r="DA60">
        <v>0</v>
      </c>
      <c r="DB60">
        <v>0</v>
      </c>
      <c r="DC60">
        <v>0</v>
      </c>
      <c r="DD60">
        <v>0</v>
      </c>
      <c r="DE60">
        <v>100</v>
      </c>
      <c r="DF60">
        <v>100</v>
      </c>
      <c r="DG60">
        <v>0</v>
      </c>
      <c r="DH60">
        <v>0</v>
      </c>
      <c r="DI60">
        <v>0</v>
      </c>
      <c r="DK60" t="s">
        <v>138</v>
      </c>
      <c r="DL60" t="s">
        <v>138</v>
      </c>
      <c r="DV60" t="s">
        <v>138</v>
      </c>
      <c r="EE60" t="s">
        <v>138</v>
      </c>
      <c r="EO60" t="s">
        <v>138</v>
      </c>
      <c r="EQ60" t="s">
        <v>138</v>
      </c>
      <c r="FE60" t="s">
        <v>138</v>
      </c>
      <c r="FF60" t="s">
        <v>138</v>
      </c>
      <c r="FH60" t="s">
        <v>174</v>
      </c>
      <c r="FI60" t="s">
        <v>174</v>
      </c>
      <c r="FJ60" t="s">
        <v>174</v>
      </c>
      <c r="FK60" t="s">
        <v>174</v>
      </c>
      <c r="FL60" t="s">
        <v>174</v>
      </c>
      <c r="FM60" t="s">
        <v>174</v>
      </c>
      <c r="FN60" t="s">
        <v>174</v>
      </c>
      <c r="FO60" t="s">
        <v>174</v>
      </c>
      <c r="FP60" t="s">
        <v>174</v>
      </c>
      <c r="FQ60" t="s">
        <v>174</v>
      </c>
      <c r="FR60" t="s">
        <v>174</v>
      </c>
      <c r="FS60" t="s">
        <v>174</v>
      </c>
      <c r="FT60" t="s">
        <v>174</v>
      </c>
      <c r="FU60" t="s">
        <v>174</v>
      </c>
      <c r="FV60" t="s">
        <v>174</v>
      </c>
      <c r="FW60" t="s">
        <v>174</v>
      </c>
      <c r="GA60" t="s">
        <v>138</v>
      </c>
      <c r="GE60" t="s">
        <v>138</v>
      </c>
      <c r="GJ60" t="s">
        <v>138</v>
      </c>
      <c r="GK60" t="s">
        <v>138</v>
      </c>
      <c r="GS60" t="s">
        <v>138</v>
      </c>
      <c r="GU60" t="s">
        <v>174</v>
      </c>
      <c r="GV60" t="s">
        <v>174</v>
      </c>
      <c r="GW60" t="s">
        <v>174</v>
      </c>
      <c r="GX60" t="s">
        <v>174</v>
      </c>
      <c r="GY60" t="s">
        <v>174</v>
      </c>
      <c r="GZ60" t="s">
        <v>174</v>
      </c>
      <c r="HC60" t="s">
        <v>174</v>
      </c>
      <c r="HD60" t="s">
        <v>174</v>
      </c>
      <c r="HF60" t="s">
        <v>138</v>
      </c>
      <c r="HL60" t="s">
        <v>138</v>
      </c>
      <c r="HM60" t="s">
        <v>138</v>
      </c>
      <c r="HQ60">
        <v>1</v>
      </c>
      <c r="HR60" t="s">
        <v>212</v>
      </c>
      <c r="HS60">
        <v>0</v>
      </c>
      <c r="HT60">
        <v>0</v>
      </c>
      <c r="HU60">
        <v>0</v>
      </c>
      <c r="HV60">
        <v>0</v>
      </c>
      <c r="HW60">
        <v>0</v>
      </c>
      <c r="HX60">
        <v>0</v>
      </c>
      <c r="HY60">
        <v>0</v>
      </c>
      <c r="HZ60">
        <v>0</v>
      </c>
      <c r="IA60">
        <v>0</v>
      </c>
      <c r="IB60">
        <v>0</v>
      </c>
      <c r="IC60">
        <v>100</v>
      </c>
      <c r="ID60">
        <v>0</v>
      </c>
      <c r="IE60">
        <v>0</v>
      </c>
      <c r="IF60">
        <v>0</v>
      </c>
      <c r="IG60">
        <v>0</v>
      </c>
      <c r="IH60">
        <v>0</v>
      </c>
      <c r="II60">
        <v>0</v>
      </c>
      <c r="IJ60">
        <v>0</v>
      </c>
      <c r="IK60">
        <v>0</v>
      </c>
      <c r="IL60">
        <v>0</v>
      </c>
      <c r="IM60">
        <v>0</v>
      </c>
      <c r="IN60">
        <v>0</v>
      </c>
      <c r="IO60">
        <v>0</v>
      </c>
      <c r="IP60">
        <v>0</v>
      </c>
      <c r="IQ60">
        <v>0</v>
      </c>
      <c r="JB60" t="s">
        <v>138</v>
      </c>
    </row>
    <row r="61" spans="1:264" x14ac:dyDescent="0.3">
      <c r="A61">
        <v>60</v>
      </c>
      <c r="B61" t="s">
        <v>239</v>
      </c>
      <c r="C61">
        <v>0</v>
      </c>
      <c r="D61">
        <v>100</v>
      </c>
      <c r="E61">
        <v>100</v>
      </c>
      <c r="F61">
        <v>0</v>
      </c>
      <c r="G61">
        <v>0</v>
      </c>
      <c r="H61">
        <v>0</v>
      </c>
      <c r="I61">
        <v>0</v>
      </c>
      <c r="J61">
        <v>0</v>
      </c>
      <c r="K61">
        <v>0</v>
      </c>
      <c r="L61">
        <v>0</v>
      </c>
      <c r="M61">
        <v>0</v>
      </c>
      <c r="N61">
        <v>0</v>
      </c>
      <c r="O61">
        <v>0</v>
      </c>
      <c r="P61">
        <v>100</v>
      </c>
      <c r="Q61">
        <v>0</v>
      </c>
      <c r="R61">
        <v>0</v>
      </c>
      <c r="S61">
        <v>0</v>
      </c>
      <c r="T61">
        <v>0</v>
      </c>
      <c r="U61">
        <v>0</v>
      </c>
      <c r="V61">
        <v>0</v>
      </c>
      <c r="W61">
        <v>0</v>
      </c>
      <c r="X61">
        <v>0</v>
      </c>
      <c r="Y61">
        <v>0</v>
      </c>
      <c r="Z61">
        <v>0</v>
      </c>
      <c r="AA61">
        <v>0</v>
      </c>
      <c r="AB61">
        <v>0</v>
      </c>
      <c r="AC61">
        <v>100</v>
      </c>
      <c r="AD61">
        <v>0</v>
      </c>
      <c r="AE61">
        <v>0</v>
      </c>
      <c r="AF61">
        <v>0</v>
      </c>
      <c r="AG61">
        <v>0</v>
      </c>
      <c r="AH61">
        <v>100</v>
      </c>
      <c r="AI61">
        <v>0</v>
      </c>
      <c r="AJ61">
        <v>100</v>
      </c>
      <c r="AK61">
        <v>0</v>
      </c>
      <c r="AL61">
        <v>0</v>
      </c>
      <c r="AM61">
        <v>0</v>
      </c>
      <c r="AN61">
        <v>0</v>
      </c>
      <c r="AO61">
        <v>0</v>
      </c>
      <c r="AP61">
        <v>0</v>
      </c>
      <c r="AQ61">
        <v>0</v>
      </c>
      <c r="AR61">
        <v>0</v>
      </c>
      <c r="AS61">
        <v>0</v>
      </c>
      <c r="AT61">
        <v>0</v>
      </c>
      <c r="AU61">
        <v>100</v>
      </c>
      <c r="AV61">
        <v>0</v>
      </c>
      <c r="AW61">
        <v>0</v>
      </c>
      <c r="AX61">
        <v>0</v>
      </c>
      <c r="AY61">
        <v>0</v>
      </c>
      <c r="AZ61">
        <v>100</v>
      </c>
      <c r="BA61" t="s">
        <v>174</v>
      </c>
      <c r="BB61" t="s">
        <v>174</v>
      </c>
      <c r="BC61" t="s">
        <v>174</v>
      </c>
      <c r="BD61" t="s">
        <v>174</v>
      </c>
      <c r="BE61" t="s">
        <v>174</v>
      </c>
      <c r="BF61" t="s">
        <v>174</v>
      </c>
      <c r="BG61" t="s">
        <v>174</v>
      </c>
      <c r="BH61" t="s">
        <v>174</v>
      </c>
      <c r="BI61" t="s">
        <v>174</v>
      </c>
      <c r="BJ61" t="s">
        <v>174</v>
      </c>
      <c r="BK61" t="s">
        <v>174</v>
      </c>
      <c r="BL61" t="s">
        <v>174</v>
      </c>
      <c r="BM61" t="s">
        <v>174</v>
      </c>
      <c r="BN61" t="s">
        <v>174</v>
      </c>
      <c r="BO61" t="s">
        <v>174</v>
      </c>
      <c r="BP61" t="s">
        <v>174</v>
      </c>
      <c r="BQ61">
        <v>0</v>
      </c>
      <c r="BR61">
        <v>100</v>
      </c>
      <c r="BS61">
        <v>0</v>
      </c>
      <c r="BT61">
        <v>0</v>
      </c>
      <c r="BU61">
        <v>0</v>
      </c>
      <c r="BV61">
        <v>100</v>
      </c>
      <c r="BW61">
        <v>0</v>
      </c>
      <c r="BX61">
        <v>0</v>
      </c>
      <c r="BY61">
        <v>0</v>
      </c>
      <c r="BZ61">
        <v>0</v>
      </c>
      <c r="CA61">
        <v>0</v>
      </c>
      <c r="CB61">
        <v>100</v>
      </c>
      <c r="CC61">
        <v>0</v>
      </c>
      <c r="CD61">
        <v>0</v>
      </c>
      <c r="CE61">
        <v>0</v>
      </c>
      <c r="CF61">
        <v>0</v>
      </c>
      <c r="CG61">
        <v>0</v>
      </c>
      <c r="CH61">
        <v>0</v>
      </c>
      <c r="CI61">
        <v>0</v>
      </c>
      <c r="CJ61">
        <v>0</v>
      </c>
      <c r="CK61">
        <v>100</v>
      </c>
      <c r="CL61">
        <v>0</v>
      </c>
      <c r="CM61">
        <v>100</v>
      </c>
      <c r="CN61" t="s">
        <v>174</v>
      </c>
      <c r="CO61" t="s">
        <v>174</v>
      </c>
      <c r="CP61" t="s">
        <v>174</v>
      </c>
      <c r="CQ61" t="s">
        <v>174</v>
      </c>
      <c r="CR61" t="s">
        <v>174</v>
      </c>
      <c r="CS61" t="s">
        <v>174</v>
      </c>
      <c r="CT61">
        <v>100</v>
      </c>
      <c r="CU61">
        <v>0</v>
      </c>
      <c r="CV61" t="s">
        <v>174</v>
      </c>
      <c r="CW61" t="s">
        <v>174</v>
      </c>
      <c r="CX61">
        <v>0</v>
      </c>
      <c r="CY61">
        <v>100</v>
      </c>
      <c r="CZ61">
        <v>0</v>
      </c>
      <c r="DA61">
        <v>0</v>
      </c>
      <c r="DB61">
        <v>0</v>
      </c>
      <c r="DC61">
        <v>0</v>
      </c>
      <c r="DD61">
        <v>100</v>
      </c>
      <c r="DE61">
        <v>0</v>
      </c>
      <c r="DF61">
        <v>100</v>
      </c>
      <c r="DG61">
        <v>0</v>
      </c>
      <c r="DH61">
        <v>0</v>
      </c>
      <c r="DI61">
        <v>0</v>
      </c>
      <c r="DK61" t="s">
        <v>138</v>
      </c>
      <c r="DL61" t="s">
        <v>138</v>
      </c>
      <c r="DW61" t="s">
        <v>138</v>
      </c>
      <c r="EJ61" t="s">
        <v>138</v>
      </c>
      <c r="EO61" t="s">
        <v>138</v>
      </c>
      <c r="EQ61" t="s">
        <v>138</v>
      </c>
      <c r="FB61" t="s">
        <v>138</v>
      </c>
      <c r="FG61" t="s">
        <v>138</v>
      </c>
      <c r="FH61" t="s">
        <v>174</v>
      </c>
      <c r="FI61" t="s">
        <v>174</v>
      </c>
      <c r="FJ61" t="s">
        <v>174</v>
      </c>
      <c r="FK61" t="s">
        <v>174</v>
      </c>
      <c r="FL61" t="s">
        <v>174</v>
      </c>
      <c r="FM61" t="s">
        <v>174</v>
      </c>
      <c r="FN61" t="s">
        <v>174</v>
      </c>
      <c r="FO61" t="s">
        <v>174</v>
      </c>
      <c r="FP61" t="s">
        <v>174</v>
      </c>
      <c r="FQ61" t="s">
        <v>174</v>
      </c>
      <c r="FR61" t="s">
        <v>174</v>
      </c>
      <c r="FS61" t="s">
        <v>174</v>
      </c>
      <c r="FT61" t="s">
        <v>174</v>
      </c>
      <c r="FU61" t="s">
        <v>174</v>
      </c>
      <c r="FV61" t="s">
        <v>174</v>
      </c>
      <c r="FW61" t="s">
        <v>174</v>
      </c>
      <c r="FY61" t="s">
        <v>138</v>
      </c>
      <c r="GC61" t="s">
        <v>138</v>
      </c>
      <c r="GI61" t="s">
        <v>138</v>
      </c>
      <c r="GR61" t="s">
        <v>138</v>
      </c>
      <c r="GT61" t="s">
        <v>138</v>
      </c>
      <c r="GU61" t="s">
        <v>174</v>
      </c>
      <c r="GV61" t="s">
        <v>174</v>
      </c>
      <c r="GW61" t="s">
        <v>174</v>
      </c>
      <c r="GX61" t="s">
        <v>174</v>
      </c>
      <c r="GY61" t="s">
        <v>174</v>
      </c>
      <c r="GZ61" t="s">
        <v>174</v>
      </c>
      <c r="HA61" t="s">
        <v>138</v>
      </c>
      <c r="HC61" t="s">
        <v>174</v>
      </c>
      <c r="HD61" t="s">
        <v>174</v>
      </c>
      <c r="HF61" t="s">
        <v>138</v>
      </c>
      <c r="HK61" t="s">
        <v>138</v>
      </c>
      <c r="HM61" t="s">
        <v>138</v>
      </c>
      <c r="HQ61">
        <v>1</v>
      </c>
      <c r="HR61" t="s">
        <v>212</v>
      </c>
      <c r="HS61">
        <v>0</v>
      </c>
      <c r="HT61">
        <v>0</v>
      </c>
      <c r="HU61">
        <v>0</v>
      </c>
      <c r="HV61">
        <v>0</v>
      </c>
      <c r="HW61">
        <v>0</v>
      </c>
      <c r="HX61">
        <v>0</v>
      </c>
      <c r="HY61">
        <v>0</v>
      </c>
      <c r="HZ61">
        <v>0</v>
      </c>
      <c r="IA61">
        <v>0</v>
      </c>
      <c r="IB61">
        <v>0</v>
      </c>
      <c r="IC61">
        <v>100</v>
      </c>
      <c r="ID61">
        <v>0</v>
      </c>
      <c r="IE61">
        <v>0</v>
      </c>
      <c r="IF61">
        <v>0</v>
      </c>
      <c r="IG61">
        <v>0</v>
      </c>
      <c r="IH61">
        <v>0</v>
      </c>
      <c r="II61">
        <v>0</v>
      </c>
      <c r="IJ61">
        <v>0</v>
      </c>
      <c r="IK61">
        <v>0</v>
      </c>
      <c r="IL61">
        <v>0</v>
      </c>
      <c r="IM61">
        <v>0</v>
      </c>
      <c r="IN61">
        <v>0</v>
      </c>
      <c r="IO61">
        <v>0</v>
      </c>
      <c r="IP61">
        <v>0</v>
      </c>
      <c r="IQ61">
        <v>0</v>
      </c>
      <c r="JB61" t="s">
        <v>138</v>
      </c>
    </row>
    <row r="62" spans="1:264" x14ac:dyDescent="0.3">
      <c r="A62">
        <v>61</v>
      </c>
      <c r="B62" t="s">
        <v>240</v>
      </c>
      <c r="C62">
        <v>0</v>
      </c>
      <c r="D62">
        <v>100</v>
      </c>
      <c r="E62">
        <v>0</v>
      </c>
      <c r="F62">
        <v>0</v>
      </c>
      <c r="G62">
        <v>100</v>
      </c>
      <c r="H62">
        <v>0</v>
      </c>
      <c r="I62">
        <v>0</v>
      </c>
      <c r="J62">
        <v>0</v>
      </c>
      <c r="K62">
        <v>0</v>
      </c>
      <c r="L62">
        <v>0</v>
      </c>
      <c r="M62">
        <v>0</v>
      </c>
      <c r="N62">
        <v>0</v>
      </c>
      <c r="O62">
        <v>0</v>
      </c>
      <c r="P62">
        <v>0</v>
      </c>
      <c r="Q62">
        <v>100</v>
      </c>
      <c r="R62">
        <v>0</v>
      </c>
      <c r="S62">
        <v>0</v>
      </c>
      <c r="T62">
        <v>0</v>
      </c>
      <c r="U62">
        <v>0</v>
      </c>
      <c r="V62">
        <v>100</v>
      </c>
      <c r="W62">
        <v>0</v>
      </c>
      <c r="X62">
        <v>0</v>
      </c>
      <c r="Y62">
        <v>0</v>
      </c>
      <c r="Z62">
        <v>0</v>
      </c>
      <c r="AA62">
        <v>0</v>
      </c>
      <c r="AB62">
        <v>0</v>
      </c>
      <c r="AC62">
        <v>0</v>
      </c>
      <c r="AD62">
        <v>0</v>
      </c>
      <c r="AE62">
        <v>0</v>
      </c>
      <c r="AF62">
        <v>0</v>
      </c>
      <c r="AG62">
        <v>0</v>
      </c>
      <c r="AH62">
        <v>100</v>
      </c>
      <c r="AI62">
        <v>0</v>
      </c>
      <c r="AJ62">
        <v>0</v>
      </c>
      <c r="AK62">
        <v>100</v>
      </c>
      <c r="AL62">
        <v>0</v>
      </c>
      <c r="AM62">
        <v>0</v>
      </c>
      <c r="AN62">
        <v>0</v>
      </c>
      <c r="AO62">
        <v>100</v>
      </c>
      <c r="AP62">
        <v>0</v>
      </c>
      <c r="AQ62">
        <v>0</v>
      </c>
      <c r="AR62">
        <v>100</v>
      </c>
      <c r="AS62">
        <v>0</v>
      </c>
      <c r="AT62">
        <v>0</v>
      </c>
      <c r="AU62">
        <v>0</v>
      </c>
      <c r="AV62">
        <v>0</v>
      </c>
      <c r="AW62">
        <v>0</v>
      </c>
      <c r="AX62">
        <v>0</v>
      </c>
      <c r="AY62">
        <v>0</v>
      </c>
      <c r="AZ62">
        <v>100</v>
      </c>
      <c r="BA62" t="s">
        <v>174</v>
      </c>
      <c r="BB62" t="s">
        <v>174</v>
      </c>
      <c r="BC62" t="s">
        <v>174</v>
      </c>
      <c r="BD62" t="s">
        <v>174</v>
      </c>
      <c r="BE62" t="s">
        <v>174</v>
      </c>
      <c r="BF62" t="s">
        <v>174</v>
      </c>
      <c r="BG62" t="s">
        <v>174</v>
      </c>
      <c r="BH62" t="s">
        <v>174</v>
      </c>
      <c r="BI62" t="s">
        <v>174</v>
      </c>
      <c r="BJ62" t="s">
        <v>174</v>
      </c>
      <c r="BK62" t="s">
        <v>174</v>
      </c>
      <c r="BL62" t="s">
        <v>174</v>
      </c>
      <c r="BM62" t="s">
        <v>174</v>
      </c>
      <c r="BN62" t="s">
        <v>174</v>
      </c>
      <c r="BO62" t="s">
        <v>174</v>
      </c>
      <c r="BP62" t="s">
        <v>174</v>
      </c>
      <c r="BQ62">
        <v>100</v>
      </c>
      <c r="BR62">
        <v>0</v>
      </c>
      <c r="BS62">
        <v>0</v>
      </c>
      <c r="BT62">
        <v>0</v>
      </c>
      <c r="BU62">
        <v>0</v>
      </c>
      <c r="BV62">
        <v>0</v>
      </c>
      <c r="BW62">
        <v>0</v>
      </c>
      <c r="BX62">
        <v>100</v>
      </c>
      <c r="BY62">
        <v>0</v>
      </c>
      <c r="BZ62">
        <v>0</v>
      </c>
      <c r="CA62">
        <v>0</v>
      </c>
      <c r="CB62">
        <v>100</v>
      </c>
      <c r="CC62">
        <v>0</v>
      </c>
      <c r="CD62">
        <v>0</v>
      </c>
      <c r="CE62">
        <v>0</v>
      </c>
      <c r="CF62">
        <v>0</v>
      </c>
      <c r="CG62">
        <v>0</v>
      </c>
      <c r="CH62">
        <v>0</v>
      </c>
      <c r="CI62">
        <v>100</v>
      </c>
      <c r="CJ62">
        <v>0</v>
      </c>
      <c r="CK62">
        <v>0</v>
      </c>
      <c r="CL62">
        <v>100</v>
      </c>
      <c r="CM62">
        <v>0</v>
      </c>
      <c r="CN62" t="s">
        <v>174</v>
      </c>
      <c r="CO62" t="s">
        <v>174</v>
      </c>
      <c r="CP62" t="s">
        <v>174</v>
      </c>
      <c r="CQ62" t="s">
        <v>174</v>
      </c>
      <c r="CR62" t="s">
        <v>174</v>
      </c>
      <c r="CS62" t="s">
        <v>174</v>
      </c>
      <c r="CT62">
        <v>0</v>
      </c>
      <c r="CU62">
        <v>0</v>
      </c>
      <c r="CV62" t="s">
        <v>174</v>
      </c>
      <c r="CW62" t="s">
        <v>174</v>
      </c>
      <c r="CX62">
        <v>0</v>
      </c>
      <c r="CY62">
        <v>100</v>
      </c>
      <c r="CZ62">
        <v>0</v>
      </c>
      <c r="DA62">
        <v>100</v>
      </c>
      <c r="DB62">
        <v>0</v>
      </c>
      <c r="DC62">
        <v>0</v>
      </c>
      <c r="DD62">
        <v>0</v>
      </c>
      <c r="DE62">
        <v>0</v>
      </c>
      <c r="DF62">
        <v>0</v>
      </c>
      <c r="DG62">
        <v>0</v>
      </c>
      <c r="DH62">
        <v>100</v>
      </c>
      <c r="DI62">
        <v>0</v>
      </c>
      <c r="DK62" t="s">
        <v>138</v>
      </c>
      <c r="DN62" t="s">
        <v>138</v>
      </c>
      <c r="DX62" t="s">
        <v>138</v>
      </c>
      <c r="EC62" t="s">
        <v>138</v>
      </c>
      <c r="EO62" t="s">
        <v>138</v>
      </c>
      <c r="ER62" t="s">
        <v>138</v>
      </c>
      <c r="EV62" t="s">
        <v>138</v>
      </c>
      <c r="EY62" t="s">
        <v>138</v>
      </c>
      <c r="FG62" t="s">
        <v>138</v>
      </c>
      <c r="FH62" t="s">
        <v>174</v>
      </c>
      <c r="FI62" t="s">
        <v>174</v>
      </c>
      <c r="FJ62" t="s">
        <v>174</v>
      </c>
      <c r="FK62" t="s">
        <v>174</v>
      </c>
      <c r="FL62" t="s">
        <v>174</v>
      </c>
      <c r="FM62" t="s">
        <v>174</v>
      </c>
      <c r="FN62" t="s">
        <v>174</v>
      </c>
      <c r="FO62" t="s">
        <v>174</v>
      </c>
      <c r="FP62" t="s">
        <v>174</v>
      </c>
      <c r="FQ62" t="s">
        <v>174</v>
      </c>
      <c r="FR62" t="s">
        <v>174</v>
      </c>
      <c r="FS62" t="s">
        <v>174</v>
      </c>
      <c r="FT62" t="s">
        <v>174</v>
      </c>
      <c r="FU62" t="s">
        <v>174</v>
      </c>
      <c r="FV62" t="s">
        <v>174</v>
      </c>
      <c r="FW62" t="s">
        <v>174</v>
      </c>
      <c r="FX62" t="s">
        <v>138</v>
      </c>
      <c r="GE62" t="s">
        <v>138</v>
      </c>
      <c r="GI62" t="s">
        <v>138</v>
      </c>
      <c r="GP62" t="s">
        <v>138</v>
      </c>
      <c r="GS62" t="s">
        <v>138</v>
      </c>
      <c r="GU62" t="s">
        <v>174</v>
      </c>
      <c r="GV62" t="s">
        <v>174</v>
      </c>
      <c r="GW62" t="s">
        <v>174</v>
      </c>
      <c r="GX62" t="s">
        <v>174</v>
      </c>
      <c r="GY62" t="s">
        <v>174</v>
      </c>
      <c r="GZ62" t="s">
        <v>174</v>
      </c>
      <c r="HC62" t="s">
        <v>174</v>
      </c>
      <c r="HD62" t="s">
        <v>174</v>
      </c>
      <c r="HF62" t="s">
        <v>138</v>
      </c>
      <c r="HH62" t="s">
        <v>138</v>
      </c>
      <c r="HO62" t="s">
        <v>138</v>
      </c>
      <c r="HQ62">
        <v>1</v>
      </c>
      <c r="HR62" t="s">
        <v>212</v>
      </c>
      <c r="HS62">
        <v>0</v>
      </c>
      <c r="HT62">
        <v>0</v>
      </c>
      <c r="HU62">
        <v>0</v>
      </c>
      <c r="HV62">
        <v>0</v>
      </c>
      <c r="HW62">
        <v>0</v>
      </c>
      <c r="HX62">
        <v>0</v>
      </c>
      <c r="HY62">
        <v>0</v>
      </c>
      <c r="HZ62">
        <v>0</v>
      </c>
      <c r="IA62">
        <v>0</v>
      </c>
      <c r="IB62">
        <v>0</v>
      </c>
      <c r="IC62">
        <v>0</v>
      </c>
      <c r="ID62">
        <v>100</v>
      </c>
      <c r="IE62">
        <v>0</v>
      </c>
      <c r="IF62">
        <v>0</v>
      </c>
      <c r="IG62">
        <v>0</v>
      </c>
      <c r="IH62">
        <v>0</v>
      </c>
      <c r="II62">
        <v>0</v>
      </c>
      <c r="IJ62">
        <v>0</v>
      </c>
      <c r="IK62">
        <v>0</v>
      </c>
      <c r="IL62">
        <v>0</v>
      </c>
      <c r="IM62">
        <v>0</v>
      </c>
      <c r="IN62">
        <v>0</v>
      </c>
      <c r="IO62">
        <v>0</v>
      </c>
      <c r="IP62">
        <v>0</v>
      </c>
      <c r="IQ62">
        <v>0</v>
      </c>
      <c r="JC62" t="s">
        <v>138</v>
      </c>
    </row>
    <row r="63" spans="1:264" x14ac:dyDescent="0.3">
      <c r="A63">
        <v>62</v>
      </c>
      <c r="B63" t="s">
        <v>241</v>
      </c>
      <c r="C63">
        <v>0</v>
      </c>
      <c r="D63">
        <v>100</v>
      </c>
      <c r="E63">
        <v>0</v>
      </c>
      <c r="F63">
        <v>0</v>
      </c>
      <c r="G63">
        <v>100</v>
      </c>
      <c r="H63">
        <v>0</v>
      </c>
      <c r="I63">
        <v>0</v>
      </c>
      <c r="J63">
        <v>0</v>
      </c>
      <c r="K63">
        <v>100</v>
      </c>
      <c r="L63">
        <v>0</v>
      </c>
      <c r="M63">
        <v>0</v>
      </c>
      <c r="N63">
        <v>0</v>
      </c>
      <c r="O63">
        <v>0</v>
      </c>
      <c r="P63">
        <v>0</v>
      </c>
      <c r="Q63">
        <v>0</v>
      </c>
      <c r="R63">
        <v>0</v>
      </c>
      <c r="S63">
        <v>0</v>
      </c>
      <c r="T63">
        <v>0</v>
      </c>
      <c r="U63">
        <v>0</v>
      </c>
      <c r="V63">
        <v>0</v>
      </c>
      <c r="W63">
        <v>100</v>
      </c>
      <c r="X63">
        <v>0</v>
      </c>
      <c r="Y63">
        <v>0</v>
      </c>
      <c r="Z63">
        <v>0</v>
      </c>
      <c r="AA63">
        <v>0</v>
      </c>
      <c r="AB63">
        <v>0</v>
      </c>
      <c r="AC63">
        <v>0</v>
      </c>
      <c r="AD63">
        <v>0</v>
      </c>
      <c r="AE63">
        <v>0</v>
      </c>
      <c r="AF63">
        <v>0</v>
      </c>
      <c r="AG63">
        <v>0</v>
      </c>
      <c r="AH63">
        <v>100</v>
      </c>
      <c r="AI63">
        <v>0</v>
      </c>
      <c r="AJ63">
        <v>100</v>
      </c>
      <c r="AK63">
        <v>0</v>
      </c>
      <c r="AL63">
        <v>0</v>
      </c>
      <c r="AM63">
        <v>0</v>
      </c>
      <c r="AN63">
        <v>0</v>
      </c>
      <c r="AO63">
        <v>0</v>
      </c>
      <c r="AP63">
        <v>0</v>
      </c>
      <c r="AQ63">
        <v>0</v>
      </c>
      <c r="AR63">
        <v>0</v>
      </c>
      <c r="AS63">
        <v>0</v>
      </c>
      <c r="AT63">
        <v>0</v>
      </c>
      <c r="AU63">
        <v>0</v>
      </c>
      <c r="AV63">
        <v>0</v>
      </c>
      <c r="AW63">
        <v>0</v>
      </c>
      <c r="AX63">
        <v>100</v>
      </c>
      <c r="AY63">
        <v>0</v>
      </c>
      <c r="AZ63">
        <v>100</v>
      </c>
      <c r="BA63" t="s">
        <v>174</v>
      </c>
      <c r="BB63" t="s">
        <v>174</v>
      </c>
      <c r="BC63" t="s">
        <v>174</v>
      </c>
      <c r="BD63" t="s">
        <v>174</v>
      </c>
      <c r="BE63" t="s">
        <v>174</v>
      </c>
      <c r="BF63" t="s">
        <v>174</v>
      </c>
      <c r="BG63" t="s">
        <v>174</v>
      </c>
      <c r="BH63" t="s">
        <v>174</v>
      </c>
      <c r="BI63" t="s">
        <v>174</v>
      </c>
      <c r="BJ63" t="s">
        <v>174</v>
      </c>
      <c r="BK63" t="s">
        <v>174</v>
      </c>
      <c r="BL63" t="s">
        <v>174</v>
      </c>
      <c r="BM63" t="s">
        <v>174</v>
      </c>
      <c r="BN63" t="s">
        <v>174</v>
      </c>
      <c r="BO63" t="s">
        <v>174</v>
      </c>
      <c r="BP63" t="s">
        <v>174</v>
      </c>
      <c r="BQ63">
        <v>100</v>
      </c>
      <c r="BR63">
        <v>0</v>
      </c>
      <c r="BS63">
        <v>0</v>
      </c>
      <c r="BT63">
        <v>0</v>
      </c>
      <c r="BU63">
        <v>0</v>
      </c>
      <c r="BV63">
        <v>0</v>
      </c>
      <c r="BW63">
        <v>0</v>
      </c>
      <c r="BX63">
        <v>100</v>
      </c>
      <c r="BY63">
        <v>0</v>
      </c>
      <c r="BZ63">
        <v>0</v>
      </c>
      <c r="CA63">
        <v>0</v>
      </c>
      <c r="CB63">
        <v>100</v>
      </c>
      <c r="CC63">
        <v>0</v>
      </c>
      <c r="CD63">
        <v>100</v>
      </c>
      <c r="CE63">
        <v>0</v>
      </c>
      <c r="CF63">
        <v>0</v>
      </c>
      <c r="CG63">
        <v>0</v>
      </c>
      <c r="CH63">
        <v>0</v>
      </c>
      <c r="CI63">
        <v>0</v>
      </c>
      <c r="CJ63">
        <v>0</v>
      </c>
      <c r="CK63">
        <v>0</v>
      </c>
      <c r="CL63">
        <v>100</v>
      </c>
      <c r="CM63">
        <v>0</v>
      </c>
      <c r="CN63" t="s">
        <v>174</v>
      </c>
      <c r="CO63" t="s">
        <v>174</v>
      </c>
      <c r="CP63" t="s">
        <v>174</v>
      </c>
      <c r="CQ63" t="s">
        <v>174</v>
      </c>
      <c r="CR63" t="s">
        <v>174</v>
      </c>
      <c r="CS63" t="s">
        <v>174</v>
      </c>
      <c r="CT63">
        <v>0</v>
      </c>
      <c r="CU63">
        <v>0</v>
      </c>
      <c r="CV63" t="s">
        <v>174</v>
      </c>
      <c r="CW63" t="s">
        <v>174</v>
      </c>
      <c r="CX63">
        <v>0</v>
      </c>
      <c r="CY63">
        <v>100</v>
      </c>
      <c r="CZ63">
        <v>0</v>
      </c>
      <c r="DA63">
        <v>0</v>
      </c>
      <c r="DB63">
        <v>0</v>
      </c>
      <c r="DC63">
        <v>0</v>
      </c>
      <c r="DD63">
        <v>100</v>
      </c>
      <c r="DE63">
        <v>0</v>
      </c>
      <c r="DF63">
        <v>0</v>
      </c>
      <c r="DG63">
        <v>0</v>
      </c>
      <c r="DH63">
        <v>100</v>
      </c>
      <c r="DI63">
        <v>0</v>
      </c>
      <c r="DK63" t="s">
        <v>138</v>
      </c>
      <c r="DN63" t="s">
        <v>138</v>
      </c>
      <c r="DR63" t="s">
        <v>138</v>
      </c>
      <c r="ED63" t="s">
        <v>138</v>
      </c>
      <c r="EO63" t="s">
        <v>138</v>
      </c>
      <c r="EQ63" t="s">
        <v>138</v>
      </c>
      <c r="FE63" t="s">
        <v>138</v>
      </c>
      <c r="FG63" t="s">
        <v>138</v>
      </c>
      <c r="FH63" t="s">
        <v>174</v>
      </c>
      <c r="FI63" t="s">
        <v>174</v>
      </c>
      <c r="FJ63" t="s">
        <v>174</v>
      </c>
      <c r="FK63" t="s">
        <v>174</v>
      </c>
      <c r="FL63" t="s">
        <v>174</v>
      </c>
      <c r="FM63" t="s">
        <v>174</v>
      </c>
      <c r="FN63" t="s">
        <v>174</v>
      </c>
      <c r="FO63" t="s">
        <v>174</v>
      </c>
      <c r="FP63" t="s">
        <v>174</v>
      </c>
      <c r="FQ63" t="s">
        <v>174</v>
      </c>
      <c r="FR63" t="s">
        <v>174</v>
      </c>
      <c r="FS63" t="s">
        <v>174</v>
      </c>
      <c r="FT63" t="s">
        <v>174</v>
      </c>
      <c r="FU63" t="s">
        <v>174</v>
      </c>
      <c r="FV63" t="s">
        <v>174</v>
      </c>
      <c r="FW63" t="s">
        <v>174</v>
      </c>
      <c r="FX63" t="s">
        <v>138</v>
      </c>
      <c r="GE63" t="s">
        <v>138</v>
      </c>
      <c r="GI63" t="s">
        <v>138</v>
      </c>
      <c r="GK63" t="s">
        <v>138</v>
      </c>
      <c r="GS63" t="s">
        <v>138</v>
      </c>
      <c r="GU63" t="s">
        <v>174</v>
      </c>
      <c r="GV63" t="s">
        <v>174</v>
      </c>
      <c r="GW63" t="s">
        <v>174</v>
      </c>
      <c r="GX63" t="s">
        <v>174</v>
      </c>
      <c r="GY63" t="s">
        <v>174</v>
      </c>
      <c r="GZ63" t="s">
        <v>174</v>
      </c>
      <c r="HC63" t="s">
        <v>174</v>
      </c>
      <c r="HD63" t="s">
        <v>174</v>
      </c>
      <c r="HF63" t="s">
        <v>138</v>
      </c>
      <c r="HK63" t="s">
        <v>138</v>
      </c>
      <c r="HO63" t="s">
        <v>138</v>
      </c>
      <c r="HQ63">
        <v>1</v>
      </c>
      <c r="HR63" t="s">
        <v>212</v>
      </c>
      <c r="HS63">
        <v>0</v>
      </c>
      <c r="HT63">
        <v>0</v>
      </c>
      <c r="HU63">
        <v>0</v>
      </c>
      <c r="HV63">
        <v>0</v>
      </c>
      <c r="HW63">
        <v>0</v>
      </c>
      <c r="HX63">
        <v>0</v>
      </c>
      <c r="HY63">
        <v>0</v>
      </c>
      <c r="HZ63">
        <v>0</v>
      </c>
      <c r="IA63">
        <v>0</v>
      </c>
      <c r="IB63">
        <v>0</v>
      </c>
      <c r="IC63">
        <v>0</v>
      </c>
      <c r="ID63">
        <v>0</v>
      </c>
      <c r="IE63">
        <v>100</v>
      </c>
      <c r="IF63">
        <v>0</v>
      </c>
      <c r="IG63">
        <v>0</v>
      </c>
      <c r="IH63">
        <v>0</v>
      </c>
      <c r="II63">
        <v>0</v>
      </c>
      <c r="IJ63">
        <v>0</v>
      </c>
      <c r="IK63">
        <v>0</v>
      </c>
      <c r="IL63">
        <v>0</v>
      </c>
      <c r="IM63">
        <v>0</v>
      </c>
      <c r="IN63">
        <v>0</v>
      </c>
      <c r="IO63">
        <v>0</v>
      </c>
      <c r="IP63">
        <v>0</v>
      </c>
      <c r="IQ63">
        <v>0</v>
      </c>
      <c r="JD63" t="s">
        <v>138</v>
      </c>
    </row>
    <row r="64" spans="1:264" x14ac:dyDescent="0.3">
      <c r="A64">
        <v>63</v>
      </c>
      <c r="B64" t="s">
        <v>242</v>
      </c>
      <c r="C64">
        <v>0</v>
      </c>
      <c r="D64">
        <v>100</v>
      </c>
      <c r="E64">
        <v>0</v>
      </c>
      <c r="F64">
        <v>0</v>
      </c>
      <c r="G64">
        <v>100</v>
      </c>
      <c r="H64">
        <v>0</v>
      </c>
      <c r="I64">
        <v>0</v>
      </c>
      <c r="J64">
        <v>0</v>
      </c>
      <c r="K64">
        <v>0</v>
      </c>
      <c r="L64">
        <v>0</v>
      </c>
      <c r="M64">
        <v>100</v>
      </c>
      <c r="N64">
        <v>0</v>
      </c>
      <c r="O64">
        <v>0</v>
      </c>
      <c r="P64">
        <v>0</v>
      </c>
      <c r="Q64">
        <v>0</v>
      </c>
      <c r="R64">
        <v>0</v>
      </c>
      <c r="S64">
        <v>0</v>
      </c>
      <c r="T64">
        <v>0</v>
      </c>
      <c r="U64">
        <v>0</v>
      </c>
      <c r="V64">
        <v>0</v>
      </c>
      <c r="W64">
        <v>0</v>
      </c>
      <c r="X64">
        <v>0</v>
      </c>
      <c r="Y64">
        <v>0</v>
      </c>
      <c r="Z64">
        <v>0</v>
      </c>
      <c r="AA64">
        <v>0</v>
      </c>
      <c r="AB64">
        <v>0</v>
      </c>
      <c r="AC64">
        <v>0</v>
      </c>
      <c r="AD64">
        <v>0</v>
      </c>
      <c r="AE64">
        <v>100</v>
      </c>
      <c r="AF64">
        <v>0</v>
      </c>
      <c r="AG64">
        <v>100</v>
      </c>
      <c r="AH64">
        <v>0</v>
      </c>
      <c r="AI64">
        <v>0</v>
      </c>
      <c r="AJ64">
        <v>100</v>
      </c>
      <c r="AK64">
        <v>0</v>
      </c>
      <c r="AL64">
        <v>0</v>
      </c>
      <c r="AM64">
        <v>0</v>
      </c>
      <c r="AN64">
        <v>0</v>
      </c>
      <c r="AO64">
        <v>0</v>
      </c>
      <c r="AP64">
        <v>0</v>
      </c>
      <c r="AQ64">
        <v>0</v>
      </c>
      <c r="AR64">
        <v>0</v>
      </c>
      <c r="AS64">
        <v>0</v>
      </c>
      <c r="AT64">
        <v>0</v>
      </c>
      <c r="AU64">
        <v>0</v>
      </c>
      <c r="AV64">
        <v>0</v>
      </c>
      <c r="AW64">
        <v>0</v>
      </c>
      <c r="AX64">
        <v>100</v>
      </c>
      <c r="AY64">
        <v>100</v>
      </c>
      <c r="AZ64">
        <v>0</v>
      </c>
      <c r="BA64" t="s">
        <v>174</v>
      </c>
      <c r="BB64" t="s">
        <v>174</v>
      </c>
      <c r="BC64" t="s">
        <v>174</v>
      </c>
      <c r="BD64" t="s">
        <v>174</v>
      </c>
      <c r="BE64" t="s">
        <v>174</v>
      </c>
      <c r="BF64" t="s">
        <v>174</v>
      </c>
      <c r="BG64" t="s">
        <v>174</v>
      </c>
      <c r="BH64" t="s">
        <v>174</v>
      </c>
      <c r="BI64" t="s">
        <v>174</v>
      </c>
      <c r="BJ64" t="s">
        <v>174</v>
      </c>
      <c r="BK64" t="s">
        <v>174</v>
      </c>
      <c r="BL64" t="s">
        <v>174</v>
      </c>
      <c r="BM64" t="s">
        <v>174</v>
      </c>
      <c r="BN64" t="s">
        <v>174</v>
      </c>
      <c r="BO64" t="s">
        <v>174</v>
      </c>
      <c r="BP64" t="s">
        <v>174</v>
      </c>
      <c r="BQ64">
        <v>100</v>
      </c>
      <c r="BR64">
        <v>0</v>
      </c>
      <c r="BS64">
        <v>0</v>
      </c>
      <c r="BT64">
        <v>0</v>
      </c>
      <c r="BU64">
        <v>0</v>
      </c>
      <c r="BV64">
        <v>0</v>
      </c>
      <c r="BW64">
        <v>0</v>
      </c>
      <c r="BX64">
        <v>100</v>
      </c>
      <c r="BY64">
        <v>0</v>
      </c>
      <c r="BZ64">
        <v>0</v>
      </c>
      <c r="CA64">
        <v>0</v>
      </c>
      <c r="CB64">
        <v>0</v>
      </c>
      <c r="CC64">
        <v>100</v>
      </c>
      <c r="CD64">
        <v>0</v>
      </c>
      <c r="CE64">
        <v>0</v>
      </c>
      <c r="CF64">
        <v>0</v>
      </c>
      <c r="CG64">
        <v>0</v>
      </c>
      <c r="CH64">
        <v>0</v>
      </c>
      <c r="CI64">
        <v>0</v>
      </c>
      <c r="CJ64">
        <v>0</v>
      </c>
      <c r="CK64">
        <v>100</v>
      </c>
      <c r="CL64">
        <v>100</v>
      </c>
      <c r="CM64">
        <v>0</v>
      </c>
      <c r="CN64" t="s">
        <v>174</v>
      </c>
      <c r="CO64" t="s">
        <v>174</v>
      </c>
      <c r="CP64" t="s">
        <v>174</v>
      </c>
      <c r="CQ64" t="s">
        <v>174</v>
      </c>
      <c r="CR64" t="s">
        <v>174</v>
      </c>
      <c r="CS64" t="s">
        <v>174</v>
      </c>
      <c r="CT64">
        <v>0</v>
      </c>
      <c r="CU64">
        <v>0</v>
      </c>
      <c r="CV64" t="s">
        <v>174</v>
      </c>
      <c r="CW64" t="s">
        <v>174</v>
      </c>
      <c r="CX64">
        <v>100</v>
      </c>
      <c r="CY64">
        <v>0</v>
      </c>
      <c r="CZ64">
        <v>0</v>
      </c>
      <c r="DA64">
        <v>0</v>
      </c>
      <c r="DB64">
        <v>0</v>
      </c>
      <c r="DC64">
        <v>0</v>
      </c>
      <c r="DD64">
        <v>0</v>
      </c>
      <c r="DE64">
        <v>0</v>
      </c>
      <c r="DF64">
        <v>0</v>
      </c>
      <c r="DG64">
        <v>0</v>
      </c>
      <c r="DH64">
        <v>0</v>
      </c>
      <c r="DI64">
        <v>0</v>
      </c>
      <c r="DK64" t="s">
        <v>138</v>
      </c>
      <c r="DN64" t="s">
        <v>138</v>
      </c>
      <c r="DT64" t="s">
        <v>138</v>
      </c>
      <c r="EL64" t="s">
        <v>138</v>
      </c>
      <c r="EN64" t="s">
        <v>138</v>
      </c>
      <c r="EQ64" t="s">
        <v>138</v>
      </c>
      <c r="FE64" t="s">
        <v>138</v>
      </c>
      <c r="FF64" t="s">
        <v>138</v>
      </c>
      <c r="FH64" t="s">
        <v>174</v>
      </c>
      <c r="FI64" t="s">
        <v>174</v>
      </c>
      <c r="FJ64" t="s">
        <v>174</v>
      </c>
      <c r="FK64" t="s">
        <v>174</v>
      </c>
      <c r="FL64" t="s">
        <v>174</v>
      </c>
      <c r="FM64" t="s">
        <v>174</v>
      </c>
      <c r="FN64" t="s">
        <v>174</v>
      </c>
      <c r="FO64" t="s">
        <v>174</v>
      </c>
      <c r="FP64" t="s">
        <v>174</v>
      </c>
      <c r="FQ64" t="s">
        <v>174</v>
      </c>
      <c r="FR64" t="s">
        <v>174</v>
      </c>
      <c r="FS64" t="s">
        <v>174</v>
      </c>
      <c r="FT64" t="s">
        <v>174</v>
      </c>
      <c r="FU64" t="s">
        <v>174</v>
      </c>
      <c r="FV64" t="s">
        <v>174</v>
      </c>
      <c r="FW64" t="s">
        <v>174</v>
      </c>
      <c r="FX64" t="s">
        <v>138</v>
      </c>
      <c r="GE64" t="s">
        <v>138</v>
      </c>
      <c r="GJ64" t="s">
        <v>138</v>
      </c>
      <c r="GR64" t="s">
        <v>138</v>
      </c>
      <c r="GS64" t="s">
        <v>138</v>
      </c>
      <c r="GU64" t="s">
        <v>174</v>
      </c>
      <c r="GV64" t="s">
        <v>174</v>
      </c>
      <c r="GW64" t="s">
        <v>174</v>
      </c>
      <c r="GX64" t="s">
        <v>174</v>
      </c>
      <c r="GY64" t="s">
        <v>174</v>
      </c>
      <c r="GZ64" t="s">
        <v>174</v>
      </c>
      <c r="HC64" t="s">
        <v>174</v>
      </c>
      <c r="HD64" t="s">
        <v>174</v>
      </c>
      <c r="HE64" t="s">
        <v>138</v>
      </c>
      <c r="HQ64">
        <v>1</v>
      </c>
      <c r="HR64" t="s">
        <v>212</v>
      </c>
      <c r="HS64">
        <v>0</v>
      </c>
      <c r="HT64">
        <v>0</v>
      </c>
      <c r="HU64">
        <v>0</v>
      </c>
      <c r="HV64">
        <v>0</v>
      </c>
      <c r="HW64">
        <v>0</v>
      </c>
      <c r="HX64">
        <v>0</v>
      </c>
      <c r="HY64">
        <v>0</v>
      </c>
      <c r="HZ64">
        <v>0</v>
      </c>
      <c r="IA64">
        <v>0</v>
      </c>
      <c r="IB64">
        <v>0</v>
      </c>
      <c r="IC64">
        <v>0</v>
      </c>
      <c r="ID64">
        <v>0</v>
      </c>
      <c r="IE64">
        <v>100</v>
      </c>
      <c r="IF64">
        <v>0</v>
      </c>
      <c r="IG64">
        <v>0</v>
      </c>
      <c r="IH64">
        <v>0</v>
      </c>
      <c r="II64">
        <v>0</v>
      </c>
      <c r="IJ64">
        <v>0</v>
      </c>
      <c r="IK64">
        <v>0</v>
      </c>
      <c r="IL64">
        <v>0</v>
      </c>
      <c r="IM64">
        <v>0</v>
      </c>
      <c r="IN64">
        <v>0</v>
      </c>
      <c r="IO64">
        <v>0</v>
      </c>
      <c r="IP64">
        <v>0</v>
      </c>
      <c r="IQ64">
        <v>0</v>
      </c>
      <c r="JD64" t="s">
        <v>138</v>
      </c>
    </row>
    <row r="65" spans="1:271" x14ac:dyDescent="0.3">
      <c r="A65">
        <v>64</v>
      </c>
      <c r="B65" t="s">
        <v>243</v>
      </c>
      <c r="C65">
        <v>0</v>
      </c>
      <c r="D65">
        <v>100</v>
      </c>
      <c r="E65">
        <v>0</v>
      </c>
      <c r="F65">
        <v>0</v>
      </c>
      <c r="G65">
        <v>100</v>
      </c>
      <c r="H65">
        <v>0</v>
      </c>
      <c r="I65">
        <v>0</v>
      </c>
      <c r="J65">
        <v>0</v>
      </c>
      <c r="K65">
        <v>0</v>
      </c>
      <c r="L65">
        <v>0</v>
      </c>
      <c r="M65">
        <v>0</v>
      </c>
      <c r="N65">
        <v>0</v>
      </c>
      <c r="O65">
        <v>0</v>
      </c>
      <c r="P65">
        <v>100</v>
      </c>
      <c r="Q65">
        <v>0</v>
      </c>
      <c r="R65">
        <v>0</v>
      </c>
      <c r="S65">
        <v>0</v>
      </c>
      <c r="T65">
        <v>0</v>
      </c>
      <c r="U65">
        <v>0</v>
      </c>
      <c r="V65">
        <v>0</v>
      </c>
      <c r="W65">
        <v>0</v>
      </c>
      <c r="X65">
        <v>0</v>
      </c>
      <c r="Y65">
        <v>0</v>
      </c>
      <c r="Z65">
        <v>0</v>
      </c>
      <c r="AA65">
        <v>0</v>
      </c>
      <c r="AB65">
        <v>0</v>
      </c>
      <c r="AC65">
        <v>100</v>
      </c>
      <c r="AD65">
        <v>0</v>
      </c>
      <c r="AE65">
        <v>0</v>
      </c>
      <c r="AF65">
        <v>0</v>
      </c>
      <c r="AG65">
        <v>0</v>
      </c>
      <c r="AH65">
        <v>100</v>
      </c>
      <c r="AI65">
        <v>0</v>
      </c>
      <c r="AJ65">
        <v>100</v>
      </c>
      <c r="AK65">
        <v>0</v>
      </c>
      <c r="AL65">
        <v>0</v>
      </c>
      <c r="AM65">
        <v>0</v>
      </c>
      <c r="AN65">
        <v>0</v>
      </c>
      <c r="AO65">
        <v>0</v>
      </c>
      <c r="AP65">
        <v>0</v>
      </c>
      <c r="AQ65">
        <v>0</v>
      </c>
      <c r="AR65">
        <v>0</v>
      </c>
      <c r="AS65">
        <v>0</v>
      </c>
      <c r="AT65">
        <v>0</v>
      </c>
      <c r="AU65">
        <v>0</v>
      </c>
      <c r="AV65">
        <v>0</v>
      </c>
      <c r="AW65">
        <v>0</v>
      </c>
      <c r="AX65">
        <v>100</v>
      </c>
      <c r="AY65">
        <v>0</v>
      </c>
      <c r="AZ65">
        <v>100</v>
      </c>
      <c r="BA65" t="s">
        <v>174</v>
      </c>
      <c r="BB65" t="s">
        <v>174</v>
      </c>
      <c r="BC65" t="s">
        <v>174</v>
      </c>
      <c r="BD65" t="s">
        <v>174</v>
      </c>
      <c r="BE65" t="s">
        <v>174</v>
      </c>
      <c r="BF65" t="s">
        <v>174</v>
      </c>
      <c r="BG65" t="s">
        <v>174</v>
      </c>
      <c r="BH65" t="s">
        <v>174</v>
      </c>
      <c r="BI65" t="s">
        <v>174</v>
      </c>
      <c r="BJ65" t="s">
        <v>174</v>
      </c>
      <c r="BK65" t="s">
        <v>174</v>
      </c>
      <c r="BL65" t="s">
        <v>174</v>
      </c>
      <c r="BM65" t="s">
        <v>174</v>
      </c>
      <c r="BN65" t="s">
        <v>174</v>
      </c>
      <c r="BO65" t="s">
        <v>174</v>
      </c>
      <c r="BP65" t="s">
        <v>174</v>
      </c>
      <c r="BQ65">
        <v>100</v>
      </c>
      <c r="BR65">
        <v>0</v>
      </c>
      <c r="BS65">
        <v>0</v>
      </c>
      <c r="BT65">
        <v>0</v>
      </c>
      <c r="BU65">
        <v>0</v>
      </c>
      <c r="BV65">
        <v>0</v>
      </c>
      <c r="BW65">
        <v>0</v>
      </c>
      <c r="BX65">
        <v>100</v>
      </c>
      <c r="BY65">
        <v>0</v>
      </c>
      <c r="BZ65">
        <v>0</v>
      </c>
      <c r="CA65">
        <v>0</v>
      </c>
      <c r="CB65">
        <v>100</v>
      </c>
      <c r="CC65">
        <v>0</v>
      </c>
      <c r="CD65">
        <v>0</v>
      </c>
      <c r="CE65">
        <v>0</v>
      </c>
      <c r="CF65">
        <v>0</v>
      </c>
      <c r="CG65">
        <v>0</v>
      </c>
      <c r="CH65">
        <v>0</v>
      </c>
      <c r="CI65">
        <v>100</v>
      </c>
      <c r="CJ65">
        <v>0</v>
      </c>
      <c r="CK65">
        <v>0</v>
      </c>
      <c r="CL65">
        <v>100</v>
      </c>
      <c r="CM65">
        <v>0</v>
      </c>
      <c r="CN65" t="s">
        <v>174</v>
      </c>
      <c r="CO65" t="s">
        <v>174</v>
      </c>
      <c r="CP65" t="s">
        <v>174</v>
      </c>
      <c r="CQ65" t="s">
        <v>174</v>
      </c>
      <c r="CR65" t="s">
        <v>174</v>
      </c>
      <c r="CS65" t="s">
        <v>174</v>
      </c>
      <c r="CT65">
        <v>0</v>
      </c>
      <c r="CU65">
        <v>0</v>
      </c>
      <c r="CV65" t="s">
        <v>174</v>
      </c>
      <c r="CW65" t="s">
        <v>174</v>
      </c>
      <c r="CX65">
        <v>0</v>
      </c>
      <c r="CY65">
        <v>100</v>
      </c>
      <c r="CZ65">
        <v>0</v>
      </c>
      <c r="DA65">
        <v>0</v>
      </c>
      <c r="DB65">
        <v>100</v>
      </c>
      <c r="DC65">
        <v>0</v>
      </c>
      <c r="DD65">
        <v>0</v>
      </c>
      <c r="DE65">
        <v>0</v>
      </c>
      <c r="DF65">
        <v>0</v>
      </c>
      <c r="DG65">
        <v>0</v>
      </c>
      <c r="DH65">
        <v>100</v>
      </c>
      <c r="DI65">
        <v>0</v>
      </c>
      <c r="DK65" t="s">
        <v>138</v>
      </c>
      <c r="DN65" t="s">
        <v>138</v>
      </c>
      <c r="DW65" t="s">
        <v>138</v>
      </c>
      <c r="EJ65" t="s">
        <v>138</v>
      </c>
      <c r="EO65" t="s">
        <v>138</v>
      </c>
      <c r="EQ65" t="s">
        <v>138</v>
      </c>
      <c r="FE65" t="s">
        <v>138</v>
      </c>
      <c r="FG65" t="s">
        <v>138</v>
      </c>
      <c r="FH65" t="s">
        <v>174</v>
      </c>
      <c r="FI65" t="s">
        <v>174</v>
      </c>
      <c r="FJ65" t="s">
        <v>174</v>
      </c>
      <c r="FK65" t="s">
        <v>174</v>
      </c>
      <c r="FL65" t="s">
        <v>174</v>
      </c>
      <c r="FM65" t="s">
        <v>174</v>
      </c>
      <c r="FN65" t="s">
        <v>174</v>
      </c>
      <c r="FO65" t="s">
        <v>174</v>
      </c>
      <c r="FP65" t="s">
        <v>174</v>
      </c>
      <c r="FQ65" t="s">
        <v>174</v>
      </c>
      <c r="FR65" t="s">
        <v>174</v>
      </c>
      <c r="FS65" t="s">
        <v>174</v>
      </c>
      <c r="FT65" t="s">
        <v>174</v>
      </c>
      <c r="FU65" t="s">
        <v>174</v>
      </c>
      <c r="FV65" t="s">
        <v>174</v>
      </c>
      <c r="FW65" t="s">
        <v>174</v>
      </c>
      <c r="FX65" t="s">
        <v>138</v>
      </c>
      <c r="GE65" t="s">
        <v>138</v>
      </c>
      <c r="GI65" t="s">
        <v>138</v>
      </c>
      <c r="GP65" t="s">
        <v>138</v>
      </c>
      <c r="GS65" t="s">
        <v>138</v>
      </c>
      <c r="GU65" t="s">
        <v>174</v>
      </c>
      <c r="GV65" t="s">
        <v>174</v>
      </c>
      <c r="GW65" t="s">
        <v>174</v>
      </c>
      <c r="GX65" t="s">
        <v>174</v>
      </c>
      <c r="GY65" t="s">
        <v>174</v>
      </c>
      <c r="GZ65" t="s">
        <v>174</v>
      </c>
      <c r="HC65" t="s">
        <v>174</v>
      </c>
      <c r="HD65" t="s">
        <v>174</v>
      </c>
      <c r="HF65" t="s">
        <v>138</v>
      </c>
      <c r="HI65" t="s">
        <v>138</v>
      </c>
      <c r="HO65" t="s">
        <v>138</v>
      </c>
      <c r="HQ65">
        <v>1</v>
      </c>
      <c r="HR65" t="s">
        <v>212</v>
      </c>
      <c r="HS65">
        <v>0</v>
      </c>
      <c r="HT65">
        <v>0</v>
      </c>
      <c r="HU65">
        <v>0</v>
      </c>
      <c r="HV65">
        <v>0</v>
      </c>
      <c r="HW65">
        <v>0</v>
      </c>
      <c r="HX65">
        <v>0</v>
      </c>
      <c r="HY65">
        <v>0</v>
      </c>
      <c r="HZ65">
        <v>0</v>
      </c>
      <c r="IA65">
        <v>0</v>
      </c>
      <c r="IB65">
        <v>0</v>
      </c>
      <c r="IC65">
        <v>0</v>
      </c>
      <c r="ID65">
        <v>0</v>
      </c>
      <c r="IE65">
        <v>100</v>
      </c>
      <c r="IF65">
        <v>0</v>
      </c>
      <c r="IG65">
        <v>0</v>
      </c>
      <c r="IH65">
        <v>0</v>
      </c>
      <c r="II65">
        <v>0</v>
      </c>
      <c r="IJ65">
        <v>0</v>
      </c>
      <c r="IK65">
        <v>0</v>
      </c>
      <c r="IL65">
        <v>0</v>
      </c>
      <c r="IM65">
        <v>0</v>
      </c>
      <c r="IN65">
        <v>0</v>
      </c>
      <c r="IO65">
        <v>0</v>
      </c>
      <c r="IP65">
        <v>0</v>
      </c>
      <c r="IQ65">
        <v>0</v>
      </c>
      <c r="JD65" t="s">
        <v>138</v>
      </c>
    </row>
    <row r="66" spans="1:271" x14ac:dyDescent="0.3">
      <c r="A66">
        <v>65</v>
      </c>
      <c r="B66" t="s">
        <v>244</v>
      </c>
      <c r="C66">
        <v>0</v>
      </c>
      <c r="D66">
        <v>100</v>
      </c>
      <c r="E66">
        <v>0</v>
      </c>
      <c r="F66">
        <v>0</v>
      </c>
      <c r="G66">
        <v>100</v>
      </c>
      <c r="H66">
        <v>0</v>
      </c>
      <c r="I66">
        <v>0</v>
      </c>
      <c r="J66">
        <v>0</v>
      </c>
      <c r="K66">
        <v>0</v>
      </c>
      <c r="L66">
        <v>0</v>
      </c>
      <c r="M66">
        <v>0</v>
      </c>
      <c r="N66">
        <v>0</v>
      </c>
      <c r="O66">
        <v>0</v>
      </c>
      <c r="P66">
        <v>0</v>
      </c>
      <c r="Q66">
        <v>100</v>
      </c>
      <c r="R66">
        <v>0</v>
      </c>
      <c r="S66">
        <v>0</v>
      </c>
      <c r="T66">
        <v>0</v>
      </c>
      <c r="U66">
        <v>0</v>
      </c>
      <c r="V66">
        <v>100</v>
      </c>
      <c r="W66">
        <v>0</v>
      </c>
      <c r="X66">
        <v>0</v>
      </c>
      <c r="Y66">
        <v>0</v>
      </c>
      <c r="Z66">
        <v>0</v>
      </c>
      <c r="AA66">
        <v>0</v>
      </c>
      <c r="AB66">
        <v>0</v>
      </c>
      <c r="AC66">
        <v>0</v>
      </c>
      <c r="AD66">
        <v>0</v>
      </c>
      <c r="AE66">
        <v>0</v>
      </c>
      <c r="AF66">
        <v>0</v>
      </c>
      <c r="AG66">
        <v>0</v>
      </c>
      <c r="AH66">
        <v>100</v>
      </c>
      <c r="AI66">
        <v>0</v>
      </c>
      <c r="AJ66">
        <v>100</v>
      </c>
      <c r="AK66">
        <v>0</v>
      </c>
      <c r="AL66">
        <v>0</v>
      </c>
      <c r="AM66">
        <v>0</v>
      </c>
      <c r="AN66">
        <v>0</v>
      </c>
      <c r="AO66">
        <v>0</v>
      </c>
      <c r="AP66">
        <v>0</v>
      </c>
      <c r="AQ66">
        <v>0</v>
      </c>
      <c r="AR66">
        <v>0</v>
      </c>
      <c r="AS66">
        <v>0</v>
      </c>
      <c r="AT66">
        <v>0</v>
      </c>
      <c r="AU66">
        <v>100</v>
      </c>
      <c r="AV66">
        <v>0</v>
      </c>
      <c r="AW66">
        <v>0</v>
      </c>
      <c r="AX66">
        <v>0</v>
      </c>
      <c r="AY66">
        <v>0</v>
      </c>
      <c r="AZ66">
        <v>100</v>
      </c>
      <c r="BA66" t="s">
        <v>174</v>
      </c>
      <c r="BB66" t="s">
        <v>174</v>
      </c>
      <c r="BC66" t="s">
        <v>174</v>
      </c>
      <c r="BD66" t="s">
        <v>174</v>
      </c>
      <c r="BE66" t="s">
        <v>174</v>
      </c>
      <c r="BF66" t="s">
        <v>174</v>
      </c>
      <c r="BG66" t="s">
        <v>174</v>
      </c>
      <c r="BH66" t="s">
        <v>174</v>
      </c>
      <c r="BI66" t="s">
        <v>174</v>
      </c>
      <c r="BJ66" t="s">
        <v>174</v>
      </c>
      <c r="BK66" t="s">
        <v>174</v>
      </c>
      <c r="BL66" t="s">
        <v>174</v>
      </c>
      <c r="BM66" t="s">
        <v>174</v>
      </c>
      <c r="BN66" t="s">
        <v>174</v>
      </c>
      <c r="BO66" t="s">
        <v>174</v>
      </c>
      <c r="BP66" t="s">
        <v>174</v>
      </c>
      <c r="BQ66">
        <v>100</v>
      </c>
      <c r="BR66">
        <v>0</v>
      </c>
      <c r="BS66">
        <v>0</v>
      </c>
      <c r="BT66">
        <v>0</v>
      </c>
      <c r="BU66">
        <v>0</v>
      </c>
      <c r="BV66">
        <v>0</v>
      </c>
      <c r="BW66">
        <v>0</v>
      </c>
      <c r="BX66">
        <v>100</v>
      </c>
      <c r="BY66">
        <v>0</v>
      </c>
      <c r="BZ66">
        <v>0</v>
      </c>
      <c r="CA66">
        <v>0</v>
      </c>
      <c r="CB66">
        <v>100</v>
      </c>
      <c r="CC66">
        <v>0</v>
      </c>
      <c r="CD66">
        <v>0</v>
      </c>
      <c r="CE66">
        <v>0</v>
      </c>
      <c r="CF66">
        <v>0</v>
      </c>
      <c r="CG66">
        <v>0</v>
      </c>
      <c r="CH66">
        <v>0</v>
      </c>
      <c r="CI66">
        <v>0</v>
      </c>
      <c r="CJ66">
        <v>0</v>
      </c>
      <c r="CK66">
        <v>100</v>
      </c>
      <c r="CL66">
        <v>100</v>
      </c>
      <c r="CM66">
        <v>0</v>
      </c>
      <c r="CN66" t="s">
        <v>174</v>
      </c>
      <c r="CO66" t="s">
        <v>174</v>
      </c>
      <c r="CP66" t="s">
        <v>174</v>
      </c>
      <c r="CQ66" t="s">
        <v>174</v>
      </c>
      <c r="CR66" t="s">
        <v>174</v>
      </c>
      <c r="CS66" t="s">
        <v>174</v>
      </c>
      <c r="CT66">
        <v>0</v>
      </c>
      <c r="CU66">
        <v>0</v>
      </c>
      <c r="CV66" t="s">
        <v>174</v>
      </c>
      <c r="CW66" t="s">
        <v>174</v>
      </c>
      <c r="CX66">
        <v>0</v>
      </c>
      <c r="CY66">
        <v>100</v>
      </c>
      <c r="CZ66">
        <v>0</v>
      </c>
      <c r="DA66">
        <v>0</v>
      </c>
      <c r="DB66">
        <v>0</v>
      </c>
      <c r="DC66">
        <v>0</v>
      </c>
      <c r="DD66">
        <v>100</v>
      </c>
      <c r="DE66">
        <v>0</v>
      </c>
      <c r="DF66">
        <v>0</v>
      </c>
      <c r="DG66">
        <v>0</v>
      </c>
      <c r="DH66">
        <v>100</v>
      </c>
      <c r="DI66">
        <v>0</v>
      </c>
      <c r="DK66" t="s">
        <v>138</v>
      </c>
      <c r="DN66" t="s">
        <v>138</v>
      </c>
      <c r="DX66" t="s">
        <v>138</v>
      </c>
      <c r="EC66" t="s">
        <v>138</v>
      </c>
      <c r="EO66" t="s">
        <v>138</v>
      </c>
      <c r="EQ66" t="s">
        <v>138</v>
      </c>
      <c r="FB66" t="s">
        <v>138</v>
      </c>
      <c r="FG66" t="s">
        <v>138</v>
      </c>
      <c r="FH66" t="s">
        <v>174</v>
      </c>
      <c r="FI66" t="s">
        <v>174</v>
      </c>
      <c r="FJ66" t="s">
        <v>174</v>
      </c>
      <c r="FK66" t="s">
        <v>174</v>
      </c>
      <c r="FL66" t="s">
        <v>174</v>
      </c>
      <c r="FM66" t="s">
        <v>174</v>
      </c>
      <c r="FN66" t="s">
        <v>174</v>
      </c>
      <c r="FO66" t="s">
        <v>174</v>
      </c>
      <c r="FP66" t="s">
        <v>174</v>
      </c>
      <c r="FQ66" t="s">
        <v>174</v>
      </c>
      <c r="FR66" t="s">
        <v>174</v>
      </c>
      <c r="FS66" t="s">
        <v>174</v>
      </c>
      <c r="FT66" t="s">
        <v>174</v>
      </c>
      <c r="FU66" t="s">
        <v>174</v>
      </c>
      <c r="FV66" t="s">
        <v>174</v>
      </c>
      <c r="FW66" t="s">
        <v>174</v>
      </c>
      <c r="FX66" t="s">
        <v>138</v>
      </c>
      <c r="GE66" t="s">
        <v>138</v>
      </c>
      <c r="GI66" t="s">
        <v>138</v>
      </c>
      <c r="GR66" t="s">
        <v>138</v>
      </c>
      <c r="GS66" t="s">
        <v>138</v>
      </c>
      <c r="GU66" t="s">
        <v>174</v>
      </c>
      <c r="GV66" t="s">
        <v>174</v>
      </c>
      <c r="GW66" t="s">
        <v>174</v>
      </c>
      <c r="GX66" t="s">
        <v>174</v>
      </c>
      <c r="GY66" t="s">
        <v>174</v>
      </c>
      <c r="GZ66" t="s">
        <v>174</v>
      </c>
      <c r="HC66" t="s">
        <v>174</v>
      </c>
      <c r="HD66" t="s">
        <v>174</v>
      </c>
      <c r="HF66" t="s">
        <v>138</v>
      </c>
      <c r="HK66" t="s">
        <v>138</v>
      </c>
      <c r="HO66" t="s">
        <v>138</v>
      </c>
      <c r="HQ66">
        <v>1</v>
      </c>
      <c r="HR66" t="s">
        <v>212</v>
      </c>
      <c r="HS66">
        <v>0</v>
      </c>
      <c r="HT66">
        <v>0</v>
      </c>
      <c r="HU66">
        <v>0</v>
      </c>
      <c r="HV66">
        <v>0</v>
      </c>
      <c r="HW66">
        <v>0</v>
      </c>
      <c r="HX66">
        <v>0</v>
      </c>
      <c r="HY66">
        <v>0</v>
      </c>
      <c r="HZ66">
        <v>0</v>
      </c>
      <c r="IA66">
        <v>0</v>
      </c>
      <c r="IB66">
        <v>0</v>
      </c>
      <c r="IC66">
        <v>0</v>
      </c>
      <c r="ID66">
        <v>0</v>
      </c>
      <c r="IE66">
        <v>100</v>
      </c>
      <c r="IF66">
        <v>0</v>
      </c>
      <c r="IG66">
        <v>0</v>
      </c>
      <c r="IH66">
        <v>0</v>
      </c>
      <c r="II66">
        <v>0</v>
      </c>
      <c r="IJ66">
        <v>0</v>
      </c>
      <c r="IK66">
        <v>0</v>
      </c>
      <c r="IL66">
        <v>0</v>
      </c>
      <c r="IM66">
        <v>0</v>
      </c>
      <c r="IN66">
        <v>0</v>
      </c>
      <c r="IO66">
        <v>0</v>
      </c>
      <c r="IP66">
        <v>0</v>
      </c>
      <c r="IQ66">
        <v>0</v>
      </c>
      <c r="JD66" t="s">
        <v>138</v>
      </c>
    </row>
    <row r="67" spans="1:271" x14ac:dyDescent="0.3">
      <c r="A67">
        <v>66</v>
      </c>
      <c r="B67" t="s">
        <v>245</v>
      </c>
      <c r="C67">
        <v>100</v>
      </c>
      <c r="D67">
        <v>0</v>
      </c>
      <c r="E67">
        <v>0</v>
      </c>
      <c r="F67">
        <v>0</v>
      </c>
      <c r="G67">
        <v>100</v>
      </c>
      <c r="H67">
        <v>0</v>
      </c>
      <c r="I67">
        <v>0</v>
      </c>
      <c r="J67">
        <v>0</v>
      </c>
      <c r="K67">
        <v>100</v>
      </c>
      <c r="L67">
        <v>0</v>
      </c>
      <c r="M67">
        <v>0</v>
      </c>
      <c r="N67">
        <v>0</v>
      </c>
      <c r="O67">
        <v>0</v>
      </c>
      <c r="P67">
        <v>0</v>
      </c>
      <c r="Q67">
        <v>0</v>
      </c>
      <c r="R67">
        <v>0</v>
      </c>
      <c r="S67">
        <v>0</v>
      </c>
      <c r="T67">
        <v>0</v>
      </c>
      <c r="U67">
        <v>0</v>
      </c>
      <c r="V67">
        <v>0</v>
      </c>
      <c r="W67">
        <v>100</v>
      </c>
      <c r="X67">
        <v>0</v>
      </c>
      <c r="Y67">
        <v>0</v>
      </c>
      <c r="Z67">
        <v>0</v>
      </c>
      <c r="AA67">
        <v>0</v>
      </c>
      <c r="AB67">
        <v>0</v>
      </c>
      <c r="AC67">
        <v>0</v>
      </c>
      <c r="AD67">
        <v>0</v>
      </c>
      <c r="AE67">
        <v>0</v>
      </c>
      <c r="AF67">
        <v>0</v>
      </c>
      <c r="AG67">
        <v>0</v>
      </c>
      <c r="AH67">
        <v>100</v>
      </c>
      <c r="AI67">
        <v>0</v>
      </c>
      <c r="AJ67">
        <v>100</v>
      </c>
      <c r="AK67">
        <v>0</v>
      </c>
      <c r="AL67">
        <v>0</v>
      </c>
      <c r="AM67">
        <v>0</v>
      </c>
      <c r="AN67">
        <v>0</v>
      </c>
      <c r="AO67">
        <v>0</v>
      </c>
      <c r="AP67">
        <v>0</v>
      </c>
      <c r="AQ67">
        <v>0</v>
      </c>
      <c r="AR67">
        <v>0</v>
      </c>
      <c r="AS67">
        <v>0</v>
      </c>
      <c r="AT67">
        <v>0</v>
      </c>
      <c r="AU67">
        <v>0</v>
      </c>
      <c r="AV67">
        <v>100</v>
      </c>
      <c r="AW67">
        <v>0</v>
      </c>
      <c r="AX67">
        <v>0</v>
      </c>
      <c r="AY67">
        <v>0</v>
      </c>
      <c r="AZ67">
        <v>100</v>
      </c>
      <c r="BA67" t="s">
        <v>174</v>
      </c>
      <c r="BB67" t="s">
        <v>174</v>
      </c>
      <c r="BC67" t="s">
        <v>174</v>
      </c>
      <c r="BD67" t="s">
        <v>174</v>
      </c>
      <c r="BE67" t="s">
        <v>174</v>
      </c>
      <c r="BF67" t="s">
        <v>174</v>
      </c>
      <c r="BG67" t="s">
        <v>174</v>
      </c>
      <c r="BH67" t="s">
        <v>174</v>
      </c>
      <c r="BI67" t="s">
        <v>174</v>
      </c>
      <c r="BJ67" t="s">
        <v>174</v>
      </c>
      <c r="BK67" t="s">
        <v>174</v>
      </c>
      <c r="BL67" t="s">
        <v>174</v>
      </c>
      <c r="BM67" t="s">
        <v>174</v>
      </c>
      <c r="BN67" t="s">
        <v>174</v>
      </c>
      <c r="BO67" t="s">
        <v>174</v>
      </c>
      <c r="BP67" t="s">
        <v>174</v>
      </c>
      <c r="BQ67">
        <v>0</v>
      </c>
      <c r="BR67">
        <v>0</v>
      </c>
      <c r="BS67">
        <v>0</v>
      </c>
      <c r="BT67">
        <v>0</v>
      </c>
      <c r="BU67">
        <v>100</v>
      </c>
      <c r="BV67">
        <v>100</v>
      </c>
      <c r="BW67">
        <v>0</v>
      </c>
      <c r="BX67">
        <v>0</v>
      </c>
      <c r="BY67">
        <v>0</v>
      </c>
      <c r="BZ67">
        <v>0</v>
      </c>
      <c r="CA67">
        <v>0</v>
      </c>
      <c r="CB67">
        <v>100</v>
      </c>
      <c r="CC67">
        <v>0</v>
      </c>
      <c r="CD67">
        <v>100</v>
      </c>
      <c r="CE67">
        <v>0</v>
      </c>
      <c r="CF67">
        <v>0</v>
      </c>
      <c r="CG67">
        <v>0</v>
      </c>
      <c r="CH67">
        <v>0</v>
      </c>
      <c r="CI67">
        <v>0</v>
      </c>
      <c r="CJ67">
        <v>0</v>
      </c>
      <c r="CK67">
        <v>0</v>
      </c>
      <c r="CL67">
        <v>100</v>
      </c>
      <c r="CM67">
        <v>0</v>
      </c>
      <c r="CN67" t="s">
        <v>174</v>
      </c>
      <c r="CO67" t="s">
        <v>174</v>
      </c>
      <c r="CP67" t="s">
        <v>174</v>
      </c>
      <c r="CQ67" t="s">
        <v>174</v>
      </c>
      <c r="CR67" t="s">
        <v>174</v>
      </c>
      <c r="CS67" t="s">
        <v>174</v>
      </c>
      <c r="CT67">
        <v>0</v>
      </c>
      <c r="CU67">
        <v>0</v>
      </c>
      <c r="CV67" t="s">
        <v>174</v>
      </c>
      <c r="CW67" t="s">
        <v>174</v>
      </c>
      <c r="CX67">
        <v>0</v>
      </c>
      <c r="CY67">
        <v>100</v>
      </c>
      <c r="CZ67">
        <v>0</v>
      </c>
      <c r="DA67">
        <v>0</v>
      </c>
      <c r="DB67">
        <v>0</v>
      </c>
      <c r="DC67">
        <v>0</v>
      </c>
      <c r="DD67">
        <v>100</v>
      </c>
      <c r="DE67">
        <v>0</v>
      </c>
      <c r="DF67">
        <v>0</v>
      </c>
      <c r="DG67">
        <v>0</v>
      </c>
      <c r="DH67">
        <v>100</v>
      </c>
      <c r="DI67">
        <v>0</v>
      </c>
      <c r="DJ67" t="s">
        <v>138</v>
      </c>
      <c r="DN67" t="s">
        <v>138</v>
      </c>
      <c r="DR67" t="s">
        <v>138</v>
      </c>
      <c r="ED67" t="s">
        <v>138</v>
      </c>
      <c r="EO67" t="s">
        <v>138</v>
      </c>
      <c r="EQ67" t="s">
        <v>138</v>
      </c>
      <c r="FC67" t="s">
        <v>138</v>
      </c>
      <c r="FG67" t="s">
        <v>138</v>
      </c>
      <c r="FH67" t="s">
        <v>174</v>
      </c>
      <c r="FI67" t="s">
        <v>174</v>
      </c>
      <c r="FJ67" t="s">
        <v>174</v>
      </c>
      <c r="FK67" t="s">
        <v>174</v>
      </c>
      <c r="FL67" t="s">
        <v>174</v>
      </c>
      <c r="FM67" t="s">
        <v>174</v>
      </c>
      <c r="FN67" t="s">
        <v>174</v>
      </c>
      <c r="FO67" t="s">
        <v>174</v>
      </c>
      <c r="FP67" t="s">
        <v>174</v>
      </c>
      <c r="FQ67" t="s">
        <v>174</v>
      </c>
      <c r="FR67" t="s">
        <v>174</v>
      </c>
      <c r="FS67" t="s">
        <v>174</v>
      </c>
      <c r="FT67" t="s">
        <v>174</v>
      </c>
      <c r="FU67" t="s">
        <v>174</v>
      </c>
      <c r="FV67" t="s">
        <v>174</v>
      </c>
      <c r="FW67" t="s">
        <v>174</v>
      </c>
      <c r="GB67" t="s">
        <v>138</v>
      </c>
      <c r="GC67" t="s">
        <v>138</v>
      </c>
      <c r="GI67" t="s">
        <v>138</v>
      </c>
      <c r="GK67" t="s">
        <v>138</v>
      </c>
      <c r="GS67" t="s">
        <v>138</v>
      </c>
      <c r="GU67" t="s">
        <v>174</v>
      </c>
      <c r="GV67" t="s">
        <v>174</v>
      </c>
      <c r="GW67" t="s">
        <v>174</v>
      </c>
      <c r="GX67" t="s">
        <v>174</v>
      </c>
      <c r="GY67" t="s">
        <v>174</v>
      </c>
      <c r="GZ67" t="s">
        <v>174</v>
      </c>
      <c r="HC67" t="s">
        <v>174</v>
      </c>
      <c r="HD67" t="s">
        <v>174</v>
      </c>
      <c r="HF67" t="s">
        <v>138</v>
      </c>
      <c r="HK67" t="s">
        <v>138</v>
      </c>
      <c r="HO67" t="s">
        <v>138</v>
      </c>
      <c r="HQ67">
        <v>1</v>
      </c>
      <c r="HR67" t="s">
        <v>212</v>
      </c>
      <c r="HS67">
        <v>0</v>
      </c>
      <c r="HT67">
        <v>0</v>
      </c>
      <c r="HU67">
        <v>0</v>
      </c>
      <c r="HV67">
        <v>0</v>
      </c>
      <c r="HW67">
        <v>0</v>
      </c>
      <c r="HX67">
        <v>0</v>
      </c>
      <c r="HY67">
        <v>0</v>
      </c>
      <c r="HZ67">
        <v>0</v>
      </c>
      <c r="IA67">
        <v>0</v>
      </c>
      <c r="IB67">
        <v>0</v>
      </c>
      <c r="IC67">
        <v>0</v>
      </c>
      <c r="ID67">
        <v>0</v>
      </c>
      <c r="IE67">
        <v>0</v>
      </c>
      <c r="IF67">
        <v>100</v>
      </c>
      <c r="IG67">
        <v>0</v>
      </c>
      <c r="IH67">
        <v>0</v>
      </c>
      <c r="II67">
        <v>0</v>
      </c>
      <c r="IJ67">
        <v>0</v>
      </c>
      <c r="IK67">
        <v>0</v>
      </c>
      <c r="IL67">
        <v>0</v>
      </c>
      <c r="IM67">
        <v>0</v>
      </c>
      <c r="IN67">
        <v>0</v>
      </c>
      <c r="IO67">
        <v>0</v>
      </c>
      <c r="IP67">
        <v>0</v>
      </c>
      <c r="IQ67">
        <v>0</v>
      </c>
      <c r="JE67" t="s">
        <v>138</v>
      </c>
    </row>
    <row r="68" spans="1:271" x14ac:dyDescent="0.3">
      <c r="A68">
        <v>67</v>
      </c>
      <c r="B68" t="s">
        <v>246</v>
      </c>
      <c r="C68">
        <v>0</v>
      </c>
      <c r="D68">
        <v>100</v>
      </c>
      <c r="E68">
        <v>0</v>
      </c>
      <c r="F68">
        <v>0</v>
      </c>
      <c r="G68">
        <v>100</v>
      </c>
      <c r="H68">
        <v>0</v>
      </c>
      <c r="I68">
        <v>0</v>
      </c>
      <c r="J68">
        <v>0</v>
      </c>
      <c r="K68">
        <v>0</v>
      </c>
      <c r="L68">
        <v>100</v>
      </c>
      <c r="M68">
        <v>0</v>
      </c>
      <c r="N68">
        <v>0</v>
      </c>
      <c r="O68">
        <v>0</v>
      </c>
      <c r="P68">
        <v>0</v>
      </c>
      <c r="Q68">
        <v>0</v>
      </c>
      <c r="R68">
        <v>0</v>
      </c>
      <c r="S68">
        <v>0</v>
      </c>
      <c r="T68">
        <v>0</v>
      </c>
      <c r="U68">
        <v>0</v>
      </c>
      <c r="V68">
        <v>0</v>
      </c>
      <c r="W68">
        <v>0</v>
      </c>
      <c r="X68">
        <v>0</v>
      </c>
      <c r="Y68">
        <v>0</v>
      </c>
      <c r="Z68">
        <v>0</v>
      </c>
      <c r="AA68">
        <v>100</v>
      </c>
      <c r="AB68">
        <v>0</v>
      </c>
      <c r="AC68">
        <v>0</v>
      </c>
      <c r="AD68">
        <v>0</v>
      </c>
      <c r="AE68">
        <v>0</v>
      </c>
      <c r="AF68">
        <v>0</v>
      </c>
      <c r="AG68">
        <v>0</v>
      </c>
      <c r="AH68">
        <v>100</v>
      </c>
      <c r="AI68">
        <v>0</v>
      </c>
      <c r="AJ68">
        <v>100</v>
      </c>
      <c r="AK68">
        <v>0</v>
      </c>
      <c r="AL68">
        <v>0</v>
      </c>
      <c r="AM68">
        <v>0</v>
      </c>
      <c r="AN68">
        <v>0</v>
      </c>
      <c r="AO68">
        <v>0</v>
      </c>
      <c r="AP68">
        <v>0</v>
      </c>
      <c r="AQ68">
        <v>0</v>
      </c>
      <c r="AR68">
        <v>0</v>
      </c>
      <c r="AS68">
        <v>0</v>
      </c>
      <c r="AT68">
        <v>0</v>
      </c>
      <c r="AU68">
        <v>0</v>
      </c>
      <c r="AV68">
        <v>100</v>
      </c>
      <c r="AW68">
        <v>0</v>
      </c>
      <c r="AX68">
        <v>0</v>
      </c>
      <c r="AY68">
        <v>100</v>
      </c>
      <c r="AZ68">
        <v>0</v>
      </c>
      <c r="BA68" t="s">
        <v>174</v>
      </c>
      <c r="BB68" t="s">
        <v>174</v>
      </c>
      <c r="BC68" t="s">
        <v>174</v>
      </c>
      <c r="BD68" t="s">
        <v>174</v>
      </c>
      <c r="BE68" t="s">
        <v>174</v>
      </c>
      <c r="BF68" t="s">
        <v>174</v>
      </c>
      <c r="BG68" t="s">
        <v>174</v>
      </c>
      <c r="BH68" t="s">
        <v>174</v>
      </c>
      <c r="BI68" t="s">
        <v>174</v>
      </c>
      <c r="BJ68" t="s">
        <v>174</v>
      </c>
      <c r="BK68" t="s">
        <v>174</v>
      </c>
      <c r="BL68" t="s">
        <v>174</v>
      </c>
      <c r="BM68" t="s">
        <v>174</v>
      </c>
      <c r="BN68" t="s">
        <v>174</v>
      </c>
      <c r="BO68" t="s">
        <v>174</v>
      </c>
      <c r="BP68" t="s">
        <v>174</v>
      </c>
      <c r="BQ68">
        <v>0</v>
      </c>
      <c r="BR68">
        <v>0</v>
      </c>
      <c r="BS68">
        <v>0</v>
      </c>
      <c r="BT68">
        <v>0</v>
      </c>
      <c r="BU68">
        <v>100</v>
      </c>
      <c r="BV68">
        <v>0</v>
      </c>
      <c r="BW68">
        <v>0</v>
      </c>
      <c r="BX68">
        <v>100</v>
      </c>
      <c r="BY68">
        <v>0</v>
      </c>
      <c r="BZ68">
        <v>0</v>
      </c>
      <c r="CA68">
        <v>0</v>
      </c>
      <c r="CB68">
        <v>100</v>
      </c>
      <c r="CC68">
        <v>0</v>
      </c>
      <c r="CD68">
        <v>0</v>
      </c>
      <c r="CE68">
        <v>0</v>
      </c>
      <c r="CF68">
        <v>0</v>
      </c>
      <c r="CG68">
        <v>0</v>
      </c>
      <c r="CH68">
        <v>100</v>
      </c>
      <c r="CI68">
        <v>0</v>
      </c>
      <c r="CJ68">
        <v>0</v>
      </c>
      <c r="CK68">
        <v>0</v>
      </c>
      <c r="CL68">
        <v>100</v>
      </c>
      <c r="CM68">
        <v>0</v>
      </c>
      <c r="CN68" t="s">
        <v>174</v>
      </c>
      <c r="CO68" t="s">
        <v>174</v>
      </c>
      <c r="CP68" t="s">
        <v>174</v>
      </c>
      <c r="CQ68" t="s">
        <v>174</v>
      </c>
      <c r="CR68" t="s">
        <v>174</v>
      </c>
      <c r="CS68" t="s">
        <v>174</v>
      </c>
      <c r="CT68">
        <v>0</v>
      </c>
      <c r="CU68">
        <v>0</v>
      </c>
      <c r="CV68" t="s">
        <v>174</v>
      </c>
      <c r="CW68" t="s">
        <v>174</v>
      </c>
      <c r="CX68">
        <v>0</v>
      </c>
      <c r="CY68">
        <v>100</v>
      </c>
      <c r="CZ68">
        <v>0</v>
      </c>
      <c r="DA68">
        <v>0</v>
      </c>
      <c r="DB68">
        <v>0</v>
      </c>
      <c r="DC68">
        <v>0</v>
      </c>
      <c r="DD68">
        <v>100</v>
      </c>
      <c r="DE68">
        <v>0</v>
      </c>
      <c r="DF68">
        <v>100</v>
      </c>
      <c r="DG68">
        <v>0</v>
      </c>
      <c r="DH68">
        <v>0</v>
      </c>
      <c r="DI68">
        <v>0</v>
      </c>
      <c r="DK68" t="s">
        <v>138</v>
      </c>
      <c r="DN68" t="s">
        <v>138</v>
      </c>
      <c r="DS68" t="s">
        <v>138</v>
      </c>
      <c r="EH68" t="s">
        <v>138</v>
      </c>
      <c r="EO68" t="s">
        <v>138</v>
      </c>
      <c r="EQ68" t="s">
        <v>138</v>
      </c>
      <c r="FC68" t="s">
        <v>138</v>
      </c>
      <c r="FF68" t="s">
        <v>138</v>
      </c>
      <c r="FH68" t="s">
        <v>174</v>
      </c>
      <c r="FI68" t="s">
        <v>174</v>
      </c>
      <c r="FJ68" t="s">
        <v>174</v>
      </c>
      <c r="FK68" t="s">
        <v>174</v>
      </c>
      <c r="FL68" t="s">
        <v>174</v>
      </c>
      <c r="FM68" t="s">
        <v>174</v>
      </c>
      <c r="FN68" t="s">
        <v>174</v>
      </c>
      <c r="FO68" t="s">
        <v>174</v>
      </c>
      <c r="FP68" t="s">
        <v>174</v>
      </c>
      <c r="FQ68" t="s">
        <v>174</v>
      </c>
      <c r="FR68" t="s">
        <v>174</v>
      </c>
      <c r="FS68" t="s">
        <v>174</v>
      </c>
      <c r="FT68" t="s">
        <v>174</v>
      </c>
      <c r="FU68" t="s">
        <v>174</v>
      </c>
      <c r="FV68" t="s">
        <v>174</v>
      </c>
      <c r="FW68" t="s">
        <v>174</v>
      </c>
      <c r="GB68" t="s">
        <v>138</v>
      </c>
      <c r="GE68" t="s">
        <v>138</v>
      </c>
      <c r="GI68" t="s">
        <v>138</v>
      </c>
      <c r="GO68" t="s">
        <v>138</v>
      </c>
      <c r="GS68" t="s">
        <v>138</v>
      </c>
      <c r="GU68" t="s">
        <v>174</v>
      </c>
      <c r="GV68" t="s">
        <v>174</v>
      </c>
      <c r="GW68" t="s">
        <v>174</v>
      </c>
      <c r="GX68" t="s">
        <v>174</v>
      </c>
      <c r="GY68" t="s">
        <v>174</v>
      </c>
      <c r="GZ68" t="s">
        <v>174</v>
      </c>
      <c r="HC68" t="s">
        <v>174</v>
      </c>
      <c r="HD68" t="s">
        <v>174</v>
      </c>
      <c r="HF68" t="s">
        <v>138</v>
      </c>
      <c r="HK68" t="s">
        <v>138</v>
      </c>
      <c r="HM68" t="s">
        <v>138</v>
      </c>
      <c r="HQ68">
        <v>1</v>
      </c>
      <c r="HR68" t="s">
        <v>212</v>
      </c>
      <c r="HS68">
        <v>0</v>
      </c>
      <c r="HT68">
        <v>0</v>
      </c>
      <c r="HU68">
        <v>0</v>
      </c>
      <c r="HV68">
        <v>0</v>
      </c>
      <c r="HW68">
        <v>0</v>
      </c>
      <c r="HX68">
        <v>0</v>
      </c>
      <c r="HY68">
        <v>0</v>
      </c>
      <c r="HZ68">
        <v>0</v>
      </c>
      <c r="IA68">
        <v>0</v>
      </c>
      <c r="IB68">
        <v>0</v>
      </c>
      <c r="IC68">
        <v>0</v>
      </c>
      <c r="ID68">
        <v>0</v>
      </c>
      <c r="IE68">
        <v>0</v>
      </c>
      <c r="IF68">
        <v>100</v>
      </c>
      <c r="IG68">
        <v>0</v>
      </c>
      <c r="IH68">
        <v>0</v>
      </c>
      <c r="II68">
        <v>0</v>
      </c>
      <c r="IJ68">
        <v>0</v>
      </c>
      <c r="IK68">
        <v>0</v>
      </c>
      <c r="IL68">
        <v>0</v>
      </c>
      <c r="IM68">
        <v>0</v>
      </c>
      <c r="IN68">
        <v>0</v>
      </c>
      <c r="IO68">
        <v>0</v>
      </c>
      <c r="IP68">
        <v>0</v>
      </c>
      <c r="IQ68">
        <v>0</v>
      </c>
      <c r="JE68" t="s">
        <v>138</v>
      </c>
    </row>
    <row r="69" spans="1:271" x14ac:dyDescent="0.3">
      <c r="A69">
        <v>68</v>
      </c>
      <c r="B69" t="s">
        <v>247</v>
      </c>
      <c r="C69">
        <v>0</v>
      </c>
      <c r="D69">
        <v>100</v>
      </c>
      <c r="E69">
        <v>0</v>
      </c>
      <c r="F69">
        <v>0</v>
      </c>
      <c r="G69">
        <v>100</v>
      </c>
      <c r="H69">
        <v>0</v>
      </c>
      <c r="I69">
        <v>0</v>
      </c>
      <c r="J69">
        <v>0</v>
      </c>
      <c r="K69">
        <v>0</v>
      </c>
      <c r="L69">
        <v>0</v>
      </c>
      <c r="M69">
        <v>0</v>
      </c>
      <c r="N69">
        <v>0</v>
      </c>
      <c r="O69">
        <v>0</v>
      </c>
      <c r="P69">
        <v>100</v>
      </c>
      <c r="Q69">
        <v>0</v>
      </c>
      <c r="R69">
        <v>0</v>
      </c>
      <c r="S69">
        <v>0</v>
      </c>
      <c r="T69">
        <v>0</v>
      </c>
      <c r="U69">
        <v>0</v>
      </c>
      <c r="V69">
        <v>0</v>
      </c>
      <c r="W69">
        <v>0</v>
      </c>
      <c r="X69">
        <v>0</v>
      </c>
      <c r="Y69">
        <v>0</v>
      </c>
      <c r="Z69">
        <v>0</v>
      </c>
      <c r="AA69">
        <v>0</v>
      </c>
      <c r="AB69">
        <v>0</v>
      </c>
      <c r="AC69">
        <v>100</v>
      </c>
      <c r="AD69">
        <v>0</v>
      </c>
      <c r="AE69">
        <v>0</v>
      </c>
      <c r="AF69">
        <v>0</v>
      </c>
      <c r="AG69">
        <v>0</v>
      </c>
      <c r="AH69">
        <v>100</v>
      </c>
      <c r="AI69">
        <v>0</v>
      </c>
      <c r="AJ69">
        <v>100</v>
      </c>
      <c r="AK69">
        <v>0</v>
      </c>
      <c r="AL69">
        <v>0</v>
      </c>
      <c r="AM69">
        <v>0</v>
      </c>
      <c r="AN69">
        <v>0</v>
      </c>
      <c r="AO69">
        <v>0</v>
      </c>
      <c r="AP69">
        <v>0</v>
      </c>
      <c r="AQ69">
        <v>0</v>
      </c>
      <c r="AR69">
        <v>0</v>
      </c>
      <c r="AS69">
        <v>0</v>
      </c>
      <c r="AT69">
        <v>0</v>
      </c>
      <c r="AU69">
        <v>0</v>
      </c>
      <c r="AV69">
        <v>0</v>
      </c>
      <c r="AW69">
        <v>0</v>
      </c>
      <c r="AX69">
        <v>100</v>
      </c>
      <c r="AY69">
        <v>100</v>
      </c>
      <c r="AZ69">
        <v>0</v>
      </c>
      <c r="BA69" t="s">
        <v>174</v>
      </c>
      <c r="BB69" t="s">
        <v>174</v>
      </c>
      <c r="BC69" t="s">
        <v>174</v>
      </c>
      <c r="BD69" t="s">
        <v>174</v>
      </c>
      <c r="BE69" t="s">
        <v>174</v>
      </c>
      <c r="BF69" t="s">
        <v>174</v>
      </c>
      <c r="BG69" t="s">
        <v>174</v>
      </c>
      <c r="BH69" t="s">
        <v>174</v>
      </c>
      <c r="BI69" t="s">
        <v>174</v>
      </c>
      <c r="BJ69" t="s">
        <v>174</v>
      </c>
      <c r="BK69" t="s">
        <v>174</v>
      </c>
      <c r="BL69" t="s">
        <v>174</v>
      </c>
      <c r="BM69" t="s">
        <v>174</v>
      </c>
      <c r="BN69" t="s">
        <v>174</v>
      </c>
      <c r="BO69" t="s">
        <v>174</v>
      </c>
      <c r="BP69" t="s">
        <v>174</v>
      </c>
      <c r="BQ69">
        <v>100</v>
      </c>
      <c r="BR69">
        <v>0</v>
      </c>
      <c r="BS69">
        <v>0</v>
      </c>
      <c r="BT69">
        <v>0</v>
      </c>
      <c r="BU69">
        <v>0</v>
      </c>
      <c r="BV69">
        <v>0</v>
      </c>
      <c r="BW69">
        <v>100</v>
      </c>
      <c r="BX69">
        <v>0</v>
      </c>
      <c r="BY69">
        <v>0</v>
      </c>
      <c r="BZ69">
        <v>0</v>
      </c>
      <c r="CA69">
        <v>0</v>
      </c>
      <c r="CB69">
        <v>100</v>
      </c>
      <c r="CC69">
        <v>0</v>
      </c>
      <c r="CD69">
        <v>0</v>
      </c>
      <c r="CE69">
        <v>0</v>
      </c>
      <c r="CF69">
        <v>0</v>
      </c>
      <c r="CG69">
        <v>0</v>
      </c>
      <c r="CH69">
        <v>0</v>
      </c>
      <c r="CI69">
        <v>100</v>
      </c>
      <c r="CJ69">
        <v>0</v>
      </c>
      <c r="CK69">
        <v>0</v>
      </c>
      <c r="CL69">
        <v>100</v>
      </c>
      <c r="CM69">
        <v>0</v>
      </c>
      <c r="CN69" t="s">
        <v>174</v>
      </c>
      <c r="CO69" t="s">
        <v>174</v>
      </c>
      <c r="CP69" t="s">
        <v>174</v>
      </c>
      <c r="CQ69" t="s">
        <v>174</v>
      </c>
      <c r="CR69" t="s">
        <v>174</v>
      </c>
      <c r="CS69" t="s">
        <v>174</v>
      </c>
      <c r="CT69">
        <v>0</v>
      </c>
      <c r="CU69">
        <v>0</v>
      </c>
      <c r="CV69" t="s">
        <v>174</v>
      </c>
      <c r="CW69" t="s">
        <v>174</v>
      </c>
      <c r="CX69">
        <v>0</v>
      </c>
      <c r="CY69">
        <v>100</v>
      </c>
      <c r="CZ69">
        <v>0</v>
      </c>
      <c r="DA69">
        <v>0</v>
      </c>
      <c r="DB69">
        <v>0</v>
      </c>
      <c r="DC69">
        <v>0</v>
      </c>
      <c r="DD69">
        <v>0</v>
      </c>
      <c r="DE69">
        <v>100</v>
      </c>
      <c r="DF69">
        <v>100</v>
      </c>
      <c r="DG69">
        <v>0</v>
      </c>
      <c r="DH69">
        <v>0</v>
      </c>
      <c r="DI69">
        <v>0</v>
      </c>
      <c r="DK69" t="s">
        <v>138</v>
      </c>
      <c r="DN69" t="s">
        <v>138</v>
      </c>
      <c r="DW69" t="s">
        <v>138</v>
      </c>
      <c r="EJ69" t="s">
        <v>138</v>
      </c>
      <c r="EO69" t="s">
        <v>138</v>
      </c>
      <c r="EQ69" t="s">
        <v>138</v>
      </c>
      <c r="FE69" t="s">
        <v>138</v>
      </c>
      <c r="FF69" t="s">
        <v>138</v>
      </c>
      <c r="FH69" t="s">
        <v>174</v>
      </c>
      <c r="FI69" t="s">
        <v>174</v>
      </c>
      <c r="FJ69" t="s">
        <v>174</v>
      </c>
      <c r="FK69" t="s">
        <v>174</v>
      </c>
      <c r="FL69" t="s">
        <v>174</v>
      </c>
      <c r="FM69" t="s">
        <v>174</v>
      </c>
      <c r="FN69" t="s">
        <v>174</v>
      </c>
      <c r="FO69" t="s">
        <v>174</v>
      </c>
      <c r="FP69" t="s">
        <v>174</v>
      </c>
      <c r="FQ69" t="s">
        <v>174</v>
      </c>
      <c r="FR69" t="s">
        <v>174</v>
      </c>
      <c r="FS69" t="s">
        <v>174</v>
      </c>
      <c r="FT69" t="s">
        <v>174</v>
      </c>
      <c r="FU69" t="s">
        <v>174</v>
      </c>
      <c r="FV69" t="s">
        <v>174</v>
      </c>
      <c r="FW69" t="s">
        <v>174</v>
      </c>
      <c r="FX69" t="s">
        <v>138</v>
      </c>
      <c r="GD69" t="s">
        <v>138</v>
      </c>
      <c r="GI69" t="s">
        <v>138</v>
      </c>
      <c r="GP69" t="s">
        <v>138</v>
      </c>
      <c r="GS69" t="s">
        <v>138</v>
      </c>
      <c r="GU69" t="s">
        <v>174</v>
      </c>
      <c r="GV69" t="s">
        <v>174</v>
      </c>
      <c r="GW69" t="s">
        <v>174</v>
      </c>
      <c r="GX69" t="s">
        <v>174</v>
      </c>
      <c r="GY69" t="s">
        <v>174</v>
      </c>
      <c r="GZ69" t="s">
        <v>174</v>
      </c>
      <c r="HC69" t="s">
        <v>174</v>
      </c>
      <c r="HD69" t="s">
        <v>174</v>
      </c>
      <c r="HF69" t="s">
        <v>138</v>
      </c>
      <c r="HL69" t="s">
        <v>138</v>
      </c>
      <c r="HM69" t="s">
        <v>138</v>
      </c>
      <c r="HQ69">
        <v>1</v>
      </c>
      <c r="HR69" t="s">
        <v>212</v>
      </c>
      <c r="HS69">
        <v>0</v>
      </c>
      <c r="HT69">
        <v>0</v>
      </c>
      <c r="HU69">
        <v>0</v>
      </c>
      <c r="HV69">
        <v>0</v>
      </c>
      <c r="HW69">
        <v>0</v>
      </c>
      <c r="HX69">
        <v>0</v>
      </c>
      <c r="HY69">
        <v>0</v>
      </c>
      <c r="HZ69">
        <v>0</v>
      </c>
      <c r="IA69">
        <v>0</v>
      </c>
      <c r="IB69">
        <v>0</v>
      </c>
      <c r="IC69">
        <v>0</v>
      </c>
      <c r="ID69">
        <v>0</v>
      </c>
      <c r="IE69">
        <v>0</v>
      </c>
      <c r="IF69">
        <v>100</v>
      </c>
      <c r="IG69">
        <v>0</v>
      </c>
      <c r="IH69">
        <v>0</v>
      </c>
      <c r="II69">
        <v>0</v>
      </c>
      <c r="IJ69">
        <v>0</v>
      </c>
      <c r="IK69">
        <v>0</v>
      </c>
      <c r="IL69">
        <v>0</v>
      </c>
      <c r="IM69">
        <v>0</v>
      </c>
      <c r="IN69">
        <v>0</v>
      </c>
      <c r="IO69">
        <v>0</v>
      </c>
      <c r="IP69">
        <v>0</v>
      </c>
      <c r="IQ69">
        <v>0</v>
      </c>
      <c r="JE69" t="s">
        <v>138</v>
      </c>
    </row>
    <row r="70" spans="1:271" x14ac:dyDescent="0.3">
      <c r="A70">
        <v>69</v>
      </c>
      <c r="B70" t="s">
        <v>248</v>
      </c>
      <c r="C70">
        <v>0</v>
      </c>
      <c r="D70">
        <v>100</v>
      </c>
      <c r="E70">
        <v>0</v>
      </c>
      <c r="F70">
        <v>0</v>
      </c>
      <c r="G70">
        <v>0</v>
      </c>
      <c r="H70">
        <v>0</v>
      </c>
      <c r="I70">
        <v>0</v>
      </c>
      <c r="J70">
        <v>100</v>
      </c>
      <c r="K70">
        <v>0</v>
      </c>
      <c r="L70">
        <v>0</v>
      </c>
      <c r="M70">
        <v>0</v>
      </c>
      <c r="N70">
        <v>100</v>
      </c>
      <c r="O70">
        <v>0</v>
      </c>
      <c r="P70">
        <v>0</v>
      </c>
      <c r="Q70">
        <v>0</v>
      </c>
      <c r="R70">
        <v>100</v>
      </c>
      <c r="S70">
        <v>0</v>
      </c>
      <c r="T70">
        <v>0</v>
      </c>
      <c r="U70">
        <v>0</v>
      </c>
      <c r="V70">
        <v>0</v>
      </c>
      <c r="W70">
        <v>0</v>
      </c>
      <c r="X70">
        <v>0</v>
      </c>
      <c r="Y70">
        <v>0</v>
      </c>
      <c r="Z70">
        <v>0</v>
      </c>
      <c r="AA70">
        <v>0</v>
      </c>
      <c r="AB70">
        <v>0</v>
      </c>
      <c r="AC70">
        <v>0</v>
      </c>
      <c r="AD70">
        <v>0</v>
      </c>
      <c r="AE70">
        <v>0</v>
      </c>
      <c r="AF70">
        <v>0</v>
      </c>
      <c r="AG70">
        <v>0</v>
      </c>
      <c r="AH70">
        <v>100</v>
      </c>
      <c r="AI70">
        <v>0</v>
      </c>
      <c r="AJ70">
        <v>100</v>
      </c>
      <c r="AK70">
        <v>0</v>
      </c>
      <c r="AL70">
        <v>0</v>
      </c>
      <c r="AM70">
        <v>0</v>
      </c>
      <c r="AN70">
        <v>0</v>
      </c>
      <c r="AO70">
        <v>0</v>
      </c>
      <c r="AP70">
        <v>0</v>
      </c>
      <c r="AQ70">
        <v>0</v>
      </c>
      <c r="AR70">
        <v>0</v>
      </c>
      <c r="AS70">
        <v>0</v>
      </c>
      <c r="AT70">
        <v>0</v>
      </c>
      <c r="AU70">
        <v>100</v>
      </c>
      <c r="AV70">
        <v>0</v>
      </c>
      <c r="AW70">
        <v>0</v>
      </c>
      <c r="AX70">
        <v>0</v>
      </c>
      <c r="AY70">
        <v>100</v>
      </c>
      <c r="AZ70">
        <v>0</v>
      </c>
      <c r="BA70" t="s">
        <v>174</v>
      </c>
      <c r="BB70" t="s">
        <v>174</v>
      </c>
      <c r="BC70" t="s">
        <v>174</v>
      </c>
      <c r="BD70" t="s">
        <v>174</v>
      </c>
      <c r="BE70" t="s">
        <v>174</v>
      </c>
      <c r="BF70" t="s">
        <v>174</v>
      </c>
      <c r="BG70" t="s">
        <v>174</v>
      </c>
      <c r="BH70" t="s">
        <v>174</v>
      </c>
      <c r="BI70" t="s">
        <v>174</v>
      </c>
      <c r="BJ70" t="s">
        <v>174</v>
      </c>
      <c r="BK70" t="s">
        <v>174</v>
      </c>
      <c r="BL70" t="s">
        <v>174</v>
      </c>
      <c r="BM70" t="s">
        <v>174</v>
      </c>
      <c r="BN70" t="s">
        <v>174</v>
      </c>
      <c r="BO70" t="s">
        <v>174</v>
      </c>
      <c r="BP70" t="s">
        <v>174</v>
      </c>
      <c r="BQ70">
        <v>0</v>
      </c>
      <c r="BR70">
        <v>0</v>
      </c>
      <c r="BS70">
        <v>100</v>
      </c>
      <c r="BT70">
        <v>0</v>
      </c>
      <c r="BU70">
        <v>0</v>
      </c>
      <c r="BV70">
        <v>0</v>
      </c>
      <c r="BW70">
        <v>0</v>
      </c>
      <c r="BX70">
        <v>0</v>
      </c>
      <c r="BY70">
        <v>0</v>
      </c>
      <c r="BZ70">
        <v>100</v>
      </c>
      <c r="CA70">
        <v>0</v>
      </c>
      <c r="CB70">
        <v>0</v>
      </c>
      <c r="CC70">
        <v>100</v>
      </c>
      <c r="CD70">
        <v>0</v>
      </c>
      <c r="CE70">
        <v>0</v>
      </c>
      <c r="CF70">
        <v>0</v>
      </c>
      <c r="CG70">
        <v>0</v>
      </c>
      <c r="CH70">
        <v>0</v>
      </c>
      <c r="CI70">
        <v>0</v>
      </c>
      <c r="CJ70">
        <v>0</v>
      </c>
      <c r="CK70">
        <v>100</v>
      </c>
      <c r="CL70">
        <v>100</v>
      </c>
      <c r="CM70">
        <v>0</v>
      </c>
      <c r="CN70" t="s">
        <v>174</v>
      </c>
      <c r="CO70" t="s">
        <v>174</v>
      </c>
      <c r="CP70" t="s">
        <v>174</v>
      </c>
      <c r="CQ70" t="s">
        <v>174</v>
      </c>
      <c r="CR70" t="s">
        <v>174</v>
      </c>
      <c r="CS70" t="s">
        <v>174</v>
      </c>
      <c r="CT70">
        <v>0</v>
      </c>
      <c r="CU70">
        <v>0</v>
      </c>
      <c r="CV70" t="s">
        <v>174</v>
      </c>
      <c r="CW70" t="s">
        <v>174</v>
      </c>
      <c r="CX70">
        <v>0</v>
      </c>
      <c r="CY70">
        <v>100</v>
      </c>
      <c r="CZ70">
        <v>0</v>
      </c>
      <c r="DA70">
        <v>0</v>
      </c>
      <c r="DB70">
        <v>0</v>
      </c>
      <c r="DC70">
        <v>0</v>
      </c>
      <c r="DD70">
        <v>100</v>
      </c>
      <c r="DE70">
        <v>0</v>
      </c>
      <c r="DF70">
        <v>0</v>
      </c>
      <c r="DG70">
        <v>0</v>
      </c>
      <c r="DH70">
        <v>100</v>
      </c>
      <c r="DI70">
        <v>0</v>
      </c>
      <c r="DK70" t="s">
        <v>138</v>
      </c>
      <c r="DQ70" t="s">
        <v>138</v>
      </c>
      <c r="DU70" t="s">
        <v>138</v>
      </c>
      <c r="DY70" t="s">
        <v>138</v>
      </c>
      <c r="EO70" t="s">
        <v>138</v>
      </c>
      <c r="EQ70" t="s">
        <v>138</v>
      </c>
      <c r="FB70" t="s">
        <v>138</v>
      </c>
      <c r="FF70" t="s">
        <v>138</v>
      </c>
      <c r="FH70" t="s">
        <v>174</v>
      </c>
      <c r="FI70" t="s">
        <v>174</v>
      </c>
      <c r="FJ70" t="s">
        <v>174</v>
      </c>
      <c r="FK70" t="s">
        <v>174</v>
      </c>
      <c r="FL70" t="s">
        <v>174</v>
      </c>
      <c r="FM70" t="s">
        <v>174</v>
      </c>
      <c r="FN70" t="s">
        <v>174</v>
      </c>
      <c r="FO70" t="s">
        <v>174</v>
      </c>
      <c r="FP70" t="s">
        <v>174</v>
      </c>
      <c r="FQ70" t="s">
        <v>174</v>
      </c>
      <c r="FR70" t="s">
        <v>174</v>
      </c>
      <c r="FS70" t="s">
        <v>174</v>
      </c>
      <c r="FT70" t="s">
        <v>174</v>
      </c>
      <c r="FU70" t="s">
        <v>174</v>
      </c>
      <c r="FV70" t="s">
        <v>174</v>
      </c>
      <c r="FW70" t="s">
        <v>174</v>
      </c>
      <c r="FZ70" t="s">
        <v>138</v>
      </c>
      <c r="GG70" t="s">
        <v>138</v>
      </c>
      <c r="GJ70" t="s">
        <v>138</v>
      </c>
      <c r="GR70" t="s">
        <v>138</v>
      </c>
      <c r="GS70" t="s">
        <v>138</v>
      </c>
      <c r="GU70" t="s">
        <v>174</v>
      </c>
      <c r="GV70" t="s">
        <v>174</v>
      </c>
      <c r="GW70" t="s">
        <v>174</v>
      </c>
      <c r="GX70" t="s">
        <v>174</v>
      </c>
      <c r="GY70" t="s">
        <v>174</v>
      </c>
      <c r="GZ70" t="s">
        <v>174</v>
      </c>
      <c r="HC70" t="s">
        <v>174</v>
      </c>
      <c r="HD70" t="s">
        <v>174</v>
      </c>
      <c r="HF70" t="s">
        <v>138</v>
      </c>
      <c r="HK70" t="s">
        <v>138</v>
      </c>
      <c r="HO70" t="s">
        <v>138</v>
      </c>
      <c r="HQ70">
        <v>1</v>
      </c>
      <c r="HR70" t="s">
        <v>212</v>
      </c>
      <c r="HS70">
        <v>0</v>
      </c>
      <c r="HT70">
        <v>0</v>
      </c>
      <c r="HU70">
        <v>0</v>
      </c>
      <c r="HV70">
        <v>0</v>
      </c>
      <c r="HW70">
        <v>0</v>
      </c>
      <c r="HX70">
        <v>0</v>
      </c>
      <c r="HY70">
        <v>0</v>
      </c>
      <c r="HZ70">
        <v>0</v>
      </c>
      <c r="IA70">
        <v>0</v>
      </c>
      <c r="IB70">
        <v>0</v>
      </c>
      <c r="IC70">
        <v>0</v>
      </c>
      <c r="ID70">
        <v>0</v>
      </c>
      <c r="IE70">
        <v>0</v>
      </c>
      <c r="IF70">
        <v>0</v>
      </c>
      <c r="IG70">
        <v>0</v>
      </c>
      <c r="IH70">
        <v>100</v>
      </c>
      <c r="II70">
        <v>0</v>
      </c>
      <c r="IJ70">
        <v>0</v>
      </c>
      <c r="IK70">
        <v>0</v>
      </c>
      <c r="IL70">
        <v>0</v>
      </c>
      <c r="IM70">
        <v>0</v>
      </c>
      <c r="IN70">
        <v>0</v>
      </c>
      <c r="IO70">
        <v>0</v>
      </c>
      <c r="IP70">
        <v>0</v>
      </c>
      <c r="IQ70">
        <v>0</v>
      </c>
      <c r="JG70" t="s">
        <v>138</v>
      </c>
    </row>
    <row r="71" spans="1:271" x14ac:dyDescent="0.3">
      <c r="A71">
        <v>70</v>
      </c>
      <c r="B71" t="s">
        <v>249</v>
      </c>
      <c r="C71">
        <v>0</v>
      </c>
      <c r="D71">
        <v>100</v>
      </c>
      <c r="E71">
        <v>0</v>
      </c>
      <c r="F71">
        <v>0</v>
      </c>
      <c r="G71">
        <v>0</v>
      </c>
      <c r="H71">
        <v>0</v>
      </c>
      <c r="I71">
        <v>0</v>
      </c>
      <c r="J71">
        <v>100</v>
      </c>
      <c r="K71">
        <v>0</v>
      </c>
      <c r="L71">
        <v>0</v>
      </c>
      <c r="M71">
        <v>0</v>
      </c>
      <c r="N71">
        <v>100</v>
      </c>
      <c r="O71">
        <v>0</v>
      </c>
      <c r="P71">
        <v>0</v>
      </c>
      <c r="Q71">
        <v>0</v>
      </c>
      <c r="R71">
        <v>100</v>
      </c>
      <c r="S71">
        <v>0</v>
      </c>
      <c r="T71">
        <v>0</v>
      </c>
      <c r="U71">
        <v>0</v>
      </c>
      <c r="V71">
        <v>0</v>
      </c>
      <c r="W71">
        <v>0</v>
      </c>
      <c r="X71">
        <v>0</v>
      </c>
      <c r="Y71">
        <v>0</v>
      </c>
      <c r="Z71">
        <v>0</v>
      </c>
      <c r="AA71">
        <v>0</v>
      </c>
      <c r="AB71">
        <v>0</v>
      </c>
      <c r="AC71">
        <v>0</v>
      </c>
      <c r="AD71">
        <v>0</v>
      </c>
      <c r="AE71">
        <v>0</v>
      </c>
      <c r="AF71">
        <v>0</v>
      </c>
      <c r="AG71">
        <v>0</v>
      </c>
      <c r="AH71">
        <v>100</v>
      </c>
      <c r="AI71">
        <v>0</v>
      </c>
      <c r="AJ71">
        <v>100</v>
      </c>
      <c r="AK71">
        <v>0</v>
      </c>
      <c r="AL71">
        <v>0</v>
      </c>
      <c r="AM71">
        <v>0</v>
      </c>
      <c r="AN71">
        <v>0</v>
      </c>
      <c r="AO71">
        <v>0</v>
      </c>
      <c r="AP71">
        <v>0</v>
      </c>
      <c r="AQ71">
        <v>0</v>
      </c>
      <c r="AR71">
        <v>0</v>
      </c>
      <c r="AS71">
        <v>0</v>
      </c>
      <c r="AT71">
        <v>0</v>
      </c>
      <c r="AU71">
        <v>100</v>
      </c>
      <c r="AV71">
        <v>0</v>
      </c>
      <c r="AW71">
        <v>0</v>
      </c>
      <c r="AX71">
        <v>0</v>
      </c>
      <c r="AY71">
        <v>100</v>
      </c>
      <c r="AZ71">
        <v>0</v>
      </c>
      <c r="BA71" t="s">
        <v>174</v>
      </c>
      <c r="BB71" t="s">
        <v>174</v>
      </c>
      <c r="BC71" t="s">
        <v>174</v>
      </c>
      <c r="BD71" t="s">
        <v>174</v>
      </c>
      <c r="BE71" t="s">
        <v>174</v>
      </c>
      <c r="BF71" t="s">
        <v>174</v>
      </c>
      <c r="BG71" t="s">
        <v>174</v>
      </c>
      <c r="BH71" t="s">
        <v>174</v>
      </c>
      <c r="BI71" t="s">
        <v>174</v>
      </c>
      <c r="BJ71" t="s">
        <v>174</v>
      </c>
      <c r="BK71" t="s">
        <v>174</v>
      </c>
      <c r="BL71" t="s">
        <v>174</v>
      </c>
      <c r="BM71" t="s">
        <v>174</v>
      </c>
      <c r="BN71" t="s">
        <v>174</v>
      </c>
      <c r="BO71" t="s">
        <v>174</v>
      </c>
      <c r="BP71" t="s">
        <v>174</v>
      </c>
      <c r="BQ71">
        <v>0</v>
      </c>
      <c r="BR71">
        <v>0</v>
      </c>
      <c r="BS71">
        <v>100</v>
      </c>
      <c r="BT71">
        <v>0</v>
      </c>
      <c r="BU71">
        <v>0</v>
      </c>
      <c r="BV71">
        <v>0</v>
      </c>
      <c r="BW71">
        <v>0</v>
      </c>
      <c r="BX71">
        <v>0</v>
      </c>
      <c r="BY71">
        <v>0</v>
      </c>
      <c r="BZ71">
        <v>100</v>
      </c>
      <c r="CA71">
        <v>0</v>
      </c>
      <c r="CB71">
        <v>100</v>
      </c>
      <c r="CC71">
        <v>0</v>
      </c>
      <c r="CD71">
        <v>0</v>
      </c>
      <c r="CE71">
        <v>100</v>
      </c>
      <c r="CF71">
        <v>0</v>
      </c>
      <c r="CG71">
        <v>0</v>
      </c>
      <c r="CH71">
        <v>0</v>
      </c>
      <c r="CI71">
        <v>0</v>
      </c>
      <c r="CJ71">
        <v>0</v>
      </c>
      <c r="CK71">
        <v>0</v>
      </c>
      <c r="CL71">
        <v>100</v>
      </c>
      <c r="CM71">
        <v>0</v>
      </c>
      <c r="CN71" t="s">
        <v>174</v>
      </c>
      <c r="CO71" t="s">
        <v>174</v>
      </c>
      <c r="CP71" t="s">
        <v>174</v>
      </c>
      <c r="CQ71" t="s">
        <v>174</v>
      </c>
      <c r="CR71" t="s">
        <v>174</v>
      </c>
      <c r="CS71" t="s">
        <v>174</v>
      </c>
      <c r="CT71">
        <v>0</v>
      </c>
      <c r="CU71">
        <v>0</v>
      </c>
      <c r="CV71" t="s">
        <v>174</v>
      </c>
      <c r="CW71" t="s">
        <v>174</v>
      </c>
      <c r="CX71">
        <v>0</v>
      </c>
      <c r="CY71">
        <v>100</v>
      </c>
      <c r="CZ71">
        <v>0</v>
      </c>
      <c r="DA71">
        <v>0</v>
      </c>
      <c r="DB71">
        <v>0</v>
      </c>
      <c r="DC71">
        <v>0</v>
      </c>
      <c r="DD71">
        <v>100</v>
      </c>
      <c r="DE71">
        <v>0</v>
      </c>
      <c r="DF71">
        <v>0</v>
      </c>
      <c r="DG71">
        <v>0</v>
      </c>
      <c r="DH71">
        <v>100</v>
      </c>
      <c r="DI71">
        <v>0</v>
      </c>
      <c r="DK71" t="s">
        <v>138</v>
      </c>
      <c r="DQ71" t="s">
        <v>138</v>
      </c>
      <c r="DU71" t="s">
        <v>138</v>
      </c>
      <c r="DY71" t="s">
        <v>138</v>
      </c>
      <c r="EO71" t="s">
        <v>138</v>
      </c>
      <c r="EQ71" t="s">
        <v>138</v>
      </c>
      <c r="FB71" t="s">
        <v>138</v>
      </c>
      <c r="FF71" t="s">
        <v>138</v>
      </c>
      <c r="FH71" t="s">
        <v>174</v>
      </c>
      <c r="FI71" t="s">
        <v>174</v>
      </c>
      <c r="FJ71" t="s">
        <v>174</v>
      </c>
      <c r="FK71" t="s">
        <v>174</v>
      </c>
      <c r="FL71" t="s">
        <v>174</v>
      </c>
      <c r="FM71" t="s">
        <v>174</v>
      </c>
      <c r="FN71" t="s">
        <v>174</v>
      </c>
      <c r="FO71" t="s">
        <v>174</v>
      </c>
      <c r="FP71" t="s">
        <v>174</v>
      </c>
      <c r="FQ71" t="s">
        <v>174</v>
      </c>
      <c r="FR71" t="s">
        <v>174</v>
      </c>
      <c r="FS71" t="s">
        <v>174</v>
      </c>
      <c r="FT71" t="s">
        <v>174</v>
      </c>
      <c r="FU71" t="s">
        <v>174</v>
      </c>
      <c r="FV71" t="s">
        <v>174</v>
      </c>
      <c r="FW71" t="s">
        <v>174</v>
      </c>
      <c r="FZ71" t="s">
        <v>138</v>
      </c>
      <c r="GG71" t="s">
        <v>138</v>
      </c>
      <c r="GI71" t="s">
        <v>138</v>
      </c>
      <c r="GL71" t="s">
        <v>138</v>
      </c>
      <c r="GS71" t="s">
        <v>138</v>
      </c>
      <c r="GU71" t="s">
        <v>174</v>
      </c>
      <c r="GV71" t="s">
        <v>174</v>
      </c>
      <c r="GW71" t="s">
        <v>174</v>
      </c>
      <c r="GX71" t="s">
        <v>174</v>
      </c>
      <c r="GY71" t="s">
        <v>174</v>
      </c>
      <c r="GZ71" t="s">
        <v>174</v>
      </c>
      <c r="HC71" t="s">
        <v>174</v>
      </c>
      <c r="HD71" t="s">
        <v>174</v>
      </c>
      <c r="HF71" t="s">
        <v>138</v>
      </c>
      <c r="HK71" t="s">
        <v>138</v>
      </c>
      <c r="HO71" t="s">
        <v>138</v>
      </c>
      <c r="HQ71">
        <v>1</v>
      </c>
      <c r="HR71" t="s">
        <v>212</v>
      </c>
      <c r="HS71">
        <v>0</v>
      </c>
      <c r="HT71">
        <v>0</v>
      </c>
      <c r="HU71">
        <v>0</v>
      </c>
      <c r="HV71">
        <v>0</v>
      </c>
      <c r="HW71">
        <v>0</v>
      </c>
      <c r="HX71">
        <v>0</v>
      </c>
      <c r="HY71">
        <v>0</v>
      </c>
      <c r="HZ71">
        <v>0</v>
      </c>
      <c r="IA71">
        <v>0</v>
      </c>
      <c r="IB71">
        <v>0</v>
      </c>
      <c r="IC71">
        <v>0</v>
      </c>
      <c r="ID71">
        <v>0</v>
      </c>
      <c r="IE71">
        <v>0</v>
      </c>
      <c r="IF71">
        <v>0</v>
      </c>
      <c r="IG71">
        <v>100</v>
      </c>
      <c r="IH71">
        <v>0</v>
      </c>
      <c r="II71">
        <v>0</v>
      </c>
      <c r="IJ71">
        <v>0</v>
      </c>
      <c r="IK71">
        <v>0</v>
      </c>
      <c r="IL71">
        <v>0</v>
      </c>
      <c r="IM71">
        <v>0</v>
      </c>
      <c r="IN71">
        <v>0</v>
      </c>
      <c r="IO71">
        <v>0</v>
      </c>
      <c r="IP71">
        <v>0</v>
      </c>
      <c r="IQ71">
        <v>0</v>
      </c>
      <c r="JF71" t="s">
        <v>138</v>
      </c>
    </row>
    <row r="72" spans="1:271" x14ac:dyDescent="0.3">
      <c r="A72">
        <v>71</v>
      </c>
      <c r="B72" t="s">
        <v>250</v>
      </c>
      <c r="C72">
        <v>0</v>
      </c>
      <c r="D72">
        <v>100</v>
      </c>
      <c r="E72">
        <v>0</v>
      </c>
      <c r="F72">
        <v>0</v>
      </c>
      <c r="G72">
        <v>0</v>
      </c>
      <c r="H72">
        <v>0</v>
      </c>
      <c r="I72">
        <v>0</v>
      </c>
      <c r="J72">
        <v>100</v>
      </c>
      <c r="K72">
        <v>0</v>
      </c>
      <c r="L72">
        <v>0</v>
      </c>
      <c r="M72">
        <v>0</v>
      </c>
      <c r="N72">
        <v>0</v>
      </c>
      <c r="O72">
        <v>100</v>
      </c>
      <c r="P72">
        <v>0</v>
      </c>
      <c r="Q72">
        <v>0</v>
      </c>
      <c r="R72">
        <v>0</v>
      </c>
      <c r="S72">
        <v>0</v>
      </c>
      <c r="T72">
        <v>0</v>
      </c>
      <c r="U72">
        <v>0</v>
      </c>
      <c r="V72">
        <v>0</v>
      </c>
      <c r="W72">
        <v>0</v>
      </c>
      <c r="X72">
        <v>100</v>
      </c>
      <c r="Y72">
        <v>0</v>
      </c>
      <c r="Z72">
        <v>0</v>
      </c>
      <c r="AA72">
        <v>0</v>
      </c>
      <c r="AB72">
        <v>0</v>
      </c>
      <c r="AC72">
        <v>0</v>
      </c>
      <c r="AD72">
        <v>0</v>
      </c>
      <c r="AE72">
        <v>0</v>
      </c>
      <c r="AF72">
        <v>0</v>
      </c>
      <c r="AG72">
        <v>0</v>
      </c>
      <c r="AH72">
        <v>100</v>
      </c>
      <c r="AI72">
        <v>0</v>
      </c>
      <c r="AJ72">
        <v>100</v>
      </c>
      <c r="AK72">
        <v>0</v>
      </c>
      <c r="AL72">
        <v>0</v>
      </c>
      <c r="AM72">
        <v>0</v>
      </c>
      <c r="AN72">
        <v>0</v>
      </c>
      <c r="AO72">
        <v>0</v>
      </c>
      <c r="AP72">
        <v>0</v>
      </c>
      <c r="AQ72">
        <v>0</v>
      </c>
      <c r="AR72">
        <v>0</v>
      </c>
      <c r="AS72">
        <v>0</v>
      </c>
      <c r="AT72">
        <v>0</v>
      </c>
      <c r="AU72">
        <v>100</v>
      </c>
      <c r="AV72">
        <v>0</v>
      </c>
      <c r="AW72">
        <v>0</v>
      </c>
      <c r="AX72">
        <v>0</v>
      </c>
      <c r="AY72">
        <v>100</v>
      </c>
      <c r="AZ72">
        <v>0</v>
      </c>
      <c r="BA72" t="s">
        <v>174</v>
      </c>
      <c r="BB72" t="s">
        <v>174</v>
      </c>
      <c r="BC72" t="s">
        <v>174</v>
      </c>
      <c r="BD72" t="s">
        <v>174</v>
      </c>
      <c r="BE72" t="s">
        <v>174</v>
      </c>
      <c r="BF72" t="s">
        <v>174</v>
      </c>
      <c r="BG72" t="s">
        <v>174</v>
      </c>
      <c r="BH72" t="s">
        <v>174</v>
      </c>
      <c r="BI72" t="s">
        <v>174</v>
      </c>
      <c r="BJ72" t="s">
        <v>174</v>
      </c>
      <c r="BK72" t="s">
        <v>174</v>
      </c>
      <c r="BL72" t="s">
        <v>174</v>
      </c>
      <c r="BM72" t="s">
        <v>174</v>
      </c>
      <c r="BN72" t="s">
        <v>174</v>
      </c>
      <c r="BO72" t="s">
        <v>174</v>
      </c>
      <c r="BP72" t="s">
        <v>174</v>
      </c>
      <c r="BQ72">
        <v>0</v>
      </c>
      <c r="BR72">
        <v>0</v>
      </c>
      <c r="BS72">
        <v>0</v>
      </c>
      <c r="BT72">
        <v>100</v>
      </c>
      <c r="BU72">
        <v>0</v>
      </c>
      <c r="BV72">
        <v>0</v>
      </c>
      <c r="BW72">
        <v>0</v>
      </c>
      <c r="BX72">
        <v>100</v>
      </c>
      <c r="BY72">
        <v>0</v>
      </c>
      <c r="BZ72">
        <v>0</v>
      </c>
      <c r="CA72">
        <v>0</v>
      </c>
      <c r="CB72">
        <v>100</v>
      </c>
      <c r="CC72">
        <v>0</v>
      </c>
      <c r="CD72">
        <v>0</v>
      </c>
      <c r="CE72">
        <v>0</v>
      </c>
      <c r="CF72">
        <v>0</v>
      </c>
      <c r="CG72">
        <v>100</v>
      </c>
      <c r="CH72">
        <v>0</v>
      </c>
      <c r="CI72">
        <v>0</v>
      </c>
      <c r="CJ72">
        <v>0</v>
      </c>
      <c r="CK72">
        <v>0</v>
      </c>
      <c r="CL72">
        <v>100</v>
      </c>
      <c r="CM72">
        <v>0</v>
      </c>
      <c r="CN72" t="s">
        <v>174</v>
      </c>
      <c r="CO72" t="s">
        <v>174</v>
      </c>
      <c r="CP72" t="s">
        <v>174</v>
      </c>
      <c r="CQ72" t="s">
        <v>174</v>
      </c>
      <c r="CR72" t="s">
        <v>174</v>
      </c>
      <c r="CS72" t="s">
        <v>174</v>
      </c>
      <c r="CT72">
        <v>0</v>
      </c>
      <c r="CU72">
        <v>0</v>
      </c>
      <c r="CV72" t="s">
        <v>174</v>
      </c>
      <c r="CW72" t="s">
        <v>174</v>
      </c>
      <c r="CX72">
        <v>0</v>
      </c>
      <c r="CY72">
        <v>100</v>
      </c>
      <c r="CZ72">
        <v>0</v>
      </c>
      <c r="DA72">
        <v>0</v>
      </c>
      <c r="DB72">
        <v>0</v>
      </c>
      <c r="DC72">
        <v>0</v>
      </c>
      <c r="DD72">
        <v>0</v>
      </c>
      <c r="DE72">
        <v>100</v>
      </c>
      <c r="DF72">
        <v>0</v>
      </c>
      <c r="DG72">
        <v>0</v>
      </c>
      <c r="DH72">
        <v>100</v>
      </c>
      <c r="DI72">
        <v>0</v>
      </c>
      <c r="DK72" t="s">
        <v>138</v>
      </c>
      <c r="DQ72" t="s">
        <v>138</v>
      </c>
      <c r="DV72" t="s">
        <v>138</v>
      </c>
      <c r="EE72" t="s">
        <v>138</v>
      </c>
      <c r="EO72" t="s">
        <v>138</v>
      </c>
      <c r="EQ72" t="s">
        <v>138</v>
      </c>
      <c r="FB72" t="s">
        <v>138</v>
      </c>
      <c r="FF72" t="s">
        <v>138</v>
      </c>
      <c r="FH72" t="s">
        <v>174</v>
      </c>
      <c r="FI72" t="s">
        <v>174</v>
      </c>
      <c r="FJ72" t="s">
        <v>174</v>
      </c>
      <c r="FK72" t="s">
        <v>174</v>
      </c>
      <c r="FL72" t="s">
        <v>174</v>
      </c>
      <c r="FM72" t="s">
        <v>174</v>
      </c>
      <c r="FN72" t="s">
        <v>174</v>
      </c>
      <c r="FO72" t="s">
        <v>174</v>
      </c>
      <c r="FP72" t="s">
        <v>174</v>
      </c>
      <c r="FQ72" t="s">
        <v>174</v>
      </c>
      <c r="FR72" t="s">
        <v>174</v>
      </c>
      <c r="FS72" t="s">
        <v>174</v>
      </c>
      <c r="FT72" t="s">
        <v>174</v>
      </c>
      <c r="FU72" t="s">
        <v>174</v>
      </c>
      <c r="FV72" t="s">
        <v>174</v>
      </c>
      <c r="FW72" t="s">
        <v>174</v>
      </c>
      <c r="GA72" t="s">
        <v>138</v>
      </c>
      <c r="GE72" t="s">
        <v>138</v>
      </c>
      <c r="GI72" t="s">
        <v>138</v>
      </c>
      <c r="GN72" t="s">
        <v>138</v>
      </c>
      <c r="GS72" t="s">
        <v>138</v>
      </c>
      <c r="GU72" t="s">
        <v>174</v>
      </c>
      <c r="GV72" t="s">
        <v>174</v>
      </c>
      <c r="GW72" t="s">
        <v>174</v>
      </c>
      <c r="GX72" t="s">
        <v>174</v>
      </c>
      <c r="GY72" t="s">
        <v>174</v>
      </c>
      <c r="GZ72" t="s">
        <v>174</v>
      </c>
      <c r="HC72" t="s">
        <v>174</v>
      </c>
      <c r="HD72" t="s">
        <v>174</v>
      </c>
      <c r="HF72" t="s">
        <v>138</v>
      </c>
      <c r="HL72" t="s">
        <v>138</v>
      </c>
      <c r="HO72" t="s">
        <v>138</v>
      </c>
      <c r="HQ72">
        <v>1</v>
      </c>
      <c r="HR72" t="s">
        <v>212</v>
      </c>
      <c r="HS72">
        <v>0</v>
      </c>
      <c r="HT72">
        <v>0</v>
      </c>
      <c r="HU72">
        <v>0</v>
      </c>
      <c r="HV72">
        <v>0</v>
      </c>
      <c r="HW72">
        <v>0</v>
      </c>
      <c r="HX72">
        <v>0</v>
      </c>
      <c r="HY72">
        <v>0</v>
      </c>
      <c r="HZ72">
        <v>0</v>
      </c>
      <c r="IA72">
        <v>0</v>
      </c>
      <c r="IB72">
        <v>0</v>
      </c>
      <c r="IC72">
        <v>0</v>
      </c>
      <c r="ID72">
        <v>0</v>
      </c>
      <c r="IE72">
        <v>0</v>
      </c>
      <c r="IF72">
        <v>0</v>
      </c>
      <c r="IG72">
        <v>100</v>
      </c>
      <c r="IH72">
        <v>0</v>
      </c>
      <c r="II72">
        <v>0</v>
      </c>
      <c r="IJ72">
        <v>0</v>
      </c>
      <c r="IK72">
        <v>0</v>
      </c>
      <c r="IL72">
        <v>0</v>
      </c>
      <c r="IM72">
        <v>0</v>
      </c>
      <c r="IN72">
        <v>0</v>
      </c>
      <c r="IO72">
        <v>0</v>
      </c>
      <c r="IP72">
        <v>0</v>
      </c>
      <c r="IQ72">
        <v>0</v>
      </c>
      <c r="JF72" t="s">
        <v>138</v>
      </c>
    </row>
    <row r="73" spans="1:271" x14ac:dyDescent="0.3">
      <c r="A73">
        <v>72</v>
      </c>
      <c r="B73" t="s">
        <v>251</v>
      </c>
      <c r="C73">
        <v>0</v>
      </c>
      <c r="D73">
        <v>100</v>
      </c>
      <c r="E73">
        <v>0</v>
      </c>
      <c r="F73">
        <v>0</v>
      </c>
      <c r="G73">
        <v>0</v>
      </c>
      <c r="H73">
        <v>0</v>
      </c>
      <c r="I73">
        <v>0</v>
      </c>
      <c r="J73">
        <v>100</v>
      </c>
      <c r="K73">
        <v>0</v>
      </c>
      <c r="L73">
        <v>0</v>
      </c>
      <c r="M73">
        <v>0</v>
      </c>
      <c r="N73">
        <v>0</v>
      </c>
      <c r="O73">
        <v>0</v>
      </c>
      <c r="P73">
        <v>100</v>
      </c>
      <c r="Q73">
        <v>0</v>
      </c>
      <c r="R73">
        <v>0</v>
      </c>
      <c r="S73">
        <v>0</v>
      </c>
      <c r="T73">
        <v>0</v>
      </c>
      <c r="U73">
        <v>0</v>
      </c>
      <c r="V73">
        <v>0</v>
      </c>
      <c r="W73">
        <v>0</v>
      </c>
      <c r="X73">
        <v>0</v>
      </c>
      <c r="Y73">
        <v>100</v>
      </c>
      <c r="Z73">
        <v>0</v>
      </c>
      <c r="AA73">
        <v>0</v>
      </c>
      <c r="AB73">
        <v>0</v>
      </c>
      <c r="AC73">
        <v>0</v>
      </c>
      <c r="AD73">
        <v>0</v>
      </c>
      <c r="AE73">
        <v>0</v>
      </c>
      <c r="AF73">
        <v>0</v>
      </c>
      <c r="AG73">
        <v>0</v>
      </c>
      <c r="AH73">
        <v>100</v>
      </c>
      <c r="AI73">
        <v>0</v>
      </c>
      <c r="AJ73">
        <v>100</v>
      </c>
      <c r="AK73">
        <v>0</v>
      </c>
      <c r="AL73">
        <v>0</v>
      </c>
      <c r="AM73">
        <v>0</v>
      </c>
      <c r="AN73">
        <v>0</v>
      </c>
      <c r="AO73">
        <v>0</v>
      </c>
      <c r="AP73">
        <v>0</v>
      </c>
      <c r="AQ73">
        <v>0</v>
      </c>
      <c r="AR73">
        <v>0</v>
      </c>
      <c r="AS73">
        <v>0</v>
      </c>
      <c r="AT73">
        <v>0</v>
      </c>
      <c r="AU73">
        <v>0</v>
      </c>
      <c r="AV73">
        <v>0</v>
      </c>
      <c r="AW73">
        <v>0</v>
      </c>
      <c r="AX73">
        <v>100</v>
      </c>
      <c r="AY73">
        <v>0</v>
      </c>
      <c r="AZ73">
        <v>100</v>
      </c>
      <c r="BA73" t="s">
        <v>174</v>
      </c>
      <c r="BB73" t="s">
        <v>174</v>
      </c>
      <c r="BC73" t="s">
        <v>174</v>
      </c>
      <c r="BD73" t="s">
        <v>174</v>
      </c>
      <c r="BE73" t="s">
        <v>174</v>
      </c>
      <c r="BF73" t="s">
        <v>174</v>
      </c>
      <c r="BG73" t="s">
        <v>174</v>
      </c>
      <c r="BH73" t="s">
        <v>174</v>
      </c>
      <c r="BI73" t="s">
        <v>174</v>
      </c>
      <c r="BJ73" t="s">
        <v>174</v>
      </c>
      <c r="BK73" t="s">
        <v>174</v>
      </c>
      <c r="BL73" t="s">
        <v>174</v>
      </c>
      <c r="BM73" t="s">
        <v>174</v>
      </c>
      <c r="BN73" t="s">
        <v>174</v>
      </c>
      <c r="BO73" t="s">
        <v>174</v>
      </c>
      <c r="BP73" t="s">
        <v>174</v>
      </c>
      <c r="BQ73">
        <v>0</v>
      </c>
      <c r="BR73">
        <v>0</v>
      </c>
      <c r="BS73">
        <v>0</v>
      </c>
      <c r="BT73">
        <v>100</v>
      </c>
      <c r="BU73">
        <v>0</v>
      </c>
      <c r="BV73">
        <v>100</v>
      </c>
      <c r="BW73">
        <v>0</v>
      </c>
      <c r="BX73">
        <v>0</v>
      </c>
      <c r="BY73">
        <v>0</v>
      </c>
      <c r="BZ73">
        <v>0</v>
      </c>
      <c r="CA73">
        <v>0</v>
      </c>
      <c r="CB73">
        <v>0</v>
      </c>
      <c r="CC73">
        <v>100</v>
      </c>
      <c r="CD73">
        <v>0</v>
      </c>
      <c r="CE73">
        <v>0</v>
      </c>
      <c r="CF73">
        <v>0</v>
      </c>
      <c r="CG73">
        <v>0</v>
      </c>
      <c r="CH73">
        <v>0</v>
      </c>
      <c r="CI73">
        <v>100</v>
      </c>
      <c r="CJ73">
        <v>0</v>
      </c>
      <c r="CK73">
        <v>0</v>
      </c>
      <c r="CL73">
        <v>100</v>
      </c>
      <c r="CM73">
        <v>0</v>
      </c>
      <c r="CN73" t="s">
        <v>174</v>
      </c>
      <c r="CO73" t="s">
        <v>174</v>
      </c>
      <c r="CP73" t="s">
        <v>174</v>
      </c>
      <c r="CQ73" t="s">
        <v>174</v>
      </c>
      <c r="CR73" t="s">
        <v>174</v>
      </c>
      <c r="CS73" t="s">
        <v>174</v>
      </c>
      <c r="CT73">
        <v>0</v>
      </c>
      <c r="CU73">
        <v>0</v>
      </c>
      <c r="CV73" t="s">
        <v>174</v>
      </c>
      <c r="CW73" t="s">
        <v>174</v>
      </c>
      <c r="CX73">
        <v>0</v>
      </c>
      <c r="CY73">
        <v>100</v>
      </c>
      <c r="CZ73">
        <v>0</v>
      </c>
      <c r="DA73">
        <v>0</v>
      </c>
      <c r="DB73">
        <v>0</v>
      </c>
      <c r="DC73">
        <v>0</v>
      </c>
      <c r="DD73">
        <v>100</v>
      </c>
      <c r="DE73">
        <v>0</v>
      </c>
      <c r="DF73">
        <v>0</v>
      </c>
      <c r="DG73">
        <v>0</v>
      </c>
      <c r="DH73">
        <v>100</v>
      </c>
      <c r="DI73">
        <v>0</v>
      </c>
      <c r="DK73" t="s">
        <v>138</v>
      </c>
      <c r="DQ73" t="s">
        <v>138</v>
      </c>
      <c r="DW73" t="s">
        <v>138</v>
      </c>
      <c r="EF73" t="s">
        <v>138</v>
      </c>
      <c r="EO73" t="s">
        <v>138</v>
      </c>
      <c r="EQ73" t="s">
        <v>138</v>
      </c>
      <c r="FE73" t="s">
        <v>138</v>
      </c>
      <c r="FG73" t="s">
        <v>138</v>
      </c>
      <c r="FH73" t="s">
        <v>174</v>
      </c>
      <c r="FI73" t="s">
        <v>174</v>
      </c>
      <c r="FJ73" t="s">
        <v>174</v>
      </c>
      <c r="FK73" t="s">
        <v>174</v>
      </c>
      <c r="FL73" t="s">
        <v>174</v>
      </c>
      <c r="FM73" t="s">
        <v>174</v>
      </c>
      <c r="FN73" t="s">
        <v>174</v>
      </c>
      <c r="FO73" t="s">
        <v>174</v>
      </c>
      <c r="FP73" t="s">
        <v>174</v>
      </c>
      <c r="FQ73" t="s">
        <v>174</v>
      </c>
      <c r="FR73" t="s">
        <v>174</v>
      </c>
      <c r="FS73" t="s">
        <v>174</v>
      </c>
      <c r="FT73" t="s">
        <v>174</v>
      </c>
      <c r="FU73" t="s">
        <v>174</v>
      </c>
      <c r="FV73" t="s">
        <v>174</v>
      </c>
      <c r="FW73" t="s">
        <v>174</v>
      </c>
      <c r="GA73" t="s">
        <v>138</v>
      </c>
      <c r="GC73" t="s">
        <v>138</v>
      </c>
      <c r="GJ73" t="s">
        <v>138</v>
      </c>
      <c r="GP73" t="s">
        <v>138</v>
      </c>
      <c r="GS73" t="s">
        <v>138</v>
      </c>
      <c r="GU73" t="s">
        <v>174</v>
      </c>
      <c r="GV73" t="s">
        <v>174</v>
      </c>
      <c r="GW73" t="s">
        <v>174</v>
      </c>
      <c r="GX73" t="s">
        <v>174</v>
      </c>
      <c r="GY73" t="s">
        <v>174</v>
      </c>
      <c r="GZ73" t="s">
        <v>174</v>
      </c>
      <c r="HC73" t="s">
        <v>174</v>
      </c>
      <c r="HD73" t="s">
        <v>174</v>
      </c>
      <c r="HF73" t="s">
        <v>138</v>
      </c>
      <c r="HK73" t="s">
        <v>138</v>
      </c>
      <c r="HO73" t="s">
        <v>138</v>
      </c>
      <c r="HQ73">
        <v>1</v>
      </c>
      <c r="HR73" t="s">
        <v>212</v>
      </c>
      <c r="HS73">
        <v>0</v>
      </c>
      <c r="HT73">
        <v>0</v>
      </c>
      <c r="HU73">
        <v>0</v>
      </c>
      <c r="HV73">
        <v>0</v>
      </c>
      <c r="HW73">
        <v>0</v>
      </c>
      <c r="HX73">
        <v>0</v>
      </c>
      <c r="HY73">
        <v>0</v>
      </c>
      <c r="HZ73">
        <v>0</v>
      </c>
      <c r="IA73">
        <v>0</v>
      </c>
      <c r="IB73">
        <v>0</v>
      </c>
      <c r="IC73">
        <v>0</v>
      </c>
      <c r="ID73">
        <v>0</v>
      </c>
      <c r="IE73">
        <v>0</v>
      </c>
      <c r="IF73">
        <v>0</v>
      </c>
      <c r="IG73">
        <v>0</v>
      </c>
      <c r="IH73">
        <v>0</v>
      </c>
      <c r="II73">
        <v>100</v>
      </c>
      <c r="IJ73">
        <v>0</v>
      </c>
      <c r="IK73">
        <v>0</v>
      </c>
      <c r="IL73">
        <v>0</v>
      </c>
      <c r="IM73">
        <v>0</v>
      </c>
      <c r="IN73">
        <v>0</v>
      </c>
      <c r="IO73">
        <v>0</v>
      </c>
      <c r="IP73">
        <v>0</v>
      </c>
      <c r="IQ73">
        <v>0</v>
      </c>
      <c r="JH73" t="s">
        <v>138</v>
      </c>
    </row>
    <row r="74" spans="1:271" x14ac:dyDescent="0.3">
      <c r="A74">
        <v>73</v>
      </c>
      <c r="B74" t="s">
        <v>252</v>
      </c>
      <c r="C74">
        <v>0</v>
      </c>
      <c r="D74">
        <v>100</v>
      </c>
      <c r="E74">
        <v>0</v>
      </c>
      <c r="F74">
        <v>0</v>
      </c>
      <c r="G74">
        <v>0</v>
      </c>
      <c r="H74">
        <v>0</v>
      </c>
      <c r="I74">
        <v>0</v>
      </c>
      <c r="J74">
        <v>100</v>
      </c>
      <c r="K74">
        <v>0</v>
      </c>
      <c r="L74">
        <v>0</v>
      </c>
      <c r="M74">
        <v>100</v>
      </c>
      <c r="N74">
        <v>0</v>
      </c>
      <c r="O74">
        <v>0</v>
      </c>
      <c r="P74">
        <v>0</v>
      </c>
      <c r="Q74">
        <v>0</v>
      </c>
      <c r="R74">
        <v>0</v>
      </c>
      <c r="S74">
        <v>100</v>
      </c>
      <c r="T74">
        <v>0</v>
      </c>
      <c r="U74">
        <v>0</v>
      </c>
      <c r="V74">
        <v>0</v>
      </c>
      <c r="W74">
        <v>0</v>
      </c>
      <c r="X74">
        <v>0</v>
      </c>
      <c r="Y74">
        <v>0</v>
      </c>
      <c r="Z74">
        <v>0</v>
      </c>
      <c r="AA74">
        <v>0</v>
      </c>
      <c r="AB74">
        <v>0</v>
      </c>
      <c r="AC74">
        <v>0</v>
      </c>
      <c r="AD74">
        <v>0</v>
      </c>
      <c r="AE74">
        <v>0</v>
      </c>
      <c r="AF74">
        <v>0</v>
      </c>
      <c r="AG74">
        <v>100</v>
      </c>
      <c r="AH74">
        <v>0</v>
      </c>
      <c r="AI74">
        <v>0</v>
      </c>
      <c r="AJ74">
        <v>100</v>
      </c>
      <c r="AK74">
        <v>0</v>
      </c>
      <c r="AL74">
        <v>0</v>
      </c>
      <c r="AM74">
        <v>0</v>
      </c>
      <c r="AN74">
        <v>0</v>
      </c>
      <c r="AO74">
        <v>0</v>
      </c>
      <c r="AP74">
        <v>0</v>
      </c>
      <c r="AQ74">
        <v>0</v>
      </c>
      <c r="AR74">
        <v>0</v>
      </c>
      <c r="AS74">
        <v>0</v>
      </c>
      <c r="AT74">
        <v>0</v>
      </c>
      <c r="AU74">
        <v>0</v>
      </c>
      <c r="AV74">
        <v>0</v>
      </c>
      <c r="AW74">
        <v>100</v>
      </c>
      <c r="AX74">
        <v>0</v>
      </c>
      <c r="AY74">
        <v>0</v>
      </c>
      <c r="AZ74">
        <v>100</v>
      </c>
      <c r="BA74" t="s">
        <v>174</v>
      </c>
      <c r="BB74" t="s">
        <v>174</v>
      </c>
      <c r="BC74" t="s">
        <v>174</v>
      </c>
      <c r="BD74" t="s">
        <v>174</v>
      </c>
      <c r="BE74" t="s">
        <v>174</v>
      </c>
      <c r="BF74" t="s">
        <v>174</v>
      </c>
      <c r="BG74" t="s">
        <v>174</v>
      </c>
      <c r="BH74" t="s">
        <v>174</v>
      </c>
      <c r="BI74" t="s">
        <v>174</v>
      </c>
      <c r="BJ74" t="s">
        <v>174</v>
      </c>
      <c r="BK74" t="s">
        <v>174</v>
      </c>
      <c r="BL74" t="s">
        <v>174</v>
      </c>
      <c r="BM74" t="s">
        <v>174</v>
      </c>
      <c r="BN74" t="s">
        <v>174</v>
      </c>
      <c r="BO74" t="s">
        <v>174</v>
      </c>
      <c r="BP74" t="s">
        <v>174</v>
      </c>
      <c r="BQ74">
        <v>0</v>
      </c>
      <c r="BR74">
        <v>0</v>
      </c>
      <c r="BS74">
        <v>0</v>
      </c>
      <c r="BT74">
        <v>100</v>
      </c>
      <c r="BU74">
        <v>0</v>
      </c>
      <c r="BV74">
        <v>0</v>
      </c>
      <c r="BW74">
        <v>100</v>
      </c>
      <c r="BX74">
        <v>0</v>
      </c>
      <c r="BY74">
        <v>0</v>
      </c>
      <c r="BZ74">
        <v>0</v>
      </c>
      <c r="CA74">
        <v>0</v>
      </c>
      <c r="CB74">
        <v>0</v>
      </c>
      <c r="CC74">
        <v>100</v>
      </c>
      <c r="CD74">
        <v>0</v>
      </c>
      <c r="CE74">
        <v>0</v>
      </c>
      <c r="CF74">
        <v>0</v>
      </c>
      <c r="CG74">
        <v>0</v>
      </c>
      <c r="CH74">
        <v>0</v>
      </c>
      <c r="CI74">
        <v>0</v>
      </c>
      <c r="CJ74">
        <v>0</v>
      </c>
      <c r="CK74">
        <v>100</v>
      </c>
      <c r="CL74">
        <v>100</v>
      </c>
      <c r="CM74">
        <v>0</v>
      </c>
      <c r="CN74" t="s">
        <v>174</v>
      </c>
      <c r="CO74" t="s">
        <v>174</v>
      </c>
      <c r="CP74" t="s">
        <v>174</v>
      </c>
      <c r="CQ74" t="s">
        <v>174</v>
      </c>
      <c r="CR74" t="s">
        <v>174</v>
      </c>
      <c r="CS74" t="s">
        <v>174</v>
      </c>
      <c r="CT74">
        <v>0</v>
      </c>
      <c r="CU74">
        <v>0</v>
      </c>
      <c r="CV74" t="s">
        <v>174</v>
      </c>
      <c r="CW74" t="s">
        <v>174</v>
      </c>
      <c r="CX74">
        <v>100</v>
      </c>
      <c r="CY74">
        <v>0</v>
      </c>
      <c r="CZ74">
        <v>0</v>
      </c>
      <c r="DA74">
        <v>0</v>
      </c>
      <c r="DB74">
        <v>0</v>
      </c>
      <c r="DC74">
        <v>0</v>
      </c>
      <c r="DD74">
        <v>0</v>
      </c>
      <c r="DE74">
        <v>0</v>
      </c>
      <c r="DF74">
        <v>0</v>
      </c>
      <c r="DG74">
        <v>0</v>
      </c>
      <c r="DH74">
        <v>0</v>
      </c>
      <c r="DI74">
        <v>0</v>
      </c>
      <c r="DK74" t="s">
        <v>138</v>
      </c>
      <c r="DQ74" t="s">
        <v>138</v>
      </c>
      <c r="DT74" t="s">
        <v>138</v>
      </c>
      <c r="DZ74" t="s">
        <v>138</v>
      </c>
      <c r="EN74" t="s">
        <v>138</v>
      </c>
      <c r="EQ74" t="s">
        <v>138</v>
      </c>
      <c r="FD74" t="s">
        <v>138</v>
      </c>
      <c r="FG74" t="s">
        <v>138</v>
      </c>
      <c r="FH74" t="s">
        <v>174</v>
      </c>
      <c r="FI74" t="s">
        <v>174</v>
      </c>
      <c r="FJ74" t="s">
        <v>174</v>
      </c>
      <c r="FK74" t="s">
        <v>174</v>
      </c>
      <c r="FL74" t="s">
        <v>174</v>
      </c>
      <c r="FM74" t="s">
        <v>174</v>
      </c>
      <c r="FN74" t="s">
        <v>174</v>
      </c>
      <c r="FO74" t="s">
        <v>174</v>
      </c>
      <c r="FP74" t="s">
        <v>174</v>
      </c>
      <c r="FQ74" t="s">
        <v>174</v>
      </c>
      <c r="FR74" t="s">
        <v>174</v>
      </c>
      <c r="FS74" t="s">
        <v>174</v>
      </c>
      <c r="FT74" t="s">
        <v>174</v>
      </c>
      <c r="FU74" t="s">
        <v>174</v>
      </c>
      <c r="FV74" t="s">
        <v>174</v>
      </c>
      <c r="FW74" t="s">
        <v>174</v>
      </c>
      <c r="GA74" t="s">
        <v>138</v>
      </c>
      <c r="GD74" t="s">
        <v>138</v>
      </c>
      <c r="GJ74" t="s">
        <v>138</v>
      </c>
      <c r="GR74" t="s">
        <v>138</v>
      </c>
      <c r="GS74" t="s">
        <v>138</v>
      </c>
      <c r="GU74" t="s">
        <v>174</v>
      </c>
      <c r="GV74" t="s">
        <v>174</v>
      </c>
      <c r="GW74" t="s">
        <v>174</v>
      </c>
      <c r="GX74" t="s">
        <v>174</v>
      </c>
      <c r="GY74" t="s">
        <v>174</v>
      </c>
      <c r="GZ74" t="s">
        <v>174</v>
      </c>
      <c r="HC74" t="s">
        <v>174</v>
      </c>
      <c r="HD74" t="s">
        <v>174</v>
      </c>
      <c r="HE74" t="s">
        <v>138</v>
      </c>
      <c r="HQ74">
        <v>1</v>
      </c>
      <c r="HR74" t="s">
        <v>212</v>
      </c>
      <c r="HS74">
        <v>0</v>
      </c>
      <c r="HT74">
        <v>0</v>
      </c>
      <c r="HU74">
        <v>0</v>
      </c>
      <c r="HV74">
        <v>0</v>
      </c>
      <c r="HW74">
        <v>0</v>
      </c>
      <c r="HX74">
        <v>0</v>
      </c>
      <c r="HY74">
        <v>0</v>
      </c>
      <c r="HZ74">
        <v>0</v>
      </c>
      <c r="IA74">
        <v>0</v>
      </c>
      <c r="IB74">
        <v>0</v>
      </c>
      <c r="IC74">
        <v>0</v>
      </c>
      <c r="ID74">
        <v>0</v>
      </c>
      <c r="IE74">
        <v>0</v>
      </c>
      <c r="IF74">
        <v>0</v>
      </c>
      <c r="IG74">
        <v>0</v>
      </c>
      <c r="IH74">
        <v>0</v>
      </c>
      <c r="II74">
        <v>0</v>
      </c>
      <c r="IJ74">
        <v>100</v>
      </c>
      <c r="IK74">
        <v>0</v>
      </c>
      <c r="IL74">
        <v>0</v>
      </c>
      <c r="IM74">
        <v>0</v>
      </c>
      <c r="IN74">
        <v>0</v>
      </c>
      <c r="IO74">
        <v>0</v>
      </c>
      <c r="IP74">
        <v>0</v>
      </c>
      <c r="IQ74">
        <v>0</v>
      </c>
      <c r="JI74" t="s">
        <v>138</v>
      </c>
    </row>
    <row r="75" spans="1:271" x14ac:dyDescent="0.3">
      <c r="A75">
        <v>74</v>
      </c>
      <c r="B75" t="s">
        <v>253</v>
      </c>
      <c r="C75">
        <v>100</v>
      </c>
      <c r="D75">
        <v>0</v>
      </c>
      <c r="E75">
        <v>0</v>
      </c>
      <c r="F75">
        <v>0</v>
      </c>
      <c r="G75">
        <v>0</v>
      </c>
      <c r="H75">
        <v>0</v>
      </c>
      <c r="I75">
        <v>100</v>
      </c>
      <c r="J75">
        <v>0</v>
      </c>
      <c r="K75">
        <v>100</v>
      </c>
      <c r="L75">
        <v>0</v>
      </c>
      <c r="M75">
        <v>0</v>
      </c>
      <c r="N75">
        <v>0</v>
      </c>
      <c r="O75">
        <v>0</v>
      </c>
      <c r="P75">
        <v>0</v>
      </c>
      <c r="Q75">
        <v>0</v>
      </c>
      <c r="R75">
        <v>0</v>
      </c>
      <c r="S75">
        <v>0</v>
      </c>
      <c r="T75">
        <v>0</v>
      </c>
      <c r="U75">
        <v>0</v>
      </c>
      <c r="V75">
        <v>0</v>
      </c>
      <c r="W75">
        <v>0</v>
      </c>
      <c r="X75">
        <v>0</v>
      </c>
      <c r="Y75">
        <v>0</v>
      </c>
      <c r="Z75">
        <v>0</v>
      </c>
      <c r="AA75">
        <v>0</v>
      </c>
      <c r="AB75">
        <v>0</v>
      </c>
      <c r="AC75">
        <v>0</v>
      </c>
      <c r="AD75">
        <v>100</v>
      </c>
      <c r="AE75">
        <v>0</v>
      </c>
      <c r="AF75">
        <v>0</v>
      </c>
      <c r="AG75">
        <v>0</v>
      </c>
      <c r="AH75">
        <v>100</v>
      </c>
      <c r="AI75">
        <v>0</v>
      </c>
      <c r="AJ75">
        <v>100</v>
      </c>
      <c r="AK75">
        <v>0</v>
      </c>
      <c r="AL75">
        <v>0</v>
      </c>
      <c r="AM75">
        <v>0</v>
      </c>
      <c r="AN75">
        <v>0</v>
      </c>
      <c r="AO75">
        <v>0</v>
      </c>
      <c r="AP75">
        <v>0</v>
      </c>
      <c r="AQ75">
        <v>0</v>
      </c>
      <c r="AR75">
        <v>0</v>
      </c>
      <c r="AS75">
        <v>0</v>
      </c>
      <c r="AT75">
        <v>0</v>
      </c>
      <c r="AU75">
        <v>0</v>
      </c>
      <c r="AV75">
        <v>0</v>
      </c>
      <c r="AW75">
        <v>0</v>
      </c>
      <c r="AX75">
        <v>100</v>
      </c>
      <c r="AY75">
        <v>100</v>
      </c>
      <c r="AZ75">
        <v>0</v>
      </c>
      <c r="BA75" t="s">
        <v>174</v>
      </c>
      <c r="BB75" t="s">
        <v>174</v>
      </c>
      <c r="BC75" t="s">
        <v>174</v>
      </c>
      <c r="BD75" t="s">
        <v>174</v>
      </c>
      <c r="BE75" t="s">
        <v>174</v>
      </c>
      <c r="BF75" t="s">
        <v>174</v>
      </c>
      <c r="BG75" t="s">
        <v>174</v>
      </c>
      <c r="BH75" t="s">
        <v>174</v>
      </c>
      <c r="BI75" t="s">
        <v>174</v>
      </c>
      <c r="BJ75" t="s">
        <v>174</v>
      </c>
      <c r="BK75" t="s">
        <v>174</v>
      </c>
      <c r="BL75" t="s">
        <v>174</v>
      </c>
      <c r="BM75" t="s">
        <v>174</v>
      </c>
      <c r="BN75" t="s">
        <v>174</v>
      </c>
      <c r="BO75" t="s">
        <v>174</v>
      </c>
      <c r="BP75" t="s">
        <v>174</v>
      </c>
      <c r="BQ75">
        <v>0</v>
      </c>
      <c r="BR75">
        <v>0</v>
      </c>
      <c r="BS75">
        <v>0</v>
      </c>
      <c r="BT75">
        <v>0</v>
      </c>
      <c r="BU75">
        <v>100</v>
      </c>
      <c r="BV75">
        <v>0</v>
      </c>
      <c r="BW75">
        <v>0</v>
      </c>
      <c r="BX75">
        <v>0</v>
      </c>
      <c r="BY75">
        <v>0</v>
      </c>
      <c r="BZ75">
        <v>100</v>
      </c>
      <c r="CA75">
        <v>0</v>
      </c>
      <c r="CB75">
        <v>100</v>
      </c>
      <c r="CC75">
        <v>0</v>
      </c>
      <c r="CD75">
        <v>0</v>
      </c>
      <c r="CE75">
        <v>0</v>
      </c>
      <c r="CF75">
        <v>0</v>
      </c>
      <c r="CG75">
        <v>0</v>
      </c>
      <c r="CH75">
        <v>0</v>
      </c>
      <c r="CI75">
        <v>100</v>
      </c>
      <c r="CJ75">
        <v>0</v>
      </c>
      <c r="CK75">
        <v>0</v>
      </c>
      <c r="CL75">
        <v>0</v>
      </c>
      <c r="CM75">
        <v>100</v>
      </c>
      <c r="CN75" t="s">
        <v>174</v>
      </c>
      <c r="CO75" t="s">
        <v>174</v>
      </c>
      <c r="CP75" t="s">
        <v>174</v>
      </c>
      <c r="CQ75" t="s">
        <v>174</v>
      </c>
      <c r="CR75" t="s">
        <v>174</v>
      </c>
      <c r="CS75" t="s">
        <v>174</v>
      </c>
      <c r="CT75">
        <v>0</v>
      </c>
      <c r="CU75">
        <v>100</v>
      </c>
      <c r="CV75" t="s">
        <v>174</v>
      </c>
      <c r="CW75" t="s">
        <v>174</v>
      </c>
      <c r="CX75">
        <v>100</v>
      </c>
      <c r="CY75">
        <v>0</v>
      </c>
      <c r="CZ75">
        <v>0</v>
      </c>
      <c r="DA75">
        <v>0</v>
      </c>
      <c r="DB75">
        <v>0</v>
      </c>
      <c r="DC75">
        <v>0</v>
      </c>
      <c r="DD75">
        <v>0</v>
      </c>
      <c r="DE75">
        <v>0</v>
      </c>
      <c r="DF75">
        <v>0</v>
      </c>
      <c r="DG75">
        <v>0</v>
      </c>
      <c r="DH75">
        <v>0</v>
      </c>
      <c r="DI75">
        <v>0</v>
      </c>
      <c r="DJ75" t="s">
        <v>138</v>
      </c>
      <c r="DP75" t="s">
        <v>138</v>
      </c>
      <c r="DR75" t="s">
        <v>138</v>
      </c>
      <c r="EK75" t="s">
        <v>138</v>
      </c>
      <c r="EO75" t="s">
        <v>138</v>
      </c>
      <c r="EQ75" t="s">
        <v>138</v>
      </c>
      <c r="FE75" t="s">
        <v>138</v>
      </c>
      <c r="FF75" t="s">
        <v>138</v>
      </c>
      <c r="FH75" t="s">
        <v>174</v>
      </c>
      <c r="FI75" t="s">
        <v>174</v>
      </c>
      <c r="FJ75" t="s">
        <v>174</v>
      </c>
      <c r="FK75" t="s">
        <v>174</v>
      </c>
      <c r="FL75" t="s">
        <v>174</v>
      </c>
      <c r="FM75" t="s">
        <v>174</v>
      </c>
      <c r="FN75" t="s">
        <v>174</v>
      </c>
      <c r="FO75" t="s">
        <v>174</v>
      </c>
      <c r="FP75" t="s">
        <v>174</v>
      </c>
      <c r="FQ75" t="s">
        <v>174</v>
      </c>
      <c r="FR75" t="s">
        <v>174</v>
      </c>
      <c r="FS75" t="s">
        <v>174</v>
      </c>
      <c r="FT75" t="s">
        <v>174</v>
      </c>
      <c r="FU75" t="s">
        <v>174</v>
      </c>
      <c r="FV75" t="s">
        <v>174</v>
      </c>
      <c r="FW75" t="s">
        <v>174</v>
      </c>
      <c r="GB75" t="s">
        <v>138</v>
      </c>
      <c r="GG75" t="s">
        <v>138</v>
      </c>
      <c r="GI75" t="s">
        <v>138</v>
      </c>
      <c r="GP75" t="s">
        <v>138</v>
      </c>
      <c r="GT75" t="s">
        <v>138</v>
      </c>
      <c r="GU75" t="s">
        <v>174</v>
      </c>
      <c r="GV75" t="s">
        <v>174</v>
      </c>
      <c r="GW75" t="s">
        <v>174</v>
      </c>
      <c r="GX75" t="s">
        <v>174</v>
      </c>
      <c r="GY75" t="s">
        <v>174</v>
      </c>
      <c r="GZ75" t="s">
        <v>174</v>
      </c>
      <c r="HB75" t="s">
        <v>138</v>
      </c>
      <c r="HC75" t="s">
        <v>174</v>
      </c>
      <c r="HD75" t="s">
        <v>174</v>
      </c>
      <c r="HE75" t="s">
        <v>138</v>
      </c>
      <c r="HQ75">
        <v>1</v>
      </c>
      <c r="HR75" t="s">
        <v>212</v>
      </c>
      <c r="HS75">
        <v>0</v>
      </c>
      <c r="HT75">
        <v>0</v>
      </c>
      <c r="HU75">
        <v>0</v>
      </c>
      <c r="HV75">
        <v>0</v>
      </c>
      <c r="HW75">
        <v>0</v>
      </c>
      <c r="HX75">
        <v>0</v>
      </c>
      <c r="HY75">
        <v>0</v>
      </c>
      <c r="HZ75">
        <v>0</v>
      </c>
      <c r="IA75">
        <v>0</v>
      </c>
      <c r="IB75">
        <v>0</v>
      </c>
      <c r="IC75">
        <v>0</v>
      </c>
      <c r="ID75">
        <v>0</v>
      </c>
      <c r="IE75">
        <v>0</v>
      </c>
      <c r="IF75">
        <v>0</v>
      </c>
      <c r="IG75">
        <v>0</v>
      </c>
      <c r="IH75">
        <v>0</v>
      </c>
      <c r="II75">
        <v>0</v>
      </c>
      <c r="IJ75">
        <v>0</v>
      </c>
      <c r="IK75">
        <v>100</v>
      </c>
      <c r="IL75">
        <v>0</v>
      </c>
      <c r="IM75">
        <v>0</v>
      </c>
      <c r="IN75">
        <v>0</v>
      </c>
      <c r="IO75">
        <v>0</v>
      </c>
      <c r="IP75">
        <v>0</v>
      </c>
      <c r="IQ75">
        <v>0</v>
      </c>
      <c r="JJ75" t="s">
        <v>138</v>
      </c>
    </row>
    <row r="76" spans="1:271" x14ac:dyDescent="0.3">
      <c r="A76">
        <v>75</v>
      </c>
      <c r="B76" t="s">
        <v>254</v>
      </c>
      <c r="C76">
        <v>0</v>
      </c>
      <c r="D76">
        <v>100</v>
      </c>
      <c r="E76">
        <v>0</v>
      </c>
      <c r="F76">
        <v>0</v>
      </c>
      <c r="G76">
        <v>0</v>
      </c>
      <c r="H76">
        <v>0</v>
      </c>
      <c r="I76">
        <v>100</v>
      </c>
      <c r="J76">
        <v>0</v>
      </c>
      <c r="K76">
        <v>0</v>
      </c>
      <c r="L76">
        <v>100</v>
      </c>
      <c r="M76">
        <v>0</v>
      </c>
      <c r="N76">
        <v>0</v>
      </c>
      <c r="O76">
        <v>0</v>
      </c>
      <c r="P76">
        <v>0</v>
      </c>
      <c r="Q76">
        <v>0</v>
      </c>
      <c r="R76">
        <v>0</v>
      </c>
      <c r="S76">
        <v>0</v>
      </c>
      <c r="T76">
        <v>0</v>
      </c>
      <c r="U76">
        <v>0</v>
      </c>
      <c r="V76">
        <v>0</v>
      </c>
      <c r="W76">
        <v>0</v>
      </c>
      <c r="X76">
        <v>0</v>
      </c>
      <c r="Y76">
        <v>0</v>
      </c>
      <c r="Z76">
        <v>100</v>
      </c>
      <c r="AA76">
        <v>0</v>
      </c>
      <c r="AB76">
        <v>0</v>
      </c>
      <c r="AC76">
        <v>0</v>
      </c>
      <c r="AD76">
        <v>0</v>
      </c>
      <c r="AE76">
        <v>0</v>
      </c>
      <c r="AF76">
        <v>0</v>
      </c>
      <c r="AG76">
        <v>100</v>
      </c>
      <c r="AH76">
        <v>0</v>
      </c>
      <c r="AI76">
        <v>0</v>
      </c>
      <c r="AJ76">
        <v>100</v>
      </c>
      <c r="AK76">
        <v>0</v>
      </c>
      <c r="AL76">
        <v>0</v>
      </c>
      <c r="AM76">
        <v>0</v>
      </c>
      <c r="AN76">
        <v>0</v>
      </c>
      <c r="AO76">
        <v>0</v>
      </c>
      <c r="AP76">
        <v>0</v>
      </c>
      <c r="AQ76">
        <v>0</v>
      </c>
      <c r="AR76">
        <v>0</v>
      </c>
      <c r="AS76">
        <v>0</v>
      </c>
      <c r="AT76">
        <v>0</v>
      </c>
      <c r="AU76">
        <v>0</v>
      </c>
      <c r="AV76">
        <v>100</v>
      </c>
      <c r="AW76">
        <v>0</v>
      </c>
      <c r="AX76">
        <v>0</v>
      </c>
      <c r="AY76">
        <v>0</v>
      </c>
      <c r="AZ76">
        <v>100</v>
      </c>
      <c r="BA76" t="s">
        <v>174</v>
      </c>
      <c r="BB76" t="s">
        <v>174</v>
      </c>
      <c r="BC76" t="s">
        <v>174</v>
      </c>
      <c r="BD76" t="s">
        <v>174</v>
      </c>
      <c r="BE76" t="s">
        <v>174</v>
      </c>
      <c r="BF76" t="s">
        <v>174</v>
      </c>
      <c r="BG76" t="s">
        <v>174</v>
      </c>
      <c r="BH76" t="s">
        <v>174</v>
      </c>
      <c r="BI76" t="s">
        <v>174</v>
      </c>
      <c r="BJ76" t="s">
        <v>174</v>
      </c>
      <c r="BK76" t="s">
        <v>174</v>
      </c>
      <c r="BL76" t="s">
        <v>174</v>
      </c>
      <c r="BM76" t="s">
        <v>174</v>
      </c>
      <c r="BN76" t="s">
        <v>174</v>
      </c>
      <c r="BO76" t="s">
        <v>174</v>
      </c>
      <c r="BP76" t="s">
        <v>174</v>
      </c>
      <c r="BQ76">
        <v>0</v>
      </c>
      <c r="BR76">
        <v>0</v>
      </c>
      <c r="BS76">
        <v>0</v>
      </c>
      <c r="BT76">
        <v>0</v>
      </c>
      <c r="BU76">
        <v>100</v>
      </c>
      <c r="BV76">
        <v>100</v>
      </c>
      <c r="BW76">
        <v>0</v>
      </c>
      <c r="BX76">
        <v>0</v>
      </c>
      <c r="BY76">
        <v>0</v>
      </c>
      <c r="BZ76">
        <v>0</v>
      </c>
      <c r="CA76">
        <v>0</v>
      </c>
      <c r="CB76">
        <v>100</v>
      </c>
      <c r="CC76">
        <v>0</v>
      </c>
      <c r="CD76">
        <v>100</v>
      </c>
      <c r="CE76">
        <v>0</v>
      </c>
      <c r="CF76">
        <v>0</v>
      </c>
      <c r="CG76">
        <v>0</v>
      </c>
      <c r="CH76">
        <v>0</v>
      </c>
      <c r="CI76">
        <v>0</v>
      </c>
      <c r="CJ76">
        <v>0</v>
      </c>
      <c r="CK76">
        <v>0</v>
      </c>
      <c r="CL76">
        <v>0</v>
      </c>
      <c r="CM76">
        <v>100</v>
      </c>
      <c r="CN76" t="s">
        <v>174</v>
      </c>
      <c r="CO76" t="s">
        <v>174</v>
      </c>
      <c r="CP76" t="s">
        <v>174</v>
      </c>
      <c r="CQ76" t="s">
        <v>174</v>
      </c>
      <c r="CR76" t="s">
        <v>174</v>
      </c>
      <c r="CS76" t="s">
        <v>174</v>
      </c>
      <c r="CT76">
        <v>0</v>
      </c>
      <c r="CU76">
        <v>100</v>
      </c>
      <c r="CV76" t="s">
        <v>174</v>
      </c>
      <c r="CW76" t="s">
        <v>174</v>
      </c>
      <c r="CX76">
        <v>0</v>
      </c>
      <c r="CY76">
        <v>100</v>
      </c>
      <c r="CZ76">
        <v>100</v>
      </c>
      <c r="DA76">
        <v>0</v>
      </c>
      <c r="DB76">
        <v>0</v>
      </c>
      <c r="DC76">
        <v>0</v>
      </c>
      <c r="DD76">
        <v>0</v>
      </c>
      <c r="DE76">
        <v>0</v>
      </c>
      <c r="DF76">
        <v>0</v>
      </c>
      <c r="DG76">
        <v>0</v>
      </c>
      <c r="DH76">
        <v>100</v>
      </c>
      <c r="DI76">
        <v>0</v>
      </c>
      <c r="DK76" t="s">
        <v>138</v>
      </c>
      <c r="DP76" t="s">
        <v>138</v>
      </c>
      <c r="DS76" t="s">
        <v>138</v>
      </c>
      <c r="EG76" t="s">
        <v>138</v>
      </c>
      <c r="EN76" t="s">
        <v>138</v>
      </c>
      <c r="EQ76" t="s">
        <v>138</v>
      </c>
      <c r="FC76" t="s">
        <v>138</v>
      </c>
      <c r="FG76" t="s">
        <v>138</v>
      </c>
      <c r="FH76" t="s">
        <v>174</v>
      </c>
      <c r="FI76" t="s">
        <v>174</v>
      </c>
      <c r="FJ76" t="s">
        <v>174</v>
      </c>
      <c r="FK76" t="s">
        <v>174</v>
      </c>
      <c r="FL76" t="s">
        <v>174</v>
      </c>
      <c r="FM76" t="s">
        <v>174</v>
      </c>
      <c r="FN76" t="s">
        <v>174</v>
      </c>
      <c r="FO76" t="s">
        <v>174</v>
      </c>
      <c r="FP76" t="s">
        <v>174</v>
      </c>
      <c r="FQ76" t="s">
        <v>174</v>
      </c>
      <c r="FR76" t="s">
        <v>174</v>
      </c>
      <c r="FS76" t="s">
        <v>174</v>
      </c>
      <c r="FT76" t="s">
        <v>174</v>
      </c>
      <c r="FU76" t="s">
        <v>174</v>
      </c>
      <c r="FV76" t="s">
        <v>174</v>
      </c>
      <c r="FW76" t="s">
        <v>174</v>
      </c>
      <c r="GB76" t="s">
        <v>138</v>
      </c>
      <c r="GC76" t="s">
        <v>138</v>
      </c>
      <c r="GI76" t="s">
        <v>138</v>
      </c>
      <c r="GK76" t="s">
        <v>138</v>
      </c>
      <c r="GT76" t="s">
        <v>138</v>
      </c>
      <c r="GU76" t="s">
        <v>174</v>
      </c>
      <c r="GV76" t="s">
        <v>174</v>
      </c>
      <c r="GW76" t="s">
        <v>174</v>
      </c>
      <c r="GX76" t="s">
        <v>174</v>
      </c>
      <c r="GY76" t="s">
        <v>174</v>
      </c>
      <c r="GZ76" t="s">
        <v>174</v>
      </c>
      <c r="HB76" t="s">
        <v>138</v>
      </c>
      <c r="HC76" t="s">
        <v>174</v>
      </c>
      <c r="HD76" t="s">
        <v>174</v>
      </c>
      <c r="HF76" t="s">
        <v>138</v>
      </c>
      <c r="HG76" t="s">
        <v>138</v>
      </c>
      <c r="HO76" t="s">
        <v>138</v>
      </c>
      <c r="HQ76">
        <v>1</v>
      </c>
      <c r="HR76" t="s">
        <v>212</v>
      </c>
      <c r="HS76">
        <v>0</v>
      </c>
      <c r="HT76">
        <v>0</v>
      </c>
      <c r="HU76">
        <v>0</v>
      </c>
      <c r="HV76">
        <v>0</v>
      </c>
      <c r="HW76">
        <v>0</v>
      </c>
      <c r="HX76">
        <v>0</v>
      </c>
      <c r="HY76">
        <v>0</v>
      </c>
      <c r="HZ76">
        <v>0</v>
      </c>
      <c r="IA76">
        <v>0</v>
      </c>
      <c r="IB76">
        <v>0</v>
      </c>
      <c r="IC76">
        <v>0</v>
      </c>
      <c r="ID76">
        <v>0</v>
      </c>
      <c r="IE76">
        <v>0</v>
      </c>
      <c r="IF76">
        <v>0</v>
      </c>
      <c r="IG76">
        <v>0</v>
      </c>
      <c r="IH76">
        <v>0</v>
      </c>
      <c r="II76">
        <v>0</v>
      </c>
      <c r="IJ76">
        <v>0</v>
      </c>
      <c r="IK76">
        <v>100</v>
      </c>
      <c r="IL76">
        <v>0</v>
      </c>
      <c r="IM76">
        <v>0</v>
      </c>
      <c r="IN76">
        <v>0</v>
      </c>
      <c r="IO76">
        <v>0</v>
      </c>
      <c r="IP76">
        <v>0</v>
      </c>
      <c r="IQ76">
        <v>0</v>
      </c>
      <c r="JJ76" t="s">
        <v>138</v>
      </c>
    </row>
    <row r="77" spans="1:271" x14ac:dyDescent="0.3">
      <c r="A77">
        <v>76</v>
      </c>
      <c r="B77" t="s">
        <v>255</v>
      </c>
      <c r="C77">
        <v>0</v>
      </c>
      <c r="D77">
        <v>100</v>
      </c>
      <c r="E77">
        <v>0</v>
      </c>
      <c r="F77">
        <v>0</v>
      </c>
      <c r="G77">
        <v>0</v>
      </c>
      <c r="H77">
        <v>0</v>
      </c>
      <c r="I77">
        <v>100</v>
      </c>
      <c r="J77">
        <v>0</v>
      </c>
      <c r="K77">
        <v>0</v>
      </c>
      <c r="L77">
        <v>0</v>
      </c>
      <c r="M77">
        <v>0</v>
      </c>
      <c r="N77">
        <v>100</v>
      </c>
      <c r="O77">
        <v>0</v>
      </c>
      <c r="P77">
        <v>0</v>
      </c>
      <c r="Q77">
        <v>0</v>
      </c>
      <c r="R77">
        <v>100</v>
      </c>
      <c r="S77">
        <v>0</v>
      </c>
      <c r="T77">
        <v>0</v>
      </c>
      <c r="U77">
        <v>0</v>
      </c>
      <c r="V77">
        <v>0</v>
      </c>
      <c r="W77">
        <v>0</v>
      </c>
      <c r="X77">
        <v>0</v>
      </c>
      <c r="Y77">
        <v>0</v>
      </c>
      <c r="Z77">
        <v>0</v>
      </c>
      <c r="AA77">
        <v>0</v>
      </c>
      <c r="AB77">
        <v>0</v>
      </c>
      <c r="AC77">
        <v>0</v>
      </c>
      <c r="AD77">
        <v>0</v>
      </c>
      <c r="AE77">
        <v>0</v>
      </c>
      <c r="AF77">
        <v>0</v>
      </c>
      <c r="AG77">
        <v>100</v>
      </c>
      <c r="AH77">
        <v>0</v>
      </c>
      <c r="AI77">
        <v>0</v>
      </c>
      <c r="AJ77">
        <v>100</v>
      </c>
      <c r="AK77">
        <v>0</v>
      </c>
      <c r="AL77">
        <v>0</v>
      </c>
      <c r="AM77">
        <v>0</v>
      </c>
      <c r="AN77">
        <v>0</v>
      </c>
      <c r="AO77">
        <v>0</v>
      </c>
      <c r="AP77">
        <v>0</v>
      </c>
      <c r="AQ77">
        <v>0</v>
      </c>
      <c r="AR77">
        <v>0</v>
      </c>
      <c r="AS77">
        <v>0</v>
      </c>
      <c r="AT77">
        <v>0</v>
      </c>
      <c r="AU77">
        <v>0</v>
      </c>
      <c r="AV77">
        <v>0</v>
      </c>
      <c r="AW77">
        <v>100</v>
      </c>
      <c r="AX77">
        <v>0</v>
      </c>
      <c r="AY77">
        <v>100</v>
      </c>
      <c r="AZ77">
        <v>0</v>
      </c>
      <c r="BA77" t="s">
        <v>174</v>
      </c>
      <c r="BB77" t="s">
        <v>174</v>
      </c>
      <c r="BC77" t="s">
        <v>174</v>
      </c>
      <c r="BD77" t="s">
        <v>174</v>
      </c>
      <c r="BE77" t="s">
        <v>174</v>
      </c>
      <c r="BF77" t="s">
        <v>174</v>
      </c>
      <c r="BG77" t="s">
        <v>174</v>
      </c>
      <c r="BH77" t="s">
        <v>174</v>
      </c>
      <c r="BI77" t="s">
        <v>174</v>
      </c>
      <c r="BJ77" t="s">
        <v>174</v>
      </c>
      <c r="BK77" t="s">
        <v>174</v>
      </c>
      <c r="BL77" t="s">
        <v>174</v>
      </c>
      <c r="BM77" t="s">
        <v>174</v>
      </c>
      <c r="BN77" t="s">
        <v>174</v>
      </c>
      <c r="BO77" t="s">
        <v>174</v>
      </c>
      <c r="BP77" t="s">
        <v>174</v>
      </c>
      <c r="BQ77">
        <v>0</v>
      </c>
      <c r="BR77">
        <v>0</v>
      </c>
      <c r="BS77">
        <v>0</v>
      </c>
      <c r="BT77">
        <v>0</v>
      </c>
      <c r="BU77">
        <v>100</v>
      </c>
      <c r="BV77">
        <v>0</v>
      </c>
      <c r="BW77">
        <v>0</v>
      </c>
      <c r="BX77">
        <v>0</v>
      </c>
      <c r="BY77">
        <v>0</v>
      </c>
      <c r="BZ77">
        <v>100</v>
      </c>
      <c r="CA77">
        <v>0</v>
      </c>
      <c r="CB77">
        <v>100</v>
      </c>
      <c r="CC77">
        <v>0</v>
      </c>
      <c r="CD77">
        <v>0</v>
      </c>
      <c r="CE77">
        <v>0</v>
      </c>
      <c r="CF77">
        <v>0</v>
      </c>
      <c r="CG77">
        <v>100</v>
      </c>
      <c r="CH77">
        <v>0</v>
      </c>
      <c r="CI77">
        <v>0</v>
      </c>
      <c r="CJ77">
        <v>0</v>
      </c>
      <c r="CK77">
        <v>0</v>
      </c>
      <c r="CL77">
        <v>0</v>
      </c>
      <c r="CM77">
        <v>100</v>
      </c>
      <c r="CN77" t="s">
        <v>174</v>
      </c>
      <c r="CO77" t="s">
        <v>174</v>
      </c>
      <c r="CP77" t="s">
        <v>174</v>
      </c>
      <c r="CQ77" t="s">
        <v>174</v>
      </c>
      <c r="CR77" t="s">
        <v>174</v>
      </c>
      <c r="CS77" t="s">
        <v>174</v>
      </c>
      <c r="CT77">
        <v>0</v>
      </c>
      <c r="CU77">
        <v>100</v>
      </c>
      <c r="CV77" t="s">
        <v>174</v>
      </c>
      <c r="CW77" t="s">
        <v>174</v>
      </c>
      <c r="CX77">
        <v>0</v>
      </c>
      <c r="CY77">
        <v>100</v>
      </c>
      <c r="CZ77">
        <v>100</v>
      </c>
      <c r="DA77">
        <v>0</v>
      </c>
      <c r="DB77">
        <v>0</v>
      </c>
      <c r="DC77">
        <v>0</v>
      </c>
      <c r="DD77">
        <v>0</v>
      </c>
      <c r="DE77">
        <v>0</v>
      </c>
      <c r="DF77">
        <v>0</v>
      </c>
      <c r="DG77">
        <v>100</v>
      </c>
      <c r="DH77">
        <v>0</v>
      </c>
      <c r="DI77">
        <v>0</v>
      </c>
      <c r="DK77" t="s">
        <v>138</v>
      </c>
      <c r="DP77" t="s">
        <v>138</v>
      </c>
      <c r="DU77" t="s">
        <v>138</v>
      </c>
      <c r="DY77" t="s">
        <v>138</v>
      </c>
      <c r="EN77" t="s">
        <v>138</v>
      </c>
      <c r="EQ77" t="s">
        <v>138</v>
      </c>
      <c r="FD77" t="s">
        <v>138</v>
      </c>
      <c r="FF77" t="s">
        <v>138</v>
      </c>
      <c r="FH77" t="s">
        <v>174</v>
      </c>
      <c r="FI77" t="s">
        <v>174</v>
      </c>
      <c r="FJ77" t="s">
        <v>174</v>
      </c>
      <c r="FK77" t="s">
        <v>174</v>
      </c>
      <c r="FL77" t="s">
        <v>174</v>
      </c>
      <c r="FM77" t="s">
        <v>174</v>
      </c>
      <c r="FN77" t="s">
        <v>174</v>
      </c>
      <c r="FO77" t="s">
        <v>174</v>
      </c>
      <c r="FP77" t="s">
        <v>174</v>
      </c>
      <c r="FQ77" t="s">
        <v>174</v>
      </c>
      <c r="FR77" t="s">
        <v>174</v>
      </c>
      <c r="FS77" t="s">
        <v>174</v>
      </c>
      <c r="FT77" t="s">
        <v>174</v>
      </c>
      <c r="FU77" t="s">
        <v>174</v>
      </c>
      <c r="FV77" t="s">
        <v>174</v>
      </c>
      <c r="FW77" t="s">
        <v>174</v>
      </c>
      <c r="GB77" t="s">
        <v>138</v>
      </c>
      <c r="GG77" t="s">
        <v>138</v>
      </c>
      <c r="GI77" t="s">
        <v>138</v>
      </c>
      <c r="GN77" t="s">
        <v>138</v>
      </c>
      <c r="GT77" t="s">
        <v>138</v>
      </c>
      <c r="GU77" t="s">
        <v>174</v>
      </c>
      <c r="GV77" t="s">
        <v>174</v>
      </c>
      <c r="GW77" t="s">
        <v>174</v>
      </c>
      <c r="GX77" t="s">
        <v>174</v>
      </c>
      <c r="GY77" t="s">
        <v>174</v>
      </c>
      <c r="GZ77" t="s">
        <v>174</v>
      </c>
      <c r="HB77" t="s">
        <v>138</v>
      </c>
      <c r="HC77" t="s">
        <v>174</v>
      </c>
      <c r="HD77" t="s">
        <v>174</v>
      </c>
      <c r="HF77" t="s">
        <v>138</v>
      </c>
      <c r="HG77" t="s">
        <v>138</v>
      </c>
      <c r="HN77" t="s">
        <v>138</v>
      </c>
      <c r="HQ77">
        <v>1</v>
      </c>
      <c r="HR77" t="s">
        <v>212</v>
      </c>
      <c r="HS77">
        <v>0</v>
      </c>
      <c r="HT77">
        <v>0</v>
      </c>
      <c r="HU77">
        <v>0</v>
      </c>
      <c r="HV77">
        <v>0</v>
      </c>
      <c r="HW77">
        <v>0</v>
      </c>
      <c r="HX77">
        <v>0</v>
      </c>
      <c r="HY77">
        <v>0</v>
      </c>
      <c r="HZ77">
        <v>0</v>
      </c>
      <c r="IA77">
        <v>0</v>
      </c>
      <c r="IB77">
        <v>0</v>
      </c>
      <c r="IC77">
        <v>0</v>
      </c>
      <c r="ID77">
        <v>0</v>
      </c>
      <c r="IE77">
        <v>0</v>
      </c>
      <c r="IF77">
        <v>0</v>
      </c>
      <c r="IG77">
        <v>0</v>
      </c>
      <c r="IH77">
        <v>0</v>
      </c>
      <c r="II77">
        <v>0</v>
      </c>
      <c r="IJ77">
        <v>0</v>
      </c>
      <c r="IK77">
        <v>100</v>
      </c>
      <c r="IL77">
        <v>0</v>
      </c>
      <c r="IM77">
        <v>0</v>
      </c>
      <c r="IN77">
        <v>0</v>
      </c>
      <c r="IO77">
        <v>0</v>
      </c>
      <c r="IP77">
        <v>0</v>
      </c>
      <c r="IQ77">
        <v>0</v>
      </c>
      <c r="JJ77" t="s">
        <v>138</v>
      </c>
    </row>
    <row r="78" spans="1:271" x14ac:dyDescent="0.3">
      <c r="A78">
        <v>77</v>
      </c>
      <c r="B78" t="s">
        <v>256</v>
      </c>
      <c r="C78">
        <v>0</v>
      </c>
      <c r="D78">
        <v>100</v>
      </c>
      <c r="E78">
        <v>0</v>
      </c>
      <c r="F78">
        <v>0</v>
      </c>
      <c r="G78">
        <v>0</v>
      </c>
      <c r="H78">
        <v>0</v>
      </c>
      <c r="I78">
        <v>100</v>
      </c>
      <c r="J78">
        <v>0</v>
      </c>
      <c r="K78">
        <v>0</v>
      </c>
      <c r="L78">
        <v>0</v>
      </c>
      <c r="M78">
        <v>0</v>
      </c>
      <c r="N78">
        <v>0</v>
      </c>
      <c r="O78">
        <v>0</v>
      </c>
      <c r="P78">
        <v>100</v>
      </c>
      <c r="Q78">
        <v>0</v>
      </c>
      <c r="R78">
        <v>0</v>
      </c>
      <c r="S78">
        <v>0</v>
      </c>
      <c r="T78">
        <v>0</v>
      </c>
      <c r="U78">
        <v>0</v>
      </c>
      <c r="V78">
        <v>0</v>
      </c>
      <c r="W78">
        <v>0</v>
      </c>
      <c r="X78">
        <v>0</v>
      </c>
      <c r="Y78">
        <v>0</v>
      </c>
      <c r="Z78">
        <v>0</v>
      </c>
      <c r="AA78">
        <v>0</v>
      </c>
      <c r="AB78">
        <v>0</v>
      </c>
      <c r="AC78">
        <v>100</v>
      </c>
      <c r="AD78">
        <v>0</v>
      </c>
      <c r="AE78">
        <v>0</v>
      </c>
      <c r="AF78">
        <v>0</v>
      </c>
      <c r="AG78">
        <v>0</v>
      </c>
      <c r="AH78">
        <v>100</v>
      </c>
      <c r="AI78">
        <v>0</v>
      </c>
      <c r="AJ78">
        <v>0</v>
      </c>
      <c r="AK78">
        <v>100</v>
      </c>
      <c r="AL78">
        <v>0</v>
      </c>
      <c r="AM78">
        <v>0</v>
      </c>
      <c r="AN78">
        <v>0</v>
      </c>
      <c r="AO78">
        <v>0</v>
      </c>
      <c r="AP78">
        <v>100</v>
      </c>
      <c r="AQ78">
        <v>100</v>
      </c>
      <c r="AR78">
        <v>0</v>
      </c>
      <c r="AS78">
        <v>0</v>
      </c>
      <c r="AT78">
        <v>0</v>
      </c>
      <c r="AU78">
        <v>0</v>
      </c>
      <c r="AV78">
        <v>0</v>
      </c>
      <c r="AW78">
        <v>0</v>
      </c>
      <c r="AX78">
        <v>0</v>
      </c>
      <c r="AY78">
        <v>0</v>
      </c>
      <c r="AZ78">
        <v>100</v>
      </c>
      <c r="BA78" t="s">
        <v>174</v>
      </c>
      <c r="BB78" t="s">
        <v>174</v>
      </c>
      <c r="BC78" t="s">
        <v>174</v>
      </c>
      <c r="BD78" t="s">
        <v>174</v>
      </c>
      <c r="BE78" t="s">
        <v>174</v>
      </c>
      <c r="BF78" t="s">
        <v>174</v>
      </c>
      <c r="BG78" t="s">
        <v>174</v>
      </c>
      <c r="BH78" t="s">
        <v>174</v>
      </c>
      <c r="BI78" t="s">
        <v>174</v>
      </c>
      <c r="BJ78" t="s">
        <v>174</v>
      </c>
      <c r="BK78" t="s">
        <v>174</v>
      </c>
      <c r="BL78" t="s">
        <v>174</v>
      </c>
      <c r="BM78" t="s">
        <v>174</v>
      </c>
      <c r="BN78" t="s">
        <v>174</v>
      </c>
      <c r="BO78" t="s">
        <v>174</v>
      </c>
      <c r="BP78" t="s">
        <v>174</v>
      </c>
      <c r="BQ78">
        <v>0</v>
      </c>
      <c r="BR78">
        <v>0</v>
      </c>
      <c r="BS78">
        <v>0</v>
      </c>
      <c r="BT78">
        <v>0</v>
      </c>
      <c r="BU78">
        <v>100</v>
      </c>
      <c r="BV78">
        <v>0</v>
      </c>
      <c r="BW78">
        <v>0</v>
      </c>
      <c r="BX78">
        <v>0</v>
      </c>
      <c r="BY78">
        <v>0</v>
      </c>
      <c r="BZ78">
        <v>0</v>
      </c>
      <c r="CA78">
        <v>100</v>
      </c>
      <c r="CB78">
        <v>100</v>
      </c>
      <c r="CC78">
        <v>0</v>
      </c>
      <c r="CD78">
        <v>0</v>
      </c>
      <c r="CE78">
        <v>0</v>
      </c>
      <c r="CF78">
        <v>0</v>
      </c>
      <c r="CG78">
        <v>0</v>
      </c>
      <c r="CH78">
        <v>0</v>
      </c>
      <c r="CI78">
        <v>100</v>
      </c>
      <c r="CJ78">
        <v>0</v>
      </c>
      <c r="CK78">
        <v>0</v>
      </c>
      <c r="CL78">
        <v>0</v>
      </c>
      <c r="CM78">
        <v>100</v>
      </c>
      <c r="CN78" t="s">
        <v>174</v>
      </c>
      <c r="CO78" t="s">
        <v>174</v>
      </c>
      <c r="CP78" t="s">
        <v>174</v>
      </c>
      <c r="CQ78" t="s">
        <v>174</v>
      </c>
      <c r="CR78" t="s">
        <v>174</v>
      </c>
      <c r="CS78" t="s">
        <v>174</v>
      </c>
      <c r="CT78">
        <v>0</v>
      </c>
      <c r="CU78">
        <v>100</v>
      </c>
      <c r="CV78" t="s">
        <v>174</v>
      </c>
      <c r="CW78" t="s">
        <v>174</v>
      </c>
      <c r="CX78">
        <v>100</v>
      </c>
      <c r="CY78">
        <v>0</v>
      </c>
      <c r="CZ78">
        <v>0</v>
      </c>
      <c r="DA78">
        <v>0</v>
      </c>
      <c r="DB78">
        <v>0</v>
      </c>
      <c r="DC78">
        <v>0</v>
      </c>
      <c r="DD78">
        <v>0</v>
      </c>
      <c r="DE78">
        <v>0</v>
      </c>
      <c r="DF78">
        <v>0</v>
      </c>
      <c r="DG78">
        <v>0</v>
      </c>
      <c r="DH78">
        <v>0</v>
      </c>
      <c r="DI78">
        <v>0</v>
      </c>
      <c r="DK78" t="s">
        <v>138</v>
      </c>
      <c r="DP78" t="s">
        <v>138</v>
      </c>
      <c r="DW78" t="s">
        <v>138</v>
      </c>
      <c r="EJ78" t="s">
        <v>138</v>
      </c>
      <c r="EO78" t="s">
        <v>138</v>
      </c>
      <c r="ER78" t="s">
        <v>138</v>
      </c>
      <c r="EW78" t="s">
        <v>138</v>
      </c>
      <c r="EX78" t="s">
        <v>138</v>
      </c>
      <c r="FG78" t="s">
        <v>138</v>
      </c>
      <c r="FH78" t="s">
        <v>174</v>
      </c>
      <c r="FI78" t="s">
        <v>174</v>
      </c>
      <c r="FJ78" t="s">
        <v>174</v>
      </c>
      <c r="FK78" t="s">
        <v>174</v>
      </c>
      <c r="FL78" t="s">
        <v>174</v>
      </c>
      <c r="FM78" t="s">
        <v>174</v>
      </c>
      <c r="FN78" t="s">
        <v>174</v>
      </c>
      <c r="FO78" t="s">
        <v>174</v>
      </c>
      <c r="FP78" t="s">
        <v>174</v>
      </c>
      <c r="FQ78" t="s">
        <v>174</v>
      </c>
      <c r="FR78" t="s">
        <v>174</v>
      </c>
      <c r="FS78" t="s">
        <v>174</v>
      </c>
      <c r="FT78" t="s">
        <v>174</v>
      </c>
      <c r="FU78" t="s">
        <v>174</v>
      </c>
      <c r="FV78" t="s">
        <v>174</v>
      </c>
      <c r="FW78" t="s">
        <v>174</v>
      </c>
      <c r="GB78" t="s">
        <v>138</v>
      </c>
      <c r="GH78" t="s">
        <v>138</v>
      </c>
      <c r="GI78" t="s">
        <v>138</v>
      </c>
      <c r="GP78" t="s">
        <v>138</v>
      </c>
      <c r="GT78" t="s">
        <v>138</v>
      </c>
      <c r="GU78" t="s">
        <v>174</v>
      </c>
      <c r="GV78" t="s">
        <v>174</v>
      </c>
      <c r="GW78" t="s">
        <v>174</v>
      </c>
      <c r="GX78" t="s">
        <v>174</v>
      </c>
      <c r="GY78" t="s">
        <v>174</v>
      </c>
      <c r="GZ78" t="s">
        <v>174</v>
      </c>
      <c r="HB78" t="s">
        <v>138</v>
      </c>
      <c r="HC78" t="s">
        <v>174</v>
      </c>
      <c r="HD78" t="s">
        <v>174</v>
      </c>
      <c r="HE78" t="s">
        <v>138</v>
      </c>
      <c r="HQ78">
        <v>1</v>
      </c>
      <c r="HR78" t="s">
        <v>212</v>
      </c>
      <c r="HS78">
        <v>0</v>
      </c>
      <c r="HT78">
        <v>0</v>
      </c>
      <c r="HU78">
        <v>0</v>
      </c>
      <c r="HV78">
        <v>0</v>
      </c>
      <c r="HW78">
        <v>0</v>
      </c>
      <c r="HX78">
        <v>0</v>
      </c>
      <c r="HY78">
        <v>0</v>
      </c>
      <c r="HZ78">
        <v>0</v>
      </c>
      <c r="IA78">
        <v>0</v>
      </c>
      <c r="IB78">
        <v>0</v>
      </c>
      <c r="IC78">
        <v>0</v>
      </c>
      <c r="ID78">
        <v>0</v>
      </c>
      <c r="IE78">
        <v>0</v>
      </c>
      <c r="IF78">
        <v>0</v>
      </c>
      <c r="IG78">
        <v>0</v>
      </c>
      <c r="IH78">
        <v>0</v>
      </c>
      <c r="II78">
        <v>0</v>
      </c>
      <c r="IJ78">
        <v>0</v>
      </c>
      <c r="IK78">
        <v>100</v>
      </c>
      <c r="IL78">
        <v>0</v>
      </c>
      <c r="IM78">
        <v>0</v>
      </c>
      <c r="IN78">
        <v>0</v>
      </c>
      <c r="IO78">
        <v>0</v>
      </c>
      <c r="IP78">
        <v>0</v>
      </c>
      <c r="IQ78">
        <v>0</v>
      </c>
      <c r="JJ78" t="s">
        <v>138</v>
      </c>
    </row>
    <row r="79" spans="1:271" x14ac:dyDescent="0.3">
      <c r="A79">
        <v>78</v>
      </c>
      <c r="B79" t="s">
        <v>257</v>
      </c>
      <c r="C79">
        <v>0</v>
      </c>
      <c r="D79">
        <v>100</v>
      </c>
      <c r="E79">
        <v>0</v>
      </c>
      <c r="F79">
        <v>0</v>
      </c>
      <c r="G79">
        <v>0</v>
      </c>
      <c r="H79">
        <v>0</v>
      </c>
      <c r="I79">
        <v>100</v>
      </c>
      <c r="J79">
        <v>0</v>
      </c>
      <c r="K79">
        <v>0</v>
      </c>
      <c r="L79">
        <v>0</v>
      </c>
      <c r="M79">
        <v>0</v>
      </c>
      <c r="N79">
        <v>0</v>
      </c>
      <c r="O79">
        <v>0</v>
      </c>
      <c r="P79">
        <v>0</v>
      </c>
      <c r="Q79">
        <v>100</v>
      </c>
      <c r="R79">
        <v>0</v>
      </c>
      <c r="S79">
        <v>0</v>
      </c>
      <c r="T79">
        <v>0</v>
      </c>
      <c r="U79">
        <v>100</v>
      </c>
      <c r="V79">
        <v>0</v>
      </c>
      <c r="W79">
        <v>0</v>
      </c>
      <c r="X79">
        <v>0</v>
      </c>
      <c r="Y79">
        <v>0</v>
      </c>
      <c r="Z79">
        <v>0</v>
      </c>
      <c r="AA79">
        <v>0</v>
      </c>
      <c r="AB79">
        <v>0</v>
      </c>
      <c r="AC79">
        <v>0</v>
      </c>
      <c r="AD79">
        <v>0</v>
      </c>
      <c r="AE79">
        <v>0</v>
      </c>
      <c r="AF79">
        <v>0</v>
      </c>
      <c r="AG79">
        <v>100</v>
      </c>
      <c r="AH79">
        <v>0</v>
      </c>
      <c r="AI79">
        <v>0</v>
      </c>
      <c r="AJ79">
        <v>0</v>
      </c>
      <c r="AK79">
        <v>100</v>
      </c>
      <c r="AL79">
        <v>0</v>
      </c>
      <c r="AM79">
        <v>0</v>
      </c>
      <c r="AN79">
        <v>0</v>
      </c>
      <c r="AO79">
        <v>0</v>
      </c>
      <c r="AP79">
        <v>100</v>
      </c>
      <c r="AQ79">
        <v>100</v>
      </c>
      <c r="AR79">
        <v>0</v>
      </c>
      <c r="AS79">
        <v>0</v>
      </c>
      <c r="AT79">
        <v>0</v>
      </c>
      <c r="AU79">
        <v>0</v>
      </c>
      <c r="AV79">
        <v>0</v>
      </c>
      <c r="AW79">
        <v>0</v>
      </c>
      <c r="AX79">
        <v>0</v>
      </c>
      <c r="AY79">
        <v>100</v>
      </c>
      <c r="AZ79">
        <v>0</v>
      </c>
      <c r="BA79" t="s">
        <v>174</v>
      </c>
      <c r="BB79" t="s">
        <v>174</v>
      </c>
      <c r="BC79" t="s">
        <v>174</v>
      </c>
      <c r="BD79" t="s">
        <v>174</v>
      </c>
      <c r="BE79" t="s">
        <v>174</v>
      </c>
      <c r="BF79" t="s">
        <v>174</v>
      </c>
      <c r="BG79" t="s">
        <v>174</v>
      </c>
      <c r="BH79" t="s">
        <v>174</v>
      </c>
      <c r="BI79" t="s">
        <v>174</v>
      </c>
      <c r="BJ79" t="s">
        <v>174</v>
      </c>
      <c r="BK79" t="s">
        <v>174</v>
      </c>
      <c r="BL79" t="s">
        <v>174</v>
      </c>
      <c r="BM79" t="s">
        <v>174</v>
      </c>
      <c r="BN79" t="s">
        <v>174</v>
      </c>
      <c r="BO79" t="s">
        <v>174</v>
      </c>
      <c r="BP79" t="s">
        <v>174</v>
      </c>
      <c r="BQ79">
        <v>0</v>
      </c>
      <c r="BR79">
        <v>0</v>
      </c>
      <c r="BS79">
        <v>0</v>
      </c>
      <c r="BT79">
        <v>0</v>
      </c>
      <c r="BU79">
        <v>100</v>
      </c>
      <c r="BV79">
        <v>0</v>
      </c>
      <c r="BW79">
        <v>0</v>
      </c>
      <c r="BX79">
        <v>0</v>
      </c>
      <c r="BY79">
        <v>0</v>
      </c>
      <c r="BZ79">
        <v>100</v>
      </c>
      <c r="CA79">
        <v>0</v>
      </c>
      <c r="CB79">
        <v>100</v>
      </c>
      <c r="CC79">
        <v>0</v>
      </c>
      <c r="CD79">
        <v>0</v>
      </c>
      <c r="CE79">
        <v>0</v>
      </c>
      <c r="CF79">
        <v>0</v>
      </c>
      <c r="CG79">
        <v>100</v>
      </c>
      <c r="CH79">
        <v>0</v>
      </c>
      <c r="CI79">
        <v>0</v>
      </c>
      <c r="CJ79">
        <v>0</v>
      </c>
      <c r="CK79">
        <v>0</v>
      </c>
      <c r="CL79">
        <v>0</v>
      </c>
      <c r="CM79">
        <v>100</v>
      </c>
      <c r="CN79" t="s">
        <v>174</v>
      </c>
      <c r="CO79" t="s">
        <v>174</v>
      </c>
      <c r="CP79" t="s">
        <v>174</v>
      </c>
      <c r="CQ79" t="s">
        <v>174</v>
      </c>
      <c r="CR79" t="s">
        <v>174</v>
      </c>
      <c r="CS79" t="s">
        <v>174</v>
      </c>
      <c r="CT79">
        <v>0</v>
      </c>
      <c r="CU79">
        <v>100</v>
      </c>
      <c r="CV79" t="s">
        <v>174</v>
      </c>
      <c r="CW79" t="s">
        <v>174</v>
      </c>
      <c r="CX79">
        <v>0</v>
      </c>
      <c r="CY79">
        <v>100</v>
      </c>
      <c r="CZ79">
        <v>100</v>
      </c>
      <c r="DA79">
        <v>0</v>
      </c>
      <c r="DB79">
        <v>0</v>
      </c>
      <c r="DC79">
        <v>0</v>
      </c>
      <c r="DD79">
        <v>0</v>
      </c>
      <c r="DE79">
        <v>0</v>
      </c>
      <c r="DF79">
        <v>0</v>
      </c>
      <c r="DG79">
        <v>0</v>
      </c>
      <c r="DH79">
        <v>100</v>
      </c>
      <c r="DI79">
        <v>0</v>
      </c>
      <c r="DK79" t="s">
        <v>138</v>
      </c>
      <c r="DP79" t="s">
        <v>138</v>
      </c>
      <c r="DX79" t="s">
        <v>138</v>
      </c>
      <c r="EB79" t="s">
        <v>138</v>
      </c>
      <c r="EN79" t="s">
        <v>138</v>
      </c>
      <c r="ER79" t="s">
        <v>138</v>
      </c>
      <c r="EW79" t="s">
        <v>138</v>
      </c>
      <c r="EX79" t="s">
        <v>138</v>
      </c>
      <c r="FF79" t="s">
        <v>138</v>
      </c>
      <c r="FH79" t="s">
        <v>174</v>
      </c>
      <c r="FI79" t="s">
        <v>174</v>
      </c>
      <c r="FJ79" t="s">
        <v>174</v>
      </c>
      <c r="FK79" t="s">
        <v>174</v>
      </c>
      <c r="FL79" t="s">
        <v>174</v>
      </c>
      <c r="FM79" t="s">
        <v>174</v>
      </c>
      <c r="FN79" t="s">
        <v>174</v>
      </c>
      <c r="FO79" t="s">
        <v>174</v>
      </c>
      <c r="FP79" t="s">
        <v>174</v>
      </c>
      <c r="FQ79" t="s">
        <v>174</v>
      </c>
      <c r="FR79" t="s">
        <v>174</v>
      </c>
      <c r="FS79" t="s">
        <v>174</v>
      </c>
      <c r="FT79" t="s">
        <v>174</v>
      </c>
      <c r="FU79" t="s">
        <v>174</v>
      </c>
      <c r="FV79" t="s">
        <v>174</v>
      </c>
      <c r="FW79" t="s">
        <v>174</v>
      </c>
      <c r="GB79" t="s">
        <v>138</v>
      </c>
      <c r="GG79" t="s">
        <v>138</v>
      </c>
      <c r="GI79" t="s">
        <v>138</v>
      </c>
      <c r="GN79" t="s">
        <v>138</v>
      </c>
      <c r="GT79" t="s">
        <v>138</v>
      </c>
      <c r="GU79" t="s">
        <v>174</v>
      </c>
      <c r="GV79" t="s">
        <v>174</v>
      </c>
      <c r="GW79" t="s">
        <v>174</v>
      </c>
      <c r="GX79" t="s">
        <v>174</v>
      </c>
      <c r="GY79" t="s">
        <v>174</v>
      </c>
      <c r="GZ79" t="s">
        <v>174</v>
      </c>
      <c r="HB79" t="s">
        <v>138</v>
      </c>
      <c r="HC79" t="s">
        <v>174</v>
      </c>
      <c r="HD79" t="s">
        <v>174</v>
      </c>
      <c r="HF79" t="s">
        <v>138</v>
      </c>
      <c r="HG79" t="s">
        <v>138</v>
      </c>
      <c r="HO79" t="s">
        <v>138</v>
      </c>
      <c r="HQ79">
        <v>1</v>
      </c>
      <c r="HR79" t="s">
        <v>212</v>
      </c>
      <c r="HS79">
        <v>0</v>
      </c>
      <c r="HT79">
        <v>0</v>
      </c>
      <c r="HU79">
        <v>0</v>
      </c>
      <c r="HV79">
        <v>0</v>
      </c>
      <c r="HW79">
        <v>0</v>
      </c>
      <c r="HX79">
        <v>0</v>
      </c>
      <c r="HY79">
        <v>0</v>
      </c>
      <c r="HZ79">
        <v>0</v>
      </c>
      <c r="IA79">
        <v>0</v>
      </c>
      <c r="IB79">
        <v>0</v>
      </c>
      <c r="IC79">
        <v>0</v>
      </c>
      <c r="ID79">
        <v>0</v>
      </c>
      <c r="IE79">
        <v>0</v>
      </c>
      <c r="IF79">
        <v>0</v>
      </c>
      <c r="IG79">
        <v>0</v>
      </c>
      <c r="IH79">
        <v>0</v>
      </c>
      <c r="II79">
        <v>0</v>
      </c>
      <c r="IJ79">
        <v>0</v>
      </c>
      <c r="IK79">
        <v>100</v>
      </c>
      <c r="IL79">
        <v>0</v>
      </c>
      <c r="IM79">
        <v>0</v>
      </c>
      <c r="IN79">
        <v>0</v>
      </c>
      <c r="IO79">
        <v>0</v>
      </c>
      <c r="IP79">
        <v>0</v>
      </c>
      <c r="IQ79">
        <v>0</v>
      </c>
      <c r="JJ79" t="s">
        <v>138</v>
      </c>
    </row>
    <row r="80" spans="1:271" x14ac:dyDescent="0.3">
      <c r="A80">
        <v>79</v>
      </c>
      <c r="B80" t="s">
        <v>258</v>
      </c>
      <c r="C80">
        <v>0</v>
      </c>
      <c r="D80">
        <v>100</v>
      </c>
      <c r="E80">
        <v>0</v>
      </c>
      <c r="F80">
        <v>100</v>
      </c>
      <c r="G80">
        <v>0</v>
      </c>
      <c r="H80">
        <v>0</v>
      </c>
      <c r="I80">
        <v>0</v>
      </c>
      <c r="J80">
        <v>0</v>
      </c>
      <c r="K80">
        <v>100</v>
      </c>
      <c r="L80">
        <v>0</v>
      </c>
      <c r="M80">
        <v>0</v>
      </c>
      <c r="N80">
        <v>0</v>
      </c>
      <c r="O80">
        <v>0</v>
      </c>
      <c r="P80">
        <v>0</v>
      </c>
      <c r="Q80">
        <v>0</v>
      </c>
      <c r="R80">
        <v>0</v>
      </c>
      <c r="S80">
        <v>0</v>
      </c>
      <c r="T80">
        <v>100</v>
      </c>
      <c r="U80">
        <v>0</v>
      </c>
      <c r="V80">
        <v>0</v>
      </c>
      <c r="W80">
        <v>0</v>
      </c>
      <c r="X80">
        <v>0</v>
      </c>
      <c r="Y80">
        <v>0</v>
      </c>
      <c r="Z80">
        <v>0</v>
      </c>
      <c r="AA80">
        <v>0</v>
      </c>
      <c r="AB80">
        <v>0</v>
      </c>
      <c r="AC80">
        <v>0</v>
      </c>
      <c r="AD80">
        <v>0</v>
      </c>
      <c r="AE80">
        <v>0</v>
      </c>
      <c r="AF80">
        <v>0</v>
      </c>
      <c r="AG80">
        <v>100</v>
      </c>
      <c r="AH80">
        <v>0</v>
      </c>
      <c r="AI80">
        <v>0</v>
      </c>
      <c r="AJ80">
        <v>100</v>
      </c>
      <c r="AK80">
        <v>0</v>
      </c>
      <c r="AL80">
        <v>0</v>
      </c>
      <c r="AM80">
        <v>0</v>
      </c>
      <c r="AN80">
        <v>0</v>
      </c>
      <c r="AO80">
        <v>0</v>
      </c>
      <c r="AP80">
        <v>0</v>
      </c>
      <c r="AQ80">
        <v>0</v>
      </c>
      <c r="AR80">
        <v>0</v>
      </c>
      <c r="AS80">
        <v>0</v>
      </c>
      <c r="AT80">
        <v>0</v>
      </c>
      <c r="AU80">
        <v>0</v>
      </c>
      <c r="AV80">
        <v>0</v>
      </c>
      <c r="AW80">
        <v>100</v>
      </c>
      <c r="AX80">
        <v>0</v>
      </c>
      <c r="AY80">
        <v>100</v>
      </c>
      <c r="AZ80">
        <v>0</v>
      </c>
      <c r="BA80" t="s">
        <v>174</v>
      </c>
      <c r="BB80" t="s">
        <v>174</v>
      </c>
      <c r="BC80" t="s">
        <v>174</v>
      </c>
      <c r="BD80" t="s">
        <v>174</v>
      </c>
      <c r="BE80" t="s">
        <v>174</v>
      </c>
      <c r="BF80" t="s">
        <v>174</v>
      </c>
      <c r="BG80" t="s">
        <v>174</v>
      </c>
      <c r="BH80" t="s">
        <v>174</v>
      </c>
      <c r="BI80" t="s">
        <v>174</v>
      </c>
      <c r="BJ80" t="s">
        <v>174</v>
      </c>
      <c r="BK80" t="s">
        <v>174</v>
      </c>
      <c r="BL80" t="s">
        <v>174</v>
      </c>
      <c r="BM80" t="s">
        <v>174</v>
      </c>
      <c r="BN80" t="s">
        <v>174</v>
      </c>
      <c r="BO80" t="s">
        <v>174</v>
      </c>
      <c r="BP80" t="s">
        <v>174</v>
      </c>
      <c r="BQ80">
        <v>0</v>
      </c>
      <c r="BR80">
        <v>0</v>
      </c>
      <c r="BS80">
        <v>0</v>
      </c>
      <c r="BT80">
        <v>0</v>
      </c>
      <c r="BU80">
        <v>100</v>
      </c>
      <c r="BV80">
        <v>0</v>
      </c>
      <c r="BW80">
        <v>0</v>
      </c>
      <c r="BX80">
        <v>0</v>
      </c>
      <c r="BY80">
        <v>0</v>
      </c>
      <c r="BZ80">
        <v>100</v>
      </c>
      <c r="CA80">
        <v>0</v>
      </c>
      <c r="CB80">
        <v>100</v>
      </c>
      <c r="CC80">
        <v>0</v>
      </c>
      <c r="CD80">
        <v>100</v>
      </c>
      <c r="CE80">
        <v>0</v>
      </c>
      <c r="CF80">
        <v>0</v>
      </c>
      <c r="CG80">
        <v>0</v>
      </c>
      <c r="CH80">
        <v>0</v>
      </c>
      <c r="CI80">
        <v>0</v>
      </c>
      <c r="CJ80">
        <v>0</v>
      </c>
      <c r="CK80">
        <v>0</v>
      </c>
      <c r="CL80">
        <v>0</v>
      </c>
      <c r="CM80">
        <v>100</v>
      </c>
      <c r="CN80" t="s">
        <v>174</v>
      </c>
      <c r="CO80" t="s">
        <v>174</v>
      </c>
      <c r="CP80" t="s">
        <v>174</v>
      </c>
      <c r="CQ80" t="s">
        <v>174</v>
      </c>
      <c r="CR80" t="s">
        <v>174</v>
      </c>
      <c r="CS80" t="s">
        <v>174</v>
      </c>
      <c r="CT80">
        <v>0</v>
      </c>
      <c r="CU80">
        <v>100</v>
      </c>
      <c r="CV80" t="s">
        <v>174</v>
      </c>
      <c r="CW80" t="s">
        <v>174</v>
      </c>
      <c r="CX80">
        <v>100</v>
      </c>
      <c r="CY80">
        <v>0</v>
      </c>
      <c r="CZ80">
        <v>0</v>
      </c>
      <c r="DA80">
        <v>0</v>
      </c>
      <c r="DB80">
        <v>0</v>
      </c>
      <c r="DC80">
        <v>0</v>
      </c>
      <c r="DD80">
        <v>0</v>
      </c>
      <c r="DE80">
        <v>0</v>
      </c>
      <c r="DF80">
        <v>0</v>
      </c>
      <c r="DG80">
        <v>0</v>
      </c>
      <c r="DH80">
        <v>0</v>
      </c>
      <c r="DI80">
        <v>0</v>
      </c>
      <c r="DK80" t="s">
        <v>138</v>
      </c>
      <c r="DM80" t="s">
        <v>138</v>
      </c>
      <c r="DR80" t="s">
        <v>138</v>
      </c>
      <c r="EA80" t="s">
        <v>138</v>
      </c>
      <c r="EN80" t="s">
        <v>138</v>
      </c>
      <c r="EQ80" t="s">
        <v>138</v>
      </c>
      <c r="FD80" t="s">
        <v>138</v>
      </c>
      <c r="FF80" t="s">
        <v>138</v>
      </c>
      <c r="FH80" t="s">
        <v>174</v>
      </c>
      <c r="FI80" t="s">
        <v>174</v>
      </c>
      <c r="FJ80" t="s">
        <v>174</v>
      </c>
      <c r="FK80" t="s">
        <v>174</v>
      </c>
      <c r="FL80" t="s">
        <v>174</v>
      </c>
      <c r="FM80" t="s">
        <v>174</v>
      </c>
      <c r="FN80" t="s">
        <v>174</v>
      </c>
      <c r="FO80" t="s">
        <v>174</v>
      </c>
      <c r="FP80" t="s">
        <v>174</v>
      </c>
      <c r="FQ80" t="s">
        <v>174</v>
      </c>
      <c r="FR80" t="s">
        <v>174</v>
      </c>
      <c r="FS80" t="s">
        <v>174</v>
      </c>
      <c r="FT80" t="s">
        <v>174</v>
      </c>
      <c r="FU80" t="s">
        <v>174</v>
      </c>
      <c r="FV80" t="s">
        <v>174</v>
      </c>
      <c r="FW80" t="s">
        <v>174</v>
      </c>
      <c r="GB80" t="s">
        <v>138</v>
      </c>
      <c r="GG80" t="s">
        <v>138</v>
      </c>
      <c r="GI80" t="s">
        <v>138</v>
      </c>
      <c r="GK80" t="s">
        <v>138</v>
      </c>
      <c r="GT80" t="s">
        <v>138</v>
      </c>
      <c r="GU80" t="s">
        <v>174</v>
      </c>
      <c r="GV80" t="s">
        <v>174</v>
      </c>
      <c r="GW80" t="s">
        <v>174</v>
      </c>
      <c r="GX80" t="s">
        <v>174</v>
      </c>
      <c r="GY80" t="s">
        <v>174</v>
      </c>
      <c r="GZ80" t="s">
        <v>174</v>
      </c>
      <c r="HB80" t="s">
        <v>138</v>
      </c>
      <c r="HC80" t="s">
        <v>174</v>
      </c>
      <c r="HD80" t="s">
        <v>174</v>
      </c>
      <c r="HE80" t="s">
        <v>138</v>
      </c>
      <c r="HQ80">
        <v>1</v>
      </c>
      <c r="HR80" t="s">
        <v>212</v>
      </c>
      <c r="HS80">
        <v>0</v>
      </c>
      <c r="HT80">
        <v>0</v>
      </c>
      <c r="HU80">
        <v>0</v>
      </c>
      <c r="HV80">
        <v>0</v>
      </c>
      <c r="HW80">
        <v>0</v>
      </c>
      <c r="HX80">
        <v>0</v>
      </c>
      <c r="HY80">
        <v>0</v>
      </c>
      <c r="HZ80">
        <v>0</v>
      </c>
      <c r="IA80">
        <v>0</v>
      </c>
      <c r="IB80">
        <v>0</v>
      </c>
      <c r="IC80">
        <v>0</v>
      </c>
      <c r="ID80">
        <v>0</v>
      </c>
      <c r="IE80">
        <v>0</v>
      </c>
      <c r="IF80">
        <v>0</v>
      </c>
      <c r="IG80">
        <v>0</v>
      </c>
      <c r="IH80">
        <v>0</v>
      </c>
      <c r="II80">
        <v>0</v>
      </c>
      <c r="IJ80">
        <v>0</v>
      </c>
      <c r="IK80">
        <v>0</v>
      </c>
      <c r="IL80">
        <v>100</v>
      </c>
      <c r="IM80">
        <v>0</v>
      </c>
      <c r="IN80">
        <v>0</v>
      </c>
      <c r="IO80">
        <v>0</v>
      </c>
      <c r="IP80">
        <v>0</v>
      </c>
      <c r="IQ80">
        <v>0</v>
      </c>
      <c r="JK80" t="s">
        <v>138</v>
      </c>
    </row>
    <row r="81" spans="1:276" x14ac:dyDescent="0.3">
      <c r="A81">
        <v>80</v>
      </c>
      <c r="B81" t="s">
        <v>259</v>
      </c>
      <c r="C81">
        <v>0</v>
      </c>
      <c r="D81">
        <v>100</v>
      </c>
      <c r="E81">
        <v>0</v>
      </c>
      <c r="F81">
        <v>0</v>
      </c>
      <c r="G81">
        <v>0</v>
      </c>
      <c r="H81">
        <v>0</v>
      </c>
      <c r="I81">
        <v>100</v>
      </c>
      <c r="J81">
        <v>0</v>
      </c>
      <c r="K81">
        <v>0</v>
      </c>
      <c r="L81">
        <v>0</v>
      </c>
      <c r="M81">
        <v>0</v>
      </c>
      <c r="N81">
        <v>0</v>
      </c>
      <c r="O81">
        <v>0</v>
      </c>
      <c r="P81">
        <v>0</v>
      </c>
      <c r="Q81">
        <v>100</v>
      </c>
      <c r="R81">
        <v>0</v>
      </c>
      <c r="S81">
        <v>0</v>
      </c>
      <c r="T81">
        <v>0</v>
      </c>
      <c r="U81">
        <v>0</v>
      </c>
      <c r="V81">
        <v>100</v>
      </c>
      <c r="W81">
        <v>0</v>
      </c>
      <c r="X81">
        <v>0</v>
      </c>
      <c r="Y81">
        <v>0</v>
      </c>
      <c r="Z81">
        <v>0</v>
      </c>
      <c r="AA81">
        <v>0</v>
      </c>
      <c r="AB81">
        <v>0</v>
      </c>
      <c r="AC81">
        <v>0</v>
      </c>
      <c r="AD81">
        <v>0</v>
      </c>
      <c r="AE81">
        <v>0</v>
      </c>
      <c r="AF81">
        <v>0</v>
      </c>
      <c r="AG81">
        <v>100</v>
      </c>
      <c r="AH81">
        <v>0</v>
      </c>
      <c r="AI81">
        <v>0</v>
      </c>
      <c r="AJ81">
        <v>0</v>
      </c>
      <c r="AK81">
        <v>100</v>
      </c>
      <c r="AL81">
        <v>0</v>
      </c>
      <c r="AM81">
        <v>0</v>
      </c>
      <c r="AN81">
        <v>0</v>
      </c>
      <c r="AO81">
        <v>100</v>
      </c>
      <c r="AP81">
        <v>0</v>
      </c>
      <c r="AQ81">
        <v>0</v>
      </c>
      <c r="AR81">
        <v>100</v>
      </c>
      <c r="AS81">
        <v>0</v>
      </c>
      <c r="AT81">
        <v>0</v>
      </c>
      <c r="AU81">
        <v>0</v>
      </c>
      <c r="AV81">
        <v>0</v>
      </c>
      <c r="AW81">
        <v>0</v>
      </c>
      <c r="AX81">
        <v>0</v>
      </c>
      <c r="AY81">
        <v>100</v>
      </c>
      <c r="AZ81">
        <v>0</v>
      </c>
      <c r="BA81" t="s">
        <v>174</v>
      </c>
      <c r="BB81" t="s">
        <v>174</v>
      </c>
      <c r="BC81" t="s">
        <v>174</v>
      </c>
      <c r="BD81" t="s">
        <v>174</v>
      </c>
      <c r="BE81" t="s">
        <v>174</v>
      </c>
      <c r="BF81" t="s">
        <v>174</v>
      </c>
      <c r="BG81" t="s">
        <v>174</v>
      </c>
      <c r="BH81" t="s">
        <v>174</v>
      </c>
      <c r="BI81" t="s">
        <v>174</v>
      </c>
      <c r="BJ81" t="s">
        <v>174</v>
      </c>
      <c r="BK81" t="s">
        <v>174</v>
      </c>
      <c r="BL81" t="s">
        <v>174</v>
      </c>
      <c r="BM81" t="s">
        <v>174</v>
      </c>
      <c r="BN81" t="s">
        <v>174</v>
      </c>
      <c r="BO81" t="s">
        <v>174</v>
      </c>
      <c r="BP81" t="s">
        <v>174</v>
      </c>
      <c r="BQ81">
        <v>100</v>
      </c>
      <c r="BR81">
        <v>0</v>
      </c>
      <c r="BS81">
        <v>0</v>
      </c>
      <c r="BT81">
        <v>0</v>
      </c>
      <c r="BU81">
        <v>0</v>
      </c>
      <c r="BV81">
        <v>0</v>
      </c>
      <c r="BW81">
        <v>0</v>
      </c>
      <c r="BX81">
        <v>100</v>
      </c>
      <c r="BY81">
        <v>0</v>
      </c>
      <c r="BZ81">
        <v>0</v>
      </c>
      <c r="CA81">
        <v>0</v>
      </c>
      <c r="CB81">
        <v>100</v>
      </c>
      <c r="CC81">
        <v>0</v>
      </c>
      <c r="CD81">
        <v>0</v>
      </c>
      <c r="CE81">
        <v>0</v>
      </c>
      <c r="CF81">
        <v>0</v>
      </c>
      <c r="CG81">
        <v>0</v>
      </c>
      <c r="CH81">
        <v>0</v>
      </c>
      <c r="CI81">
        <v>100</v>
      </c>
      <c r="CJ81">
        <v>0</v>
      </c>
      <c r="CK81">
        <v>0</v>
      </c>
      <c r="CL81">
        <v>0</v>
      </c>
      <c r="CM81">
        <v>100</v>
      </c>
      <c r="CN81" t="s">
        <v>174</v>
      </c>
      <c r="CO81" t="s">
        <v>174</v>
      </c>
      <c r="CP81" t="s">
        <v>174</v>
      </c>
      <c r="CQ81" t="s">
        <v>174</v>
      </c>
      <c r="CR81" t="s">
        <v>174</v>
      </c>
      <c r="CS81" t="s">
        <v>174</v>
      </c>
      <c r="CT81">
        <v>0</v>
      </c>
      <c r="CU81">
        <v>100</v>
      </c>
      <c r="CV81" t="s">
        <v>174</v>
      </c>
      <c r="CW81" t="s">
        <v>174</v>
      </c>
      <c r="CX81">
        <v>0</v>
      </c>
      <c r="CY81">
        <v>100</v>
      </c>
      <c r="CZ81">
        <v>100</v>
      </c>
      <c r="DA81">
        <v>0</v>
      </c>
      <c r="DB81">
        <v>0</v>
      </c>
      <c r="DC81">
        <v>0</v>
      </c>
      <c r="DD81">
        <v>0</v>
      </c>
      <c r="DE81">
        <v>0</v>
      </c>
      <c r="DF81">
        <v>0</v>
      </c>
      <c r="DG81">
        <v>0</v>
      </c>
      <c r="DH81">
        <v>100</v>
      </c>
      <c r="DI81">
        <v>0</v>
      </c>
      <c r="DK81" t="s">
        <v>138</v>
      </c>
      <c r="DP81" t="s">
        <v>138</v>
      </c>
      <c r="DX81" t="s">
        <v>138</v>
      </c>
      <c r="EC81" t="s">
        <v>138</v>
      </c>
      <c r="EN81" t="s">
        <v>138</v>
      </c>
      <c r="ER81" t="s">
        <v>138</v>
      </c>
      <c r="EV81" t="s">
        <v>138</v>
      </c>
      <c r="EY81" t="s">
        <v>138</v>
      </c>
      <c r="FF81" t="s">
        <v>138</v>
      </c>
      <c r="FH81" t="s">
        <v>174</v>
      </c>
      <c r="FI81" t="s">
        <v>174</v>
      </c>
      <c r="FJ81" t="s">
        <v>174</v>
      </c>
      <c r="FK81" t="s">
        <v>174</v>
      </c>
      <c r="FL81" t="s">
        <v>174</v>
      </c>
      <c r="FM81" t="s">
        <v>174</v>
      </c>
      <c r="FN81" t="s">
        <v>174</v>
      </c>
      <c r="FO81" t="s">
        <v>174</v>
      </c>
      <c r="FP81" t="s">
        <v>174</v>
      </c>
      <c r="FQ81" t="s">
        <v>174</v>
      </c>
      <c r="FR81" t="s">
        <v>174</v>
      </c>
      <c r="FS81" t="s">
        <v>174</v>
      </c>
      <c r="FT81" t="s">
        <v>174</v>
      </c>
      <c r="FU81" t="s">
        <v>174</v>
      </c>
      <c r="FV81" t="s">
        <v>174</v>
      </c>
      <c r="FW81" t="s">
        <v>174</v>
      </c>
      <c r="FX81" t="s">
        <v>138</v>
      </c>
      <c r="GE81" t="s">
        <v>138</v>
      </c>
      <c r="GI81" t="s">
        <v>138</v>
      </c>
      <c r="GP81" t="s">
        <v>138</v>
      </c>
      <c r="GT81" t="s">
        <v>138</v>
      </c>
      <c r="GU81" t="s">
        <v>174</v>
      </c>
      <c r="GV81" t="s">
        <v>174</v>
      </c>
      <c r="GW81" t="s">
        <v>174</v>
      </c>
      <c r="GX81" t="s">
        <v>174</v>
      </c>
      <c r="GY81" t="s">
        <v>174</v>
      </c>
      <c r="GZ81" t="s">
        <v>174</v>
      </c>
      <c r="HB81" t="s">
        <v>138</v>
      </c>
      <c r="HC81" t="s">
        <v>174</v>
      </c>
      <c r="HD81" t="s">
        <v>174</v>
      </c>
      <c r="HF81" t="s">
        <v>138</v>
      </c>
      <c r="HG81" t="s">
        <v>138</v>
      </c>
      <c r="HO81" t="s">
        <v>138</v>
      </c>
      <c r="HQ81">
        <v>1</v>
      </c>
      <c r="HR81" t="s">
        <v>212</v>
      </c>
      <c r="HS81">
        <v>0</v>
      </c>
      <c r="HT81">
        <v>0</v>
      </c>
      <c r="HU81">
        <v>0</v>
      </c>
      <c r="HV81">
        <v>0</v>
      </c>
      <c r="HW81">
        <v>0</v>
      </c>
      <c r="HX81">
        <v>0</v>
      </c>
      <c r="HY81">
        <v>0</v>
      </c>
      <c r="HZ81">
        <v>0</v>
      </c>
      <c r="IA81">
        <v>0</v>
      </c>
      <c r="IB81">
        <v>0</v>
      </c>
      <c r="IC81">
        <v>0</v>
      </c>
      <c r="ID81">
        <v>0</v>
      </c>
      <c r="IE81">
        <v>0</v>
      </c>
      <c r="IF81">
        <v>0</v>
      </c>
      <c r="IG81">
        <v>0</v>
      </c>
      <c r="IH81">
        <v>0</v>
      </c>
      <c r="II81">
        <v>0</v>
      </c>
      <c r="IJ81">
        <v>0</v>
      </c>
      <c r="IK81">
        <v>0</v>
      </c>
      <c r="IL81">
        <v>0</v>
      </c>
      <c r="IM81">
        <v>100</v>
      </c>
      <c r="IN81">
        <v>0</v>
      </c>
      <c r="IO81">
        <v>0</v>
      </c>
      <c r="IP81">
        <v>0</v>
      </c>
      <c r="IQ81">
        <v>0</v>
      </c>
      <c r="JL81" t="s">
        <v>138</v>
      </c>
    </row>
    <row r="82" spans="1:276" x14ac:dyDescent="0.3">
      <c r="A82">
        <v>81</v>
      </c>
      <c r="B82" t="s">
        <v>260</v>
      </c>
      <c r="C82">
        <v>0</v>
      </c>
      <c r="D82">
        <v>100</v>
      </c>
      <c r="E82">
        <v>0</v>
      </c>
      <c r="F82">
        <v>0</v>
      </c>
      <c r="G82">
        <v>0</v>
      </c>
      <c r="H82">
        <v>0</v>
      </c>
      <c r="I82">
        <v>100</v>
      </c>
      <c r="J82">
        <v>0</v>
      </c>
      <c r="K82">
        <v>0</v>
      </c>
      <c r="L82">
        <v>100</v>
      </c>
      <c r="M82">
        <v>0</v>
      </c>
      <c r="N82">
        <v>0</v>
      </c>
      <c r="O82">
        <v>0</v>
      </c>
      <c r="P82">
        <v>0</v>
      </c>
      <c r="Q82">
        <v>0</v>
      </c>
      <c r="R82">
        <v>0</v>
      </c>
      <c r="S82">
        <v>0</v>
      </c>
      <c r="T82">
        <v>0</v>
      </c>
      <c r="U82">
        <v>0</v>
      </c>
      <c r="V82">
        <v>0</v>
      </c>
      <c r="W82">
        <v>0</v>
      </c>
      <c r="X82">
        <v>0</v>
      </c>
      <c r="Y82">
        <v>0</v>
      </c>
      <c r="Z82">
        <v>0</v>
      </c>
      <c r="AA82">
        <v>100</v>
      </c>
      <c r="AB82">
        <v>0</v>
      </c>
      <c r="AC82">
        <v>0</v>
      </c>
      <c r="AD82">
        <v>0</v>
      </c>
      <c r="AE82">
        <v>0</v>
      </c>
      <c r="AF82">
        <v>0</v>
      </c>
      <c r="AG82">
        <v>0</v>
      </c>
      <c r="AH82">
        <v>100</v>
      </c>
      <c r="AI82">
        <v>0</v>
      </c>
      <c r="AJ82">
        <v>100</v>
      </c>
      <c r="AK82">
        <v>0</v>
      </c>
      <c r="AL82">
        <v>0</v>
      </c>
      <c r="AM82">
        <v>0</v>
      </c>
      <c r="AN82">
        <v>0</v>
      </c>
      <c r="AO82">
        <v>0</v>
      </c>
      <c r="AP82">
        <v>0</v>
      </c>
      <c r="AQ82">
        <v>0</v>
      </c>
      <c r="AR82">
        <v>0</v>
      </c>
      <c r="AS82">
        <v>0</v>
      </c>
      <c r="AT82">
        <v>0</v>
      </c>
      <c r="AU82">
        <v>100</v>
      </c>
      <c r="AV82">
        <v>0</v>
      </c>
      <c r="AW82">
        <v>0</v>
      </c>
      <c r="AX82">
        <v>0</v>
      </c>
      <c r="AY82">
        <v>0</v>
      </c>
      <c r="AZ82">
        <v>100</v>
      </c>
      <c r="BA82" t="s">
        <v>174</v>
      </c>
      <c r="BB82" t="s">
        <v>174</v>
      </c>
      <c r="BC82" t="s">
        <v>174</v>
      </c>
      <c r="BD82" t="s">
        <v>174</v>
      </c>
      <c r="BE82" t="s">
        <v>174</v>
      </c>
      <c r="BF82" t="s">
        <v>174</v>
      </c>
      <c r="BG82" t="s">
        <v>174</v>
      </c>
      <c r="BH82" t="s">
        <v>174</v>
      </c>
      <c r="BI82" t="s">
        <v>174</v>
      </c>
      <c r="BJ82" t="s">
        <v>174</v>
      </c>
      <c r="BK82" t="s">
        <v>174</v>
      </c>
      <c r="BL82" t="s">
        <v>174</v>
      </c>
      <c r="BM82" t="s">
        <v>174</v>
      </c>
      <c r="BN82" t="s">
        <v>174</v>
      </c>
      <c r="BO82" t="s">
        <v>174</v>
      </c>
      <c r="BP82" t="s">
        <v>174</v>
      </c>
      <c r="BQ82">
        <v>100</v>
      </c>
      <c r="BR82">
        <v>0</v>
      </c>
      <c r="BS82">
        <v>0</v>
      </c>
      <c r="BT82">
        <v>0</v>
      </c>
      <c r="BU82">
        <v>0</v>
      </c>
      <c r="BV82">
        <v>0</v>
      </c>
      <c r="BW82">
        <v>0</v>
      </c>
      <c r="BX82">
        <v>100</v>
      </c>
      <c r="BY82">
        <v>0</v>
      </c>
      <c r="BZ82">
        <v>0</v>
      </c>
      <c r="CA82">
        <v>0</v>
      </c>
      <c r="CB82">
        <v>100</v>
      </c>
      <c r="CC82">
        <v>0</v>
      </c>
      <c r="CD82">
        <v>100</v>
      </c>
      <c r="CE82">
        <v>0</v>
      </c>
      <c r="CF82">
        <v>0</v>
      </c>
      <c r="CG82">
        <v>0</v>
      </c>
      <c r="CH82">
        <v>0</v>
      </c>
      <c r="CI82">
        <v>0</v>
      </c>
      <c r="CJ82">
        <v>0</v>
      </c>
      <c r="CK82">
        <v>0</v>
      </c>
      <c r="CL82">
        <v>0</v>
      </c>
      <c r="CM82">
        <v>100</v>
      </c>
      <c r="CN82" t="s">
        <v>174</v>
      </c>
      <c r="CO82" t="s">
        <v>174</v>
      </c>
      <c r="CP82" t="s">
        <v>174</v>
      </c>
      <c r="CQ82" t="s">
        <v>174</v>
      </c>
      <c r="CR82" t="s">
        <v>174</v>
      </c>
      <c r="CS82" t="s">
        <v>174</v>
      </c>
      <c r="CT82">
        <v>100</v>
      </c>
      <c r="CU82">
        <v>0</v>
      </c>
      <c r="CV82" t="s">
        <v>174</v>
      </c>
      <c r="CW82" t="s">
        <v>174</v>
      </c>
      <c r="CX82">
        <v>0</v>
      </c>
      <c r="CY82">
        <v>100</v>
      </c>
      <c r="CZ82">
        <v>100</v>
      </c>
      <c r="DA82">
        <v>0</v>
      </c>
      <c r="DB82">
        <v>0</v>
      </c>
      <c r="DC82">
        <v>0</v>
      </c>
      <c r="DD82">
        <v>0</v>
      </c>
      <c r="DE82">
        <v>0</v>
      </c>
      <c r="DF82">
        <v>0</v>
      </c>
      <c r="DG82">
        <v>0</v>
      </c>
      <c r="DH82">
        <v>100</v>
      </c>
      <c r="DI82">
        <v>0</v>
      </c>
      <c r="DK82" t="s">
        <v>138</v>
      </c>
      <c r="DP82" t="s">
        <v>138</v>
      </c>
      <c r="DS82" t="s">
        <v>138</v>
      </c>
      <c r="EH82" t="s">
        <v>138</v>
      </c>
      <c r="EO82" t="s">
        <v>138</v>
      </c>
      <c r="EQ82" t="s">
        <v>138</v>
      </c>
      <c r="FB82" t="s">
        <v>138</v>
      </c>
      <c r="FG82" t="s">
        <v>138</v>
      </c>
      <c r="FH82" t="s">
        <v>174</v>
      </c>
      <c r="FI82" t="s">
        <v>174</v>
      </c>
      <c r="FJ82" t="s">
        <v>174</v>
      </c>
      <c r="FK82" t="s">
        <v>174</v>
      </c>
      <c r="FL82" t="s">
        <v>174</v>
      </c>
      <c r="FM82" t="s">
        <v>174</v>
      </c>
      <c r="FN82" t="s">
        <v>174</v>
      </c>
      <c r="FO82" t="s">
        <v>174</v>
      </c>
      <c r="FP82" t="s">
        <v>174</v>
      </c>
      <c r="FQ82" t="s">
        <v>174</v>
      </c>
      <c r="FR82" t="s">
        <v>174</v>
      </c>
      <c r="FS82" t="s">
        <v>174</v>
      </c>
      <c r="FT82" t="s">
        <v>174</v>
      </c>
      <c r="FU82" t="s">
        <v>174</v>
      </c>
      <c r="FV82" t="s">
        <v>174</v>
      </c>
      <c r="FW82" t="s">
        <v>174</v>
      </c>
      <c r="FX82" t="s">
        <v>138</v>
      </c>
      <c r="GE82" t="s">
        <v>138</v>
      </c>
      <c r="GI82" t="s">
        <v>138</v>
      </c>
      <c r="GK82" t="s">
        <v>138</v>
      </c>
      <c r="GT82" t="s">
        <v>138</v>
      </c>
      <c r="GU82" t="s">
        <v>174</v>
      </c>
      <c r="GV82" t="s">
        <v>174</v>
      </c>
      <c r="GW82" t="s">
        <v>174</v>
      </c>
      <c r="GX82" t="s">
        <v>174</v>
      </c>
      <c r="GY82" t="s">
        <v>174</v>
      </c>
      <c r="GZ82" t="s">
        <v>174</v>
      </c>
      <c r="HA82" t="s">
        <v>138</v>
      </c>
      <c r="HC82" t="s">
        <v>174</v>
      </c>
      <c r="HD82" t="s">
        <v>174</v>
      </c>
      <c r="HF82" t="s">
        <v>138</v>
      </c>
      <c r="HG82" t="s">
        <v>138</v>
      </c>
      <c r="HO82" t="s">
        <v>138</v>
      </c>
      <c r="HQ82">
        <v>1</v>
      </c>
      <c r="HR82" t="s">
        <v>212</v>
      </c>
      <c r="HS82">
        <v>0</v>
      </c>
      <c r="HT82">
        <v>0</v>
      </c>
      <c r="HU82">
        <v>0</v>
      </c>
      <c r="HV82">
        <v>0</v>
      </c>
      <c r="HW82">
        <v>0</v>
      </c>
      <c r="HX82">
        <v>0</v>
      </c>
      <c r="HY82">
        <v>0</v>
      </c>
      <c r="HZ82">
        <v>0</v>
      </c>
      <c r="IA82">
        <v>0</v>
      </c>
      <c r="IB82">
        <v>0</v>
      </c>
      <c r="IC82">
        <v>0</v>
      </c>
      <c r="ID82">
        <v>0</v>
      </c>
      <c r="IE82">
        <v>0</v>
      </c>
      <c r="IF82">
        <v>0</v>
      </c>
      <c r="IG82">
        <v>0</v>
      </c>
      <c r="IH82">
        <v>0</v>
      </c>
      <c r="II82">
        <v>0</v>
      </c>
      <c r="IJ82">
        <v>0</v>
      </c>
      <c r="IK82">
        <v>0</v>
      </c>
      <c r="IL82">
        <v>0</v>
      </c>
      <c r="IM82">
        <v>0</v>
      </c>
      <c r="IN82">
        <v>100</v>
      </c>
      <c r="IO82">
        <v>0</v>
      </c>
      <c r="IP82">
        <v>0</v>
      </c>
      <c r="IQ82">
        <v>0</v>
      </c>
      <c r="JM82" t="s">
        <v>138</v>
      </c>
    </row>
    <row r="83" spans="1:276" x14ac:dyDescent="0.3">
      <c r="A83">
        <v>82</v>
      </c>
      <c r="B83" t="s">
        <v>261</v>
      </c>
      <c r="C83">
        <v>0</v>
      </c>
      <c r="D83">
        <v>100</v>
      </c>
      <c r="E83">
        <v>0</v>
      </c>
      <c r="F83">
        <v>0</v>
      </c>
      <c r="G83">
        <v>0</v>
      </c>
      <c r="H83">
        <v>100</v>
      </c>
      <c r="I83">
        <v>0</v>
      </c>
      <c r="J83">
        <v>0</v>
      </c>
      <c r="K83">
        <v>100</v>
      </c>
      <c r="L83">
        <v>0</v>
      </c>
      <c r="M83">
        <v>0</v>
      </c>
      <c r="N83">
        <v>0</v>
      </c>
      <c r="O83">
        <v>0</v>
      </c>
      <c r="P83">
        <v>0</v>
      </c>
      <c r="Q83">
        <v>0</v>
      </c>
      <c r="R83">
        <v>0</v>
      </c>
      <c r="S83">
        <v>0</v>
      </c>
      <c r="T83">
        <v>100</v>
      </c>
      <c r="U83">
        <v>0</v>
      </c>
      <c r="V83">
        <v>0</v>
      </c>
      <c r="W83">
        <v>0</v>
      </c>
      <c r="X83">
        <v>0</v>
      </c>
      <c r="Y83">
        <v>0</v>
      </c>
      <c r="Z83">
        <v>0</v>
      </c>
      <c r="AA83">
        <v>0</v>
      </c>
      <c r="AB83">
        <v>0</v>
      </c>
      <c r="AC83">
        <v>0</v>
      </c>
      <c r="AD83">
        <v>0</v>
      </c>
      <c r="AE83">
        <v>0</v>
      </c>
      <c r="AF83">
        <v>0</v>
      </c>
      <c r="AG83">
        <v>100</v>
      </c>
      <c r="AH83">
        <v>0</v>
      </c>
      <c r="AI83">
        <v>0</v>
      </c>
      <c r="AJ83">
        <v>100</v>
      </c>
      <c r="AK83">
        <v>0</v>
      </c>
      <c r="AL83">
        <v>0</v>
      </c>
      <c r="AM83">
        <v>0</v>
      </c>
      <c r="AN83">
        <v>0</v>
      </c>
      <c r="AO83">
        <v>0</v>
      </c>
      <c r="AP83">
        <v>0</v>
      </c>
      <c r="AQ83">
        <v>0</v>
      </c>
      <c r="AR83">
        <v>0</v>
      </c>
      <c r="AS83">
        <v>0</v>
      </c>
      <c r="AT83">
        <v>0</v>
      </c>
      <c r="AU83">
        <v>0</v>
      </c>
      <c r="AV83">
        <v>0</v>
      </c>
      <c r="AW83">
        <v>0</v>
      </c>
      <c r="AX83">
        <v>100</v>
      </c>
      <c r="AY83">
        <v>100</v>
      </c>
      <c r="AZ83">
        <v>0</v>
      </c>
      <c r="BA83" t="s">
        <v>174</v>
      </c>
      <c r="BB83" t="s">
        <v>174</v>
      </c>
      <c r="BC83" t="s">
        <v>174</v>
      </c>
      <c r="BD83" t="s">
        <v>174</v>
      </c>
      <c r="BE83" t="s">
        <v>174</v>
      </c>
      <c r="BF83" t="s">
        <v>174</v>
      </c>
      <c r="BG83" t="s">
        <v>174</v>
      </c>
      <c r="BH83" t="s">
        <v>174</v>
      </c>
      <c r="BI83" t="s">
        <v>174</v>
      </c>
      <c r="BJ83" t="s">
        <v>174</v>
      </c>
      <c r="BK83" t="s">
        <v>174</v>
      </c>
      <c r="BL83" t="s">
        <v>174</v>
      </c>
      <c r="BM83" t="s">
        <v>174</v>
      </c>
      <c r="BN83" t="s">
        <v>174</v>
      </c>
      <c r="BO83" t="s">
        <v>174</v>
      </c>
      <c r="BP83" t="s">
        <v>174</v>
      </c>
      <c r="BQ83">
        <v>0</v>
      </c>
      <c r="BR83">
        <v>0</v>
      </c>
      <c r="BS83">
        <v>0</v>
      </c>
      <c r="BT83">
        <v>100</v>
      </c>
      <c r="BU83">
        <v>0</v>
      </c>
      <c r="BV83">
        <v>0</v>
      </c>
      <c r="BW83">
        <v>0</v>
      </c>
      <c r="BX83">
        <v>0</v>
      </c>
      <c r="BY83">
        <v>0</v>
      </c>
      <c r="BZ83">
        <v>100</v>
      </c>
      <c r="CA83">
        <v>0</v>
      </c>
      <c r="CB83">
        <v>100</v>
      </c>
      <c r="CC83">
        <v>0</v>
      </c>
      <c r="CD83">
        <v>0</v>
      </c>
      <c r="CE83">
        <v>0</v>
      </c>
      <c r="CF83">
        <v>0</v>
      </c>
      <c r="CG83">
        <v>0</v>
      </c>
      <c r="CH83">
        <v>0</v>
      </c>
      <c r="CI83">
        <v>100</v>
      </c>
      <c r="CJ83">
        <v>0</v>
      </c>
      <c r="CK83">
        <v>0</v>
      </c>
      <c r="CL83">
        <v>100</v>
      </c>
      <c r="CM83">
        <v>0</v>
      </c>
      <c r="CN83" t="s">
        <v>174</v>
      </c>
      <c r="CO83" t="s">
        <v>174</v>
      </c>
      <c r="CP83" t="s">
        <v>174</v>
      </c>
      <c r="CQ83" t="s">
        <v>174</v>
      </c>
      <c r="CR83" t="s">
        <v>174</v>
      </c>
      <c r="CS83" t="s">
        <v>174</v>
      </c>
      <c r="CT83">
        <v>0</v>
      </c>
      <c r="CU83">
        <v>0</v>
      </c>
      <c r="CV83" t="s">
        <v>174</v>
      </c>
      <c r="CW83" t="s">
        <v>174</v>
      </c>
      <c r="CX83">
        <v>100</v>
      </c>
      <c r="CY83">
        <v>0</v>
      </c>
      <c r="CZ83">
        <v>0</v>
      </c>
      <c r="DA83">
        <v>0</v>
      </c>
      <c r="DB83">
        <v>0</v>
      </c>
      <c r="DC83">
        <v>0</v>
      </c>
      <c r="DD83">
        <v>0</v>
      </c>
      <c r="DE83">
        <v>0</v>
      </c>
      <c r="DF83">
        <v>0</v>
      </c>
      <c r="DG83">
        <v>0</v>
      </c>
      <c r="DH83">
        <v>0</v>
      </c>
      <c r="DI83">
        <v>0</v>
      </c>
      <c r="DK83" t="s">
        <v>138</v>
      </c>
      <c r="DO83" t="s">
        <v>138</v>
      </c>
      <c r="DR83" t="s">
        <v>138</v>
      </c>
      <c r="EA83" t="s">
        <v>138</v>
      </c>
      <c r="EN83" t="s">
        <v>138</v>
      </c>
      <c r="EQ83" t="s">
        <v>138</v>
      </c>
      <c r="FE83" t="s">
        <v>138</v>
      </c>
      <c r="FF83" t="s">
        <v>138</v>
      </c>
      <c r="FH83" t="s">
        <v>174</v>
      </c>
      <c r="FI83" t="s">
        <v>174</v>
      </c>
      <c r="FJ83" t="s">
        <v>174</v>
      </c>
      <c r="FK83" t="s">
        <v>174</v>
      </c>
      <c r="FL83" t="s">
        <v>174</v>
      </c>
      <c r="FM83" t="s">
        <v>174</v>
      </c>
      <c r="FN83" t="s">
        <v>174</v>
      </c>
      <c r="FO83" t="s">
        <v>174</v>
      </c>
      <c r="FP83" t="s">
        <v>174</v>
      </c>
      <c r="FQ83" t="s">
        <v>174</v>
      </c>
      <c r="FR83" t="s">
        <v>174</v>
      </c>
      <c r="FS83" t="s">
        <v>174</v>
      </c>
      <c r="FT83" t="s">
        <v>174</v>
      </c>
      <c r="FU83" t="s">
        <v>174</v>
      </c>
      <c r="FV83" t="s">
        <v>174</v>
      </c>
      <c r="FW83" t="s">
        <v>174</v>
      </c>
      <c r="GA83" t="s">
        <v>138</v>
      </c>
      <c r="GG83" t="s">
        <v>138</v>
      </c>
      <c r="GI83" t="s">
        <v>138</v>
      </c>
      <c r="GP83" t="s">
        <v>138</v>
      </c>
      <c r="GS83" t="s">
        <v>138</v>
      </c>
      <c r="GU83" t="s">
        <v>174</v>
      </c>
      <c r="GV83" t="s">
        <v>174</v>
      </c>
      <c r="GW83" t="s">
        <v>174</v>
      </c>
      <c r="GX83" t="s">
        <v>174</v>
      </c>
      <c r="GY83" t="s">
        <v>174</v>
      </c>
      <c r="GZ83" t="s">
        <v>174</v>
      </c>
      <c r="HC83" t="s">
        <v>174</v>
      </c>
      <c r="HD83" t="s">
        <v>174</v>
      </c>
      <c r="HE83" t="s">
        <v>138</v>
      </c>
      <c r="HQ83">
        <v>1</v>
      </c>
      <c r="HR83" t="s">
        <v>212</v>
      </c>
      <c r="HS83">
        <v>0</v>
      </c>
      <c r="HT83">
        <v>0</v>
      </c>
      <c r="HU83">
        <v>0</v>
      </c>
      <c r="HV83">
        <v>0</v>
      </c>
      <c r="HW83">
        <v>0</v>
      </c>
      <c r="HX83">
        <v>0</v>
      </c>
      <c r="HY83">
        <v>0</v>
      </c>
      <c r="HZ83">
        <v>0</v>
      </c>
      <c r="IA83">
        <v>0</v>
      </c>
      <c r="IB83">
        <v>0</v>
      </c>
      <c r="IC83">
        <v>0</v>
      </c>
      <c r="ID83">
        <v>0</v>
      </c>
      <c r="IE83">
        <v>0</v>
      </c>
      <c r="IF83">
        <v>0</v>
      </c>
      <c r="IG83">
        <v>0</v>
      </c>
      <c r="IH83">
        <v>0</v>
      </c>
      <c r="II83">
        <v>0</v>
      </c>
      <c r="IJ83">
        <v>0</v>
      </c>
      <c r="IK83">
        <v>0</v>
      </c>
      <c r="IL83">
        <v>0</v>
      </c>
      <c r="IM83">
        <v>0</v>
      </c>
      <c r="IN83">
        <v>0</v>
      </c>
      <c r="IO83">
        <v>100</v>
      </c>
      <c r="IP83">
        <v>0</v>
      </c>
      <c r="IQ83">
        <v>0</v>
      </c>
      <c r="JN83" t="s">
        <v>138</v>
      </c>
    </row>
    <row r="84" spans="1:276" x14ac:dyDescent="0.3">
      <c r="A84">
        <v>83</v>
      </c>
      <c r="B84" t="s">
        <v>262</v>
      </c>
      <c r="C84">
        <v>0</v>
      </c>
      <c r="D84">
        <v>100</v>
      </c>
      <c r="E84">
        <v>0</v>
      </c>
      <c r="F84">
        <v>0</v>
      </c>
      <c r="G84">
        <v>0</v>
      </c>
      <c r="H84">
        <v>100</v>
      </c>
      <c r="I84">
        <v>0</v>
      </c>
      <c r="J84">
        <v>0</v>
      </c>
      <c r="K84">
        <v>0</v>
      </c>
      <c r="L84">
        <v>0</v>
      </c>
      <c r="M84">
        <v>100</v>
      </c>
      <c r="N84">
        <v>0</v>
      </c>
      <c r="O84">
        <v>0</v>
      </c>
      <c r="P84">
        <v>0</v>
      </c>
      <c r="Q84">
        <v>0</v>
      </c>
      <c r="R84">
        <v>0</v>
      </c>
      <c r="S84">
        <v>100</v>
      </c>
      <c r="T84">
        <v>0</v>
      </c>
      <c r="U84">
        <v>0</v>
      </c>
      <c r="V84">
        <v>0</v>
      </c>
      <c r="W84">
        <v>0</v>
      </c>
      <c r="X84">
        <v>0</v>
      </c>
      <c r="Y84">
        <v>0</v>
      </c>
      <c r="Z84">
        <v>0</v>
      </c>
      <c r="AA84">
        <v>0</v>
      </c>
      <c r="AB84">
        <v>0</v>
      </c>
      <c r="AC84">
        <v>0</v>
      </c>
      <c r="AD84">
        <v>0</v>
      </c>
      <c r="AE84">
        <v>0</v>
      </c>
      <c r="AF84">
        <v>0</v>
      </c>
      <c r="AG84">
        <v>100</v>
      </c>
      <c r="AH84">
        <v>0</v>
      </c>
      <c r="AI84">
        <v>0</v>
      </c>
      <c r="AJ84">
        <v>0</v>
      </c>
      <c r="AK84">
        <v>100</v>
      </c>
      <c r="AL84">
        <v>0</v>
      </c>
      <c r="AM84">
        <v>100</v>
      </c>
      <c r="AN84">
        <v>0</v>
      </c>
      <c r="AO84">
        <v>0</v>
      </c>
      <c r="AP84">
        <v>0</v>
      </c>
      <c r="AQ84">
        <v>0</v>
      </c>
      <c r="AR84">
        <v>100</v>
      </c>
      <c r="AS84">
        <v>0</v>
      </c>
      <c r="AT84">
        <v>0</v>
      </c>
      <c r="AU84">
        <v>0</v>
      </c>
      <c r="AV84">
        <v>0</v>
      </c>
      <c r="AW84">
        <v>0</v>
      </c>
      <c r="AX84">
        <v>0</v>
      </c>
      <c r="AY84">
        <v>0</v>
      </c>
      <c r="AZ84">
        <v>100</v>
      </c>
      <c r="BA84" t="s">
        <v>174</v>
      </c>
      <c r="BB84" t="s">
        <v>174</v>
      </c>
      <c r="BC84" t="s">
        <v>174</v>
      </c>
      <c r="BD84" t="s">
        <v>174</v>
      </c>
      <c r="BE84" t="s">
        <v>174</v>
      </c>
      <c r="BF84" t="s">
        <v>174</v>
      </c>
      <c r="BG84" t="s">
        <v>174</v>
      </c>
      <c r="BH84" t="s">
        <v>174</v>
      </c>
      <c r="BI84" t="s">
        <v>174</v>
      </c>
      <c r="BJ84" t="s">
        <v>174</v>
      </c>
      <c r="BK84" t="s">
        <v>174</v>
      </c>
      <c r="BL84" t="s">
        <v>174</v>
      </c>
      <c r="BM84" t="s">
        <v>174</v>
      </c>
      <c r="BN84" t="s">
        <v>174</v>
      </c>
      <c r="BO84" t="s">
        <v>174</v>
      </c>
      <c r="BP84" t="s">
        <v>174</v>
      </c>
      <c r="BQ84">
        <v>0</v>
      </c>
      <c r="BR84">
        <v>0</v>
      </c>
      <c r="BS84">
        <v>0</v>
      </c>
      <c r="BT84">
        <v>100</v>
      </c>
      <c r="BU84">
        <v>0</v>
      </c>
      <c r="BV84">
        <v>0</v>
      </c>
      <c r="BW84">
        <v>0</v>
      </c>
      <c r="BX84">
        <v>0</v>
      </c>
      <c r="BY84">
        <v>0</v>
      </c>
      <c r="BZ84">
        <v>0</v>
      </c>
      <c r="CA84">
        <v>100</v>
      </c>
      <c r="CB84">
        <v>100</v>
      </c>
      <c r="CC84">
        <v>0</v>
      </c>
      <c r="CD84">
        <v>0</v>
      </c>
      <c r="CE84">
        <v>0</v>
      </c>
      <c r="CF84">
        <v>0</v>
      </c>
      <c r="CG84">
        <v>100</v>
      </c>
      <c r="CH84">
        <v>0</v>
      </c>
      <c r="CI84">
        <v>0</v>
      </c>
      <c r="CJ84">
        <v>0</v>
      </c>
      <c r="CK84">
        <v>0</v>
      </c>
      <c r="CL84">
        <v>0</v>
      </c>
      <c r="CM84">
        <v>100</v>
      </c>
      <c r="CN84" t="s">
        <v>174</v>
      </c>
      <c r="CO84" t="s">
        <v>174</v>
      </c>
      <c r="CP84" t="s">
        <v>174</v>
      </c>
      <c r="CQ84" t="s">
        <v>174</v>
      </c>
      <c r="CR84" t="s">
        <v>174</v>
      </c>
      <c r="CS84" t="s">
        <v>174</v>
      </c>
      <c r="CT84">
        <v>0</v>
      </c>
      <c r="CU84">
        <v>100</v>
      </c>
      <c r="CV84" t="s">
        <v>174</v>
      </c>
      <c r="CW84" t="s">
        <v>174</v>
      </c>
      <c r="CX84">
        <v>0</v>
      </c>
      <c r="CY84">
        <v>100</v>
      </c>
      <c r="CZ84">
        <v>100</v>
      </c>
      <c r="DA84">
        <v>0</v>
      </c>
      <c r="DB84">
        <v>0</v>
      </c>
      <c r="DC84">
        <v>0</v>
      </c>
      <c r="DD84">
        <v>0</v>
      </c>
      <c r="DE84">
        <v>0</v>
      </c>
      <c r="DF84">
        <v>0</v>
      </c>
      <c r="DG84">
        <v>0</v>
      </c>
      <c r="DH84">
        <v>100</v>
      </c>
      <c r="DI84">
        <v>0</v>
      </c>
      <c r="DK84" t="s">
        <v>138</v>
      </c>
      <c r="DO84" t="s">
        <v>138</v>
      </c>
      <c r="DT84" t="s">
        <v>138</v>
      </c>
      <c r="DZ84" t="s">
        <v>138</v>
      </c>
      <c r="EN84" t="s">
        <v>138</v>
      </c>
      <c r="ER84" t="s">
        <v>138</v>
      </c>
      <c r="ET84" t="s">
        <v>138</v>
      </c>
      <c r="EY84" t="s">
        <v>138</v>
      </c>
      <c r="FG84" t="s">
        <v>138</v>
      </c>
      <c r="FH84" t="s">
        <v>174</v>
      </c>
      <c r="FI84" t="s">
        <v>174</v>
      </c>
      <c r="FJ84" t="s">
        <v>174</v>
      </c>
      <c r="FK84" t="s">
        <v>174</v>
      </c>
      <c r="FL84" t="s">
        <v>174</v>
      </c>
      <c r="FM84" t="s">
        <v>174</v>
      </c>
      <c r="FN84" t="s">
        <v>174</v>
      </c>
      <c r="FO84" t="s">
        <v>174</v>
      </c>
      <c r="FP84" t="s">
        <v>174</v>
      </c>
      <c r="FQ84" t="s">
        <v>174</v>
      </c>
      <c r="FR84" t="s">
        <v>174</v>
      </c>
      <c r="FS84" t="s">
        <v>174</v>
      </c>
      <c r="FT84" t="s">
        <v>174</v>
      </c>
      <c r="FU84" t="s">
        <v>174</v>
      </c>
      <c r="FV84" t="s">
        <v>174</v>
      </c>
      <c r="FW84" t="s">
        <v>174</v>
      </c>
      <c r="GA84" t="s">
        <v>138</v>
      </c>
      <c r="GH84" t="s">
        <v>138</v>
      </c>
      <c r="GI84" t="s">
        <v>138</v>
      </c>
      <c r="GN84" t="s">
        <v>138</v>
      </c>
      <c r="GT84" t="s">
        <v>138</v>
      </c>
      <c r="GU84" t="s">
        <v>174</v>
      </c>
      <c r="GV84" t="s">
        <v>174</v>
      </c>
      <c r="GW84" t="s">
        <v>174</v>
      </c>
      <c r="GX84" t="s">
        <v>174</v>
      </c>
      <c r="GY84" t="s">
        <v>174</v>
      </c>
      <c r="GZ84" t="s">
        <v>174</v>
      </c>
      <c r="HB84" t="s">
        <v>138</v>
      </c>
      <c r="HC84" t="s">
        <v>174</v>
      </c>
      <c r="HD84" t="s">
        <v>174</v>
      </c>
      <c r="HF84" t="s">
        <v>138</v>
      </c>
      <c r="HG84" t="s">
        <v>138</v>
      </c>
      <c r="HO84" t="s">
        <v>138</v>
      </c>
      <c r="HQ84">
        <v>1</v>
      </c>
      <c r="HR84" t="s">
        <v>212</v>
      </c>
      <c r="HS84">
        <v>0</v>
      </c>
      <c r="HT84">
        <v>0</v>
      </c>
      <c r="HU84">
        <v>0</v>
      </c>
      <c r="HV84">
        <v>0</v>
      </c>
      <c r="HW84">
        <v>0</v>
      </c>
      <c r="HX84">
        <v>0</v>
      </c>
      <c r="HY84">
        <v>0</v>
      </c>
      <c r="HZ84">
        <v>0</v>
      </c>
      <c r="IA84">
        <v>0</v>
      </c>
      <c r="IB84">
        <v>0</v>
      </c>
      <c r="IC84">
        <v>0</v>
      </c>
      <c r="ID84">
        <v>0</v>
      </c>
      <c r="IE84">
        <v>0</v>
      </c>
      <c r="IF84">
        <v>0</v>
      </c>
      <c r="IG84">
        <v>0</v>
      </c>
      <c r="IH84">
        <v>0</v>
      </c>
      <c r="II84">
        <v>0</v>
      </c>
      <c r="IJ84">
        <v>0</v>
      </c>
      <c r="IK84">
        <v>0</v>
      </c>
      <c r="IL84">
        <v>0</v>
      </c>
      <c r="IM84">
        <v>0</v>
      </c>
      <c r="IN84">
        <v>0</v>
      </c>
      <c r="IO84">
        <v>100</v>
      </c>
      <c r="IP84">
        <v>0</v>
      </c>
      <c r="IQ84">
        <v>0</v>
      </c>
      <c r="JN84" t="s">
        <v>138</v>
      </c>
    </row>
    <row r="85" spans="1:276" x14ac:dyDescent="0.3">
      <c r="A85">
        <v>84</v>
      </c>
      <c r="B85" t="s">
        <v>263</v>
      </c>
      <c r="C85">
        <v>0</v>
      </c>
      <c r="D85">
        <v>100</v>
      </c>
      <c r="E85">
        <v>0</v>
      </c>
      <c r="F85">
        <v>0</v>
      </c>
      <c r="G85">
        <v>0</v>
      </c>
      <c r="H85">
        <v>100</v>
      </c>
      <c r="I85">
        <v>0</v>
      </c>
      <c r="J85">
        <v>0</v>
      </c>
      <c r="K85">
        <v>0</v>
      </c>
      <c r="L85">
        <v>0</v>
      </c>
      <c r="M85">
        <v>0</v>
      </c>
      <c r="N85">
        <v>0</v>
      </c>
      <c r="O85">
        <v>100</v>
      </c>
      <c r="P85">
        <v>0</v>
      </c>
      <c r="Q85">
        <v>0</v>
      </c>
      <c r="R85">
        <v>0</v>
      </c>
      <c r="S85">
        <v>0</v>
      </c>
      <c r="T85">
        <v>0</v>
      </c>
      <c r="U85">
        <v>0</v>
      </c>
      <c r="V85">
        <v>0</v>
      </c>
      <c r="W85">
        <v>0</v>
      </c>
      <c r="X85">
        <v>50</v>
      </c>
      <c r="Y85">
        <v>0</v>
      </c>
      <c r="Z85">
        <v>0</v>
      </c>
      <c r="AA85">
        <v>0</v>
      </c>
      <c r="AB85">
        <v>50</v>
      </c>
      <c r="AC85">
        <v>0</v>
      </c>
      <c r="AD85">
        <v>0</v>
      </c>
      <c r="AE85">
        <v>0</v>
      </c>
      <c r="AF85">
        <v>0</v>
      </c>
      <c r="AG85">
        <v>100</v>
      </c>
      <c r="AH85">
        <v>0</v>
      </c>
      <c r="AI85">
        <v>0</v>
      </c>
      <c r="AJ85">
        <v>50</v>
      </c>
      <c r="AK85">
        <v>50</v>
      </c>
      <c r="AL85">
        <v>0</v>
      </c>
      <c r="AM85">
        <v>100</v>
      </c>
      <c r="AN85">
        <v>0</v>
      </c>
      <c r="AO85">
        <v>0</v>
      </c>
      <c r="AP85">
        <v>0</v>
      </c>
      <c r="AQ85">
        <v>0</v>
      </c>
      <c r="AR85">
        <v>0</v>
      </c>
      <c r="AS85">
        <v>0</v>
      </c>
      <c r="AT85">
        <v>100</v>
      </c>
      <c r="AU85">
        <v>0</v>
      </c>
      <c r="AV85">
        <v>0</v>
      </c>
      <c r="AW85">
        <v>0</v>
      </c>
      <c r="AX85">
        <v>100</v>
      </c>
      <c r="AY85">
        <v>50</v>
      </c>
      <c r="AZ85">
        <v>50</v>
      </c>
      <c r="BA85" t="s">
        <v>174</v>
      </c>
      <c r="BB85" t="s">
        <v>174</v>
      </c>
      <c r="BC85" t="s">
        <v>174</v>
      </c>
      <c r="BD85" t="s">
        <v>174</v>
      </c>
      <c r="BE85" t="s">
        <v>174</v>
      </c>
      <c r="BF85" t="s">
        <v>174</v>
      </c>
      <c r="BG85" t="s">
        <v>174</v>
      </c>
      <c r="BH85" t="s">
        <v>174</v>
      </c>
      <c r="BI85" t="s">
        <v>174</v>
      </c>
      <c r="BJ85" t="s">
        <v>174</v>
      </c>
      <c r="BK85" t="s">
        <v>174</v>
      </c>
      <c r="BL85" t="s">
        <v>174</v>
      </c>
      <c r="BM85" t="s">
        <v>174</v>
      </c>
      <c r="BN85" t="s">
        <v>174</v>
      </c>
      <c r="BO85" t="s">
        <v>174</v>
      </c>
      <c r="BP85" t="s">
        <v>174</v>
      </c>
      <c r="BQ85">
        <v>0</v>
      </c>
      <c r="BR85">
        <v>0</v>
      </c>
      <c r="BS85">
        <v>50</v>
      </c>
      <c r="BT85">
        <v>50</v>
      </c>
      <c r="BU85">
        <v>0</v>
      </c>
      <c r="BV85">
        <v>0</v>
      </c>
      <c r="BW85">
        <v>0</v>
      </c>
      <c r="BX85">
        <v>0</v>
      </c>
      <c r="BY85">
        <v>0</v>
      </c>
      <c r="BZ85">
        <v>0</v>
      </c>
      <c r="CA85">
        <v>100</v>
      </c>
      <c r="CB85">
        <v>100</v>
      </c>
      <c r="CC85">
        <v>0</v>
      </c>
      <c r="CD85">
        <v>0</v>
      </c>
      <c r="CE85">
        <v>0</v>
      </c>
      <c r="CF85">
        <v>0</v>
      </c>
      <c r="CG85">
        <v>0</v>
      </c>
      <c r="CH85">
        <v>0</v>
      </c>
      <c r="CI85">
        <v>0</v>
      </c>
      <c r="CJ85">
        <v>50</v>
      </c>
      <c r="CK85">
        <v>50</v>
      </c>
      <c r="CL85">
        <v>0</v>
      </c>
      <c r="CM85">
        <v>100</v>
      </c>
      <c r="CN85" t="s">
        <v>174</v>
      </c>
      <c r="CO85" t="s">
        <v>174</v>
      </c>
      <c r="CP85" t="s">
        <v>174</v>
      </c>
      <c r="CQ85" t="s">
        <v>174</v>
      </c>
      <c r="CR85" t="s">
        <v>174</v>
      </c>
      <c r="CS85" t="s">
        <v>174</v>
      </c>
      <c r="CT85">
        <v>0</v>
      </c>
      <c r="CU85">
        <v>100</v>
      </c>
      <c r="CV85" t="s">
        <v>174</v>
      </c>
      <c r="CW85" t="s">
        <v>174</v>
      </c>
      <c r="CX85">
        <v>100</v>
      </c>
      <c r="CY85">
        <v>0</v>
      </c>
      <c r="CZ85">
        <v>0</v>
      </c>
      <c r="DA85">
        <v>0</v>
      </c>
      <c r="DB85">
        <v>0</v>
      </c>
      <c r="DC85">
        <v>0</v>
      </c>
      <c r="DD85">
        <v>0</v>
      </c>
      <c r="DE85">
        <v>0</v>
      </c>
      <c r="DF85">
        <v>0</v>
      </c>
      <c r="DG85">
        <v>0</v>
      </c>
      <c r="DH85">
        <v>0</v>
      </c>
      <c r="DI85">
        <v>0</v>
      </c>
      <c r="DK85" t="s">
        <v>138</v>
      </c>
      <c r="DO85" t="s">
        <v>138</v>
      </c>
      <c r="DV85" t="s">
        <v>138</v>
      </c>
      <c r="EE85" t="s">
        <v>133</v>
      </c>
      <c r="EI85" t="s">
        <v>133</v>
      </c>
      <c r="EN85" t="s">
        <v>138</v>
      </c>
      <c r="EQ85" t="s">
        <v>133</v>
      </c>
      <c r="ER85" t="s">
        <v>133</v>
      </c>
      <c r="ET85" t="s">
        <v>138</v>
      </c>
      <c r="FA85" t="s">
        <v>138</v>
      </c>
      <c r="FE85" t="s">
        <v>138</v>
      </c>
      <c r="FF85" t="s">
        <v>133</v>
      </c>
      <c r="FG85" t="s">
        <v>133</v>
      </c>
      <c r="FH85" t="s">
        <v>174</v>
      </c>
      <c r="FI85" t="s">
        <v>174</v>
      </c>
      <c r="FJ85" t="s">
        <v>174</v>
      </c>
      <c r="FK85" t="s">
        <v>174</v>
      </c>
      <c r="FL85" t="s">
        <v>174</v>
      </c>
      <c r="FM85" t="s">
        <v>174</v>
      </c>
      <c r="FN85" t="s">
        <v>174</v>
      </c>
      <c r="FO85" t="s">
        <v>174</v>
      </c>
      <c r="FP85" t="s">
        <v>174</v>
      </c>
      <c r="FQ85" t="s">
        <v>174</v>
      </c>
      <c r="FR85" t="s">
        <v>174</v>
      </c>
      <c r="FS85" t="s">
        <v>174</v>
      </c>
      <c r="FT85" t="s">
        <v>174</v>
      </c>
      <c r="FU85" t="s">
        <v>174</v>
      </c>
      <c r="FV85" t="s">
        <v>174</v>
      </c>
      <c r="FW85" t="s">
        <v>174</v>
      </c>
      <c r="FZ85" t="s">
        <v>133</v>
      </c>
      <c r="GA85" t="s">
        <v>133</v>
      </c>
      <c r="GH85" t="s">
        <v>138</v>
      </c>
      <c r="GI85" t="s">
        <v>138</v>
      </c>
      <c r="GQ85" t="s">
        <v>133</v>
      </c>
      <c r="GR85" t="s">
        <v>133</v>
      </c>
      <c r="GT85" t="s">
        <v>138</v>
      </c>
      <c r="GU85" t="s">
        <v>174</v>
      </c>
      <c r="GV85" t="s">
        <v>174</v>
      </c>
      <c r="GW85" t="s">
        <v>174</v>
      </c>
      <c r="GX85" t="s">
        <v>174</v>
      </c>
      <c r="GY85" t="s">
        <v>174</v>
      </c>
      <c r="GZ85" t="s">
        <v>174</v>
      </c>
      <c r="HB85" t="s">
        <v>138</v>
      </c>
      <c r="HC85" t="s">
        <v>174</v>
      </c>
      <c r="HD85" t="s">
        <v>174</v>
      </c>
      <c r="HE85" t="s">
        <v>138</v>
      </c>
      <c r="HQ85">
        <v>2</v>
      </c>
      <c r="HR85" t="s">
        <v>212</v>
      </c>
      <c r="HS85">
        <v>0</v>
      </c>
      <c r="HT85">
        <v>0</v>
      </c>
      <c r="HU85">
        <v>0</v>
      </c>
      <c r="HV85">
        <v>0</v>
      </c>
      <c r="HW85">
        <v>0</v>
      </c>
      <c r="HX85">
        <v>0</v>
      </c>
      <c r="HY85">
        <v>0</v>
      </c>
      <c r="HZ85">
        <v>0</v>
      </c>
      <c r="IA85">
        <v>0</v>
      </c>
      <c r="IB85">
        <v>0</v>
      </c>
      <c r="IC85">
        <v>0</v>
      </c>
      <c r="ID85">
        <v>0</v>
      </c>
      <c r="IE85">
        <v>0</v>
      </c>
      <c r="IF85">
        <v>0</v>
      </c>
      <c r="IG85">
        <v>0</v>
      </c>
      <c r="IH85">
        <v>0</v>
      </c>
      <c r="II85">
        <v>0</v>
      </c>
      <c r="IJ85">
        <v>0</v>
      </c>
      <c r="IK85">
        <v>0</v>
      </c>
      <c r="IL85">
        <v>0</v>
      </c>
      <c r="IM85">
        <v>0</v>
      </c>
      <c r="IN85">
        <v>0</v>
      </c>
      <c r="IO85">
        <v>100</v>
      </c>
      <c r="IP85">
        <v>0</v>
      </c>
      <c r="IQ85">
        <v>0</v>
      </c>
      <c r="JN85" t="s">
        <v>138</v>
      </c>
    </row>
    <row r="86" spans="1:276" x14ac:dyDescent="0.3">
      <c r="A86">
        <v>85</v>
      </c>
      <c r="B86" t="s">
        <v>264</v>
      </c>
      <c r="C86">
        <v>0</v>
      </c>
      <c r="D86">
        <v>100</v>
      </c>
      <c r="E86">
        <v>0</v>
      </c>
      <c r="F86">
        <v>0</v>
      </c>
      <c r="G86">
        <v>0</v>
      </c>
      <c r="H86">
        <v>100</v>
      </c>
      <c r="I86">
        <v>0</v>
      </c>
      <c r="J86">
        <v>0</v>
      </c>
      <c r="K86">
        <v>0</v>
      </c>
      <c r="L86">
        <v>0</v>
      </c>
      <c r="M86">
        <v>0</v>
      </c>
      <c r="N86">
        <v>0</v>
      </c>
      <c r="O86">
        <v>0</v>
      </c>
      <c r="P86">
        <v>0</v>
      </c>
      <c r="Q86">
        <v>100</v>
      </c>
      <c r="R86">
        <v>0</v>
      </c>
      <c r="S86">
        <v>0</v>
      </c>
      <c r="T86">
        <v>0</v>
      </c>
      <c r="U86">
        <v>0</v>
      </c>
      <c r="V86">
        <v>100</v>
      </c>
      <c r="W86">
        <v>0</v>
      </c>
      <c r="X86">
        <v>0</v>
      </c>
      <c r="Y86">
        <v>0</v>
      </c>
      <c r="Z86">
        <v>0</v>
      </c>
      <c r="AA86">
        <v>0</v>
      </c>
      <c r="AB86">
        <v>0</v>
      </c>
      <c r="AC86">
        <v>0</v>
      </c>
      <c r="AD86">
        <v>0</v>
      </c>
      <c r="AE86">
        <v>0</v>
      </c>
      <c r="AF86">
        <v>0</v>
      </c>
      <c r="AG86">
        <v>100</v>
      </c>
      <c r="AH86">
        <v>0</v>
      </c>
      <c r="AI86">
        <v>0</v>
      </c>
      <c r="AJ86">
        <v>100</v>
      </c>
      <c r="AK86">
        <v>0</v>
      </c>
      <c r="AL86">
        <v>0</v>
      </c>
      <c r="AM86">
        <v>0</v>
      </c>
      <c r="AN86">
        <v>0</v>
      </c>
      <c r="AO86">
        <v>0</v>
      </c>
      <c r="AP86">
        <v>0</v>
      </c>
      <c r="AQ86">
        <v>0</v>
      </c>
      <c r="AR86">
        <v>0</v>
      </c>
      <c r="AS86">
        <v>0</v>
      </c>
      <c r="AT86">
        <v>0</v>
      </c>
      <c r="AU86">
        <v>0</v>
      </c>
      <c r="AV86">
        <v>0</v>
      </c>
      <c r="AW86">
        <v>0</v>
      </c>
      <c r="AX86">
        <v>100</v>
      </c>
      <c r="AY86">
        <v>100</v>
      </c>
      <c r="AZ86">
        <v>0</v>
      </c>
      <c r="BA86" t="s">
        <v>174</v>
      </c>
      <c r="BB86" t="s">
        <v>174</v>
      </c>
      <c r="BC86" t="s">
        <v>174</v>
      </c>
      <c r="BD86" t="s">
        <v>174</v>
      </c>
      <c r="BE86" t="s">
        <v>174</v>
      </c>
      <c r="BF86" t="s">
        <v>174</v>
      </c>
      <c r="BG86" t="s">
        <v>174</v>
      </c>
      <c r="BH86" t="s">
        <v>174</v>
      </c>
      <c r="BI86" t="s">
        <v>174</v>
      </c>
      <c r="BJ86" t="s">
        <v>174</v>
      </c>
      <c r="BK86" t="s">
        <v>174</v>
      </c>
      <c r="BL86" t="s">
        <v>174</v>
      </c>
      <c r="BM86" t="s">
        <v>174</v>
      </c>
      <c r="BN86" t="s">
        <v>174</v>
      </c>
      <c r="BO86" t="s">
        <v>174</v>
      </c>
      <c r="BP86" t="s">
        <v>174</v>
      </c>
      <c r="BQ86">
        <v>0</v>
      </c>
      <c r="BR86">
        <v>0</v>
      </c>
      <c r="BS86">
        <v>0</v>
      </c>
      <c r="BT86">
        <v>100</v>
      </c>
      <c r="BU86">
        <v>0</v>
      </c>
      <c r="BV86">
        <v>0</v>
      </c>
      <c r="BW86">
        <v>0</v>
      </c>
      <c r="BX86">
        <v>0</v>
      </c>
      <c r="BY86">
        <v>0</v>
      </c>
      <c r="BZ86">
        <v>0</v>
      </c>
      <c r="CA86">
        <v>100</v>
      </c>
      <c r="CB86">
        <v>100</v>
      </c>
      <c r="CC86">
        <v>0</v>
      </c>
      <c r="CD86">
        <v>0</v>
      </c>
      <c r="CE86">
        <v>0</v>
      </c>
      <c r="CF86">
        <v>0</v>
      </c>
      <c r="CG86">
        <v>0</v>
      </c>
      <c r="CH86">
        <v>0</v>
      </c>
      <c r="CI86">
        <v>100</v>
      </c>
      <c r="CJ86">
        <v>0</v>
      </c>
      <c r="CK86">
        <v>0</v>
      </c>
      <c r="CL86">
        <v>0</v>
      </c>
      <c r="CM86">
        <v>100</v>
      </c>
      <c r="CN86" t="s">
        <v>174</v>
      </c>
      <c r="CO86" t="s">
        <v>174</v>
      </c>
      <c r="CP86" t="s">
        <v>174</v>
      </c>
      <c r="CQ86" t="s">
        <v>174</v>
      </c>
      <c r="CR86" t="s">
        <v>174</v>
      </c>
      <c r="CS86" t="s">
        <v>174</v>
      </c>
      <c r="CT86">
        <v>0</v>
      </c>
      <c r="CU86">
        <v>100</v>
      </c>
      <c r="CV86" t="s">
        <v>174</v>
      </c>
      <c r="CW86" t="s">
        <v>174</v>
      </c>
      <c r="CX86">
        <v>100</v>
      </c>
      <c r="CY86">
        <v>0</v>
      </c>
      <c r="CZ86">
        <v>0</v>
      </c>
      <c r="DA86">
        <v>0</v>
      </c>
      <c r="DB86">
        <v>0</v>
      </c>
      <c r="DC86">
        <v>0</v>
      </c>
      <c r="DD86">
        <v>0</v>
      </c>
      <c r="DE86">
        <v>0</v>
      </c>
      <c r="DF86">
        <v>0</v>
      </c>
      <c r="DG86">
        <v>0</v>
      </c>
      <c r="DH86">
        <v>0</v>
      </c>
      <c r="DI86">
        <v>0</v>
      </c>
      <c r="DK86" t="s">
        <v>138</v>
      </c>
      <c r="DO86" t="s">
        <v>138</v>
      </c>
      <c r="DX86" t="s">
        <v>138</v>
      </c>
      <c r="EC86" t="s">
        <v>138</v>
      </c>
      <c r="EN86" t="s">
        <v>138</v>
      </c>
      <c r="EQ86" t="s">
        <v>138</v>
      </c>
      <c r="FE86" t="s">
        <v>138</v>
      </c>
      <c r="FF86" t="s">
        <v>138</v>
      </c>
      <c r="FH86" t="s">
        <v>174</v>
      </c>
      <c r="FI86" t="s">
        <v>174</v>
      </c>
      <c r="FJ86" t="s">
        <v>174</v>
      </c>
      <c r="FK86" t="s">
        <v>174</v>
      </c>
      <c r="FL86" t="s">
        <v>174</v>
      </c>
      <c r="FM86" t="s">
        <v>174</v>
      </c>
      <c r="FN86" t="s">
        <v>174</v>
      </c>
      <c r="FO86" t="s">
        <v>174</v>
      </c>
      <c r="FP86" t="s">
        <v>174</v>
      </c>
      <c r="FQ86" t="s">
        <v>174</v>
      </c>
      <c r="FR86" t="s">
        <v>174</v>
      </c>
      <c r="FS86" t="s">
        <v>174</v>
      </c>
      <c r="FT86" t="s">
        <v>174</v>
      </c>
      <c r="FU86" t="s">
        <v>174</v>
      </c>
      <c r="FV86" t="s">
        <v>174</v>
      </c>
      <c r="FW86" t="s">
        <v>174</v>
      </c>
      <c r="GA86" t="s">
        <v>138</v>
      </c>
      <c r="GH86" t="s">
        <v>138</v>
      </c>
      <c r="GI86" t="s">
        <v>138</v>
      </c>
      <c r="GP86" t="s">
        <v>138</v>
      </c>
      <c r="GT86" t="s">
        <v>138</v>
      </c>
      <c r="GU86" t="s">
        <v>174</v>
      </c>
      <c r="GV86" t="s">
        <v>174</v>
      </c>
      <c r="GW86" t="s">
        <v>174</v>
      </c>
      <c r="GX86" t="s">
        <v>174</v>
      </c>
      <c r="GY86" t="s">
        <v>174</v>
      </c>
      <c r="GZ86" t="s">
        <v>174</v>
      </c>
      <c r="HB86" t="s">
        <v>138</v>
      </c>
      <c r="HC86" t="s">
        <v>174</v>
      </c>
      <c r="HD86" t="s">
        <v>174</v>
      </c>
      <c r="HE86" t="s">
        <v>138</v>
      </c>
      <c r="HQ86">
        <v>1</v>
      </c>
      <c r="HR86" t="s">
        <v>212</v>
      </c>
      <c r="HS86">
        <v>0</v>
      </c>
      <c r="HT86">
        <v>0</v>
      </c>
      <c r="HU86">
        <v>0</v>
      </c>
      <c r="HV86">
        <v>0</v>
      </c>
      <c r="HW86">
        <v>0</v>
      </c>
      <c r="HX86">
        <v>0</v>
      </c>
      <c r="HY86">
        <v>0</v>
      </c>
      <c r="HZ86">
        <v>0</v>
      </c>
      <c r="IA86">
        <v>0</v>
      </c>
      <c r="IB86">
        <v>0</v>
      </c>
      <c r="IC86">
        <v>0</v>
      </c>
      <c r="ID86">
        <v>0</v>
      </c>
      <c r="IE86">
        <v>0</v>
      </c>
      <c r="IF86">
        <v>0</v>
      </c>
      <c r="IG86">
        <v>0</v>
      </c>
      <c r="IH86">
        <v>0</v>
      </c>
      <c r="II86">
        <v>0</v>
      </c>
      <c r="IJ86">
        <v>0</v>
      </c>
      <c r="IK86">
        <v>0</v>
      </c>
      <c r="IL86">
        <v>0</v>
      </c>
      <c r="IM86">
        <v>0</v>
      </c>
      <c r="IN86">
        <v>0</v>
      </c>
      <c r="IO86">
        <v>100</v>
      </c>
      <c r="IP86">
        <v>0</v>
      </c>
      <c r="IQ86">
        <v>0</v>
      </c>
      <c r="JN86" t="s">
        <v>138</v>
      </c>
    </row>
    <row r="87" spans="1:276" x14ac:dyDescent="0.3">
      <c r="A87">
        <v>86</v>
      </c>
      <c r="B87" t="s">
        <v>265</v>
      </c>
      <c r="C87">
        <v>0</v>
      </c>
      <c r="D87">
        <v>100</v>
      </c>
      <c r="E87">
        <v>0</v>
      </c>
      <c r="F87">
        <v>0</v>
      </c>
      <c r="G87">
        <v>0</v>
      </c>
      <c r="H87">
        <v>100</v>
      </c>
      <c r="I87">
        <v>0</v>
      </c>
      <c r="J87">
        <v>0</v>
      </c>
      <c r="K87">
        <v>0</v>
      </c>
      <c r="L87">
        <v>0</v>
      </c>
      <c r="M87">
        <v>100</v>
      </c>
      <c r="N87">
        <v>0</v>
      </c>
      <c r="O87">
        <v>0</v>
      </c>
      <c r="P87">
        <v>0</v>
      </c>
      <c r="Q87">
        <v>0</v>
      </c>
      <c r="R87">
        <v>0</v>
      </c>
      <c r="S87">
        <v>100</v>
      </c>
      <c r="T87">
        <v>0</v>
      </c>
      <c r="U87">
        <v>0</v>
      </c>
      <c r="V87">
        <v>0</v>
      </c>
      <c r="W87">
        <v>0</v>
      </c>
      <c r="X87">
        <v>0</v>
      </c>
      <c r="Y87">
        <v>0</v>
      </c>
      <c r="Z87">
        <v>0</v>
      </c>
      <c r="AA87">
        <v>0</v>
      </c>
      <c r="AB87">
        <v>0</v>
      </c>
      <c r="AC87">
        <v>0</v>
      </c>
      <c r="AD87">
        <v>0</v>
      </c>
      <c r="AE87">
        <v>0</v>
      </c>
      <c r="AF87">
        <v>0</v>
      </c>
      <c r="AG87">
        <v>100</v>
      </c>
      <c r="AH87">
        <v>0</v>
      </c>
      <c r="AI87">
        <v>0</v>
      </c>
      <c r="AJ87">
        <v>100</v>
      </c>
      <c r="AK87">
        <v>0</v>
      </c>
      <c r="AL87">
        <v>0</v>
      </c>
      <c r="AM87">
        <v>0</v>
      </c>
      <c r="AN87">
        <v>0</v>
      </c>
      <c r="AO87">
        <v>0</v>
      </c>
      <c r="AP87">
        <v>0</v>
      </c>
      <c r="AQ87">
        <v>0</v>
      </c>
      <c r="AR87">
        <v>0</v>
      </c>
      <c r="AS87">
        <v>0</v>
      </c>
      <c r="AT87">
        <v>0</v>
      </c>
      <c r="AU87">
        <v>0</v>
      </c>
      <c r="AV87">
        <v>0</v>
      </c>
      <c r="AW87">
        <v>100</v>
      </c>
      <c r="AX87">
        <v>0</v>
      </c>
      <c r="AY87">
        <v>100</v>
      </c>
      <c r="AZ87">
        <v>0</v>
      </c>
      <c r="BA87" t="s">
        <v>174</v>
      </c>
      <c r="BB87" t="s">
        <v>174</v>
      </c>
      <c r="BC87" t="s">
        <v>174</v>
      </c>
      <c r="BD87" t="s">
        <v>174</v>
      </c>
      <c r="BE87" t="s">
        <v>174</v>
      </c>
      <c r="BF87" t="s">
        <v>174</v>
      </c>
      <c r="BG87" t="s">
        <v>174</v>
      </c>
      <c r="BH87" t="s">
        <v>174</v>
      </c>
      <c r="BI87" t="s">
        <v>174</v>
      </c>
      <c r="BJ87" t="s">
        <v>174</v>
      </c>
      <c r="BK87" t="s">
        <v>174</v>
      </c>
      <c r="BL87" t="s">
        <v>174</v>
      </c>
      <c r="BM87" t="s">
        <v>174</v>
      </c>
      <c r="BN87" t="s">
        <v>174</v>
      </c>
      <c r="BO87" t="s">
        <v>174</v>
      </c>
      <c r="BP87" t="s">
        <v>174</v>
      </c>
      <c r="BQ87">
        <v>0</v>
      </c>
      <c r="BR87">
        <v>0</v>
      </c>
      <c r="BS87">
        <v>100</v>
      </c>
      <c r="BT87">
        <v>0</v>
      </c>
      <c r="BU87">
        <v>0</v>
      </c>
      <c r="BV87">
        <v>0</v>
      </c>
      <c r="BW87">
        <v>0</v>
      </c>
      <c r="BX87">
        <v>0</v>
      </c>
      <c r="BY87">
        <v>0</v>
      </c>
      <c r="BZ87">
        <v>100</v>
      </c>
      <c r="CA87">
        <v>0</v>
      </c>
      <c r="CB87">
        <v>100</v>
      </c>
      <c r="CC87">
        <v>0</v>
      </c>
      <c r="CD87">
        <v>0</v>
      </c>
      <c r="CE87">
        <v>0</v>
      </c>
      <c r="CF87">
        <v>0</v>
      </c>
      <c r="CG87">
        <v>0</v>
      </c>
      <c r="CH87">
        <v>0</v>
      </c>
      <c r="CI87">
        <v>100</v>
      </c>
      <c r="CJ87">
        <v>0</v>
      </c>
      <c r="CK87">
        <v>0</v>
      </c>
      <c r="CL87">
        <v>100</v>
      </c>
      <c r="CM87">
        <v>0</v>
      </c>
      <c r="CN87" t="s">
        <v>174</v>
      </c>
      <c r="CO87" t="s">
        <v>174</v>
      </c>
      <c r="CP87" t="s">
        <v>174</v>
      </c>
      <c r="CQ87" t="s">
        <v>174</v>
      </c>
      <c r="CR87" t="s">
        <v>174</v>
      </c>
      <c r="CS87" t="s">
        <v>174</v>
      </c>
      <c r="CT87">
        <v>0</v>
      </c>
      <c r="CU87">
        <v>0</v>
      </c>
      <c r="CV87" t="s">
        <v>174</v>
      </c>
      <c r="CW87" t="s">
        <v>174</v>
      </c>
      <c r="CX87">
        <v>100</v>
      </c>
      <c r="CY87">
        <v>0</v>
      </c>
      <c r="CZ87">
        <v>0</v>
      </c>
      <c r="DA87">
        <v>0</v>
      </c>
      <c r="DB87">
        <v>0</v>
      </c>
      <c r="DC87">
        <v>0</v>
      </c>
      <c r="DD87">
        <v>0</v>
      </c>
      <c r="DE87">
        <v>0</v>
      </c>
      <c r="DF87">
        <v>0</v>
      </c>
      <c r="DG87">
        <v>0</v>
      </c>
      <c r="DH87">
        <v>0</v>
      </c>
      <c r="DI87">
        <v>0</v>
      </c>
      <c r="DK87" t="s">
        <v>138</v>
      </c>
      <c r="DO87" t="s">
        <v>138</v>
      </c>
      <c r="DT87" t="s">
        <v>138</v>
      </c>
      <c r="DZ87" t="s">
        <v>138</v>
      </c>
      <c r="EN87" t="s">
        <v>138</v>
      </c>
      <c r="EQ87" t="s">
        <v>138</v>
      </c>
      <c r="FD87" t="s">
        <v>138</v>
      </c>
      <c r="FF87" t="s">
        <v>138</v>
      </c>
      <c r="FH87" t="s">
        <v>174</v>
      </c>
      <c r="FI87" t="s">
        <v>174</v>
      </c>
      <c r="FJ87" t="s">
        <v>174</v>
      </c>
      <c r="FK87" t="s">
        <v>174</v>
      </c>
      <c r="FL87" t="s">
        <v>174</v>
      </c>
      <c r="FM87" t="s">
        <v>174</v>
      </c>
      <c r="FN87" t="s">
        <v>174</v>
      </c>
      <c r="FO87" t="s">
        <v>174</v>
      </c>
      <c r="FP87" t="s">
        <v>174</v>
      </c>
      <c r="FQ87" t="s">
        <v>174</v>
      </c>
      <c r="FR87" t="s">
        <v>174</v>
      </c>
      <c r="FS87" t="s">
        <v>174</v>
      </c>
      <c r="FT87" t="s">
        <v>174</v>
      </c>
      <c r="FU87" t="s">
        <v>174</v>
      </c>
      <c r="FV87" t="s">
        <v>174</v>
      </c>
      <c r="FW87" t="s">
        <v>174</v>
      </c>
      <c r="FZ87" t="s">
        <v>138</v>
      </c>
      <c r="GG87" t="s">
        <v>138</v>
      </c>
      <c r="GI87" t="s">
        <v>138</v>
      </c>
      <c r="GP87" t="s">
        <v>138</v>
      </c>
      <c r="GS87" t="s">
        <v>138</v>
      </c>
      <c r="GU87" t="s">
        <v>174</v>
      </c>
      <c r="GV87" t="s">
        <v>174</v>
      </c>
      <c r="GW87" t="s">
        <v>174</v>
      </c>
      <c r="GX87" t="s">
        <v>174</v>
      </c>
      <c r="GY87" t="s">
        <v>174</v>
      </c>
      <c r="GZ87" t="s">
        <v>174</v>
      </c>
      <c r="HC87" t="s">
        <v>174</v>
      </c>
      <c r="HD87" t="s">
        <v>174</v>
      </c>
      <c r="HE87" t="s">
        <v>138</v>
      </c>
      <c r="HQ87">
        <v>1</v>
      </c>
      <c r="HR87" t="s">
        <v>212</v>
      </c>
      <c r="HS87">
        <v>0</v>
      </c>
      <c r="HT87">
        <v>0</v>
      </c>
      <c r="HU87">
        <v>0</v>
      </c>
      <c r="HV87">
        <v>0</v>
      </c>
      <c r="HW87">
        <v>0</v>
      </c>
      <c r="HX87">
        <v>0</v>
      </c>
      <c r="HY87">
        <v>0</v>
      </c>
      <c r="HZ87">
        <v>0</v>
      </c>
      <c r="IA87">
        <v>0</v>
      </c>
      <c r="IB87">
        <v>0</v>
      </c>
      <c r="IC87">
        <v>0</v>
      </c>
      <c r="ID87">
        <v>0</v>
      </c>
      <c r="IE87">
        <v>0</v>
      </c>
      <c r="IF87">
        <v>0</v>
      </c>
      <c r="IG87">
        <v>0</v>
      </c>
      <c r="IH87">
        <v>0</v>
      </c>
      <c r="II87">
        <v>0</v>
      </c>
      <c r="IJ87">
        <v>0</v>
      </c>
      <c r="IK87">
        <v>0</v>
      </c>
      <c r="IL87">
        <v>0</v>
      </c>
      <c r="IM87">
        <v>0</v>
      </c>
      <c r="IN87">
        <v>0</v>
      </c>
      <c r="IO87">
        <v>0</v>
      </c>
      <c r="IP87">
        <v>100</v>
      </c>
      <c r="IQ87">
        <v>0</v>
      </c>
      <c r="JO87" t="s">
        <v>138</v>
      </c>
    </row>
    <row r="88" spans="1:276" x14ac:dyDescent="0.3">
      <c r="A88">
        <v>87</v>
      </c>
      <c r="B88" t="s">
        <v>266</v>
      </c>
      <c r="C88">
        <v>0</v>
      </c>
      <c r="D88">
        <v>100</v>
      </c>
      <c r="E88">
        <v>0</v>
      </c>
      <c r="F88">
        <v>0</v>
      </c>
      <c r="G88">
        <v>0</v>
      </c>
      <c r="H88">
        <v>100</v>
      </c>
      <c r="I88">
        <v>0</v>
      </c>
      <c r="J88">
        <v>0</v>
      </c>
      <c r="K88">
        <v>0</v>
      </c>
      <c r="L88">
        <v>0</v>
      </c>
      <c r="M88">
        <v>0</v>
      </c>
      <c r="N88">
        <v>0</v>
      </c>
      <c r="O88">
        <v>100</v>
      </c>
      <c r="P88">
        <v>0</v>
      </c>
      <c r="Q88">
        <v>0</v>
      </c>
      <c r="R88">
        <v>0</v>
      </c>
      <c r="S88">
        <v>0</v>
      </c>
      <c r="T88">
        <v>0</v>
      </c>
      <c r="U88">
        <v>0</v>
      </c>
      <c r="V88">
        <v>0</v>
      </c>
      <c r="W88">
        <v>0</v>
      </c>
      <c r="X88">
        <v>0</v>
      </c>
      <c r="Y88">
        <v>0</v>
      </c>
      <c r="Z88">
        <v>0</v>
      </c>
      <c r="AA88">
        <v>0</v>
      </c>
      <c r="AB88">
        <v>100</v>
      </c>
      <c r="AC88">
        <v>0</v>
      </c>
      <c r="AD88">
        <v>0</v>
      </c>
      <c r="AE88">
        <v>0</v>
      </c>
      <c r="AF88">
        <v>0</v>
      </c>
      <c r="AG88">
        <v>100</v>
      </c>
      <c r="AH88">
        <v>0</v>
      </c>
      <c r="AI88">
        <v>0</v>
      </c>
      <c r="AJ88">
        <v>100</v>
      </c>
      <c r="AK88">
        <v>0</v>
      </c>
      <c r="AL88">
        <v>0</v>
      </c>
      <c r="AM88">
        <v>0</v>
      </c>
      <c r="AN88">
        <v>0</v>
      </c>
      <c r="AO88">
        <v>0</v>
      </c>
      <c r="AP88">
        <v>0</v>
      </c>
      <c r="AQ88">
        <v>0</v>
      </c>
      <c r="AR88">
        <v>0</v>
      </c>
      <c r="AS88">
        <v>0</v>
      </c>
      <c r="AT88">
        <v>0</v>
      </c>
      <c r="AU88">
        <v>0</v>
      </c>
      <c r="AV88">
        <v>0</v>
      </c>
      <c r="AW88">
        <v>0</v>
      </c>
      <c r="AX88">
        <v>100</v>
      </c>
      <c r="AY88">
        <v>100</v>
      </c>
      <c r="AZ88">
        <v>0</v>
      </c>
      <c r="BA88" t="s">
        <v>174</v>
      </c>
      <c r="BB88" t="s">
        <v>174</v>
      </c>
      <c r="BC88" t="s">
        <v>174</v>
      </c>
      <c r="BD88" t="s">
        <v>174</v>
      </c>
      <c r="BE88" t="s">
        <v>174</v>
      </c>
      <c r="BF88" t="s">
        <v>174</v>
      </c>
      <c r="BG88" t="s">
        <v>174</v>
      </c>
      <c r="BH88" t="s">
        <v>174</v>
      </c>
      <c r="BI88" t="s">
        <v>174</v>
      </c>
      <c r="BJ88" t="s">
        <v>174</v>
      </c>
      <c r="BK88" t="s">
        <v>174</v>
      </c>
      <c r="BL88" t="s">
        <v>174</v>
      </c>
      <c r="BM88" t="s">
        <v>174</v>
      </c>
      <c r="BN88" t="s">
        <v>174</v>
      </c>
      <c r="BO88" t="s">
        <v>174</v>
      </c>
      <c r="BP88" t="s">
        <v>174</v>
      </c>
      <c r="BQ88">
        <v>0</v>
      </c>
      <c r="BR88">
        <v>0</v>
      </c>
      <c r="BS88">
        <v>100</v>
      </c>
      <c r="BT88">
        <v>0</v>
      </c>
      <c r="BU88">
        <v>0</v>
      </c>
      <c r="BV88">
        <v>0</v>
      </c>
      <c r="BW88">
        <v>0</v>
      </c>
      <c r="BX88">
        <v>0</v>
      </c>
      <c r="BY88">
        <v>0</v>
      </c>
      <c r="BZ88">
        <v>0</v>
      </c>
      <c r="CA88">
        <v>100</v>
      </c>
      <c r="CB88">
        <v>100</v>
      </c>
      <c r="CC88">
        <v>0</v>
      </c>
      <c r="CD88">
        <v>0</v>
      </c>
      <c r="CE88">
        <v>0</v>
      </c>
      <c r="CF88">
        <v>0</v>
      </c>
      <c r="CG88">
        <v>0</v>
      </c>
      <c r="CH88">
        <v>0</v>
      </c>
      <c r="CI88">
        <v>0</v>
      </c>
      <c r="CJ88">
        <v>0</v>
      </c>
      <c r="CK88">
        <v>100</v>
      </c>
      <c r="CL88">
        <v>100</v>
      </c>
      <c r="CM88">
        <v>0</v>
      </c>
      <c r="CN88" t="s">
        <v>174</v>
      </c>
      <c r="CO88" t="s">
        <v>174</v>
      </c>
      <c r="CP88" t="s">
        <v>174</v>
      </c>
      <c r="CQ88" t="s">
        <v>174</v>
      </c>
      <c r="CR88" t="s">
        <v>174</v>
      </c>
      <c r="CS88" t="s">
        <v>174</v>
      </c>
      <c r="CT88">
        <v>0</v>
      </c>
      <c r="CU88">
        <v>0</v>
      </c>
      <c r="CV88" t="s">
        <v>174</v>
      </c>
      <c r="CW88" t="s">
        <v>174</v>
      </c>
      <c r="CX88">
        <v>100</v>
      </c>
      <c r="CY88">
        <v>0</v>
      </c>
      <c r="CZ88">
        <v>0</v>
      </c>
      <c r="DA88">
        <v>0</v>
      </c>
      <c r="DB88">
        <v>0</v>
      </c>
      <c r="DC88">
        <v>0</v>
      </c>
      <c r="DD88">
        <v>0</v>
      </c>
      <c r="DE88">
        <v>0</v>
      </c>
      <c r="DF88">
        <v>0</v>
      </c>
      <c r="DG88">
        <v>0</v>
      </c>
      <c r="DH88">
        <v>0</v>
      </c>
      <c r="DI88">
        <v>0</v>
      </c>
      <c r="DK88" t="s">
        <v>138</v>
      </c>
      <c r="DO88" t="s">
        <v>138</v>
      </c>
      <c r="DV88" t="s">
        <v>138</v>
      </c>
      <c r="EI88" t="s">
        <v>138</v>
      </c>
      <c r="EN88" t="s">
        <v>138</v>
      </c>
      <c r="EQ88" t="s">
        <v>138</v>
      </c>
      <c r="FE88" t="s">
        <v>138</v>
      </c>
      <c r="FF88" t="s">
        <v>138</v>
      </c>
      <c r="FH88" t="s">
        <v>174</v>
      </c>
      <c r="FI88" t="s">
        <v>174</v>
      </c>
      <c r="FJ88" t="s">
        <v>174</v>
      </c>
      <c r="FK88" t="s">
        <v>174</v>
      </c>
      <c r="FL88" t="s">
        <v>174</v>
      </c>
      <c r="FM88" t="s">
        <v>174</v>
      </c>
      <c r="FN88" t="s">
        <v>174</v>
      </c>
      <c r="FO88" t="s">
        <v>174</v>
      </c>
      <c r="FP88" t="s">
        <v>174</v>
      </c>
      <c r="FQ88" t="s">
        <v>174</v>
      </c>
      <c r="FR88" t="s">
        <v>174</v>
      </c>
      <c r="FS88" t="s">
        <v>174</v>
      </c>
      <c r="FT88" t="s">
        <v>174</v>
      </c>
      <c r="FU88" t="s">
        <v>174</v>
      </c>
      <c r="FV88" t="s">
        <v>174</v>
      </c>
      <c r="FW88" t="s">
        <v>174</v>
      </c>
      <c r="FZ88" t="s">
        <v>138</v>
      </c>
      <c r="GH88" t="s">
        <v>138</v>
      </c>
      <c r="GI88" t="s">
        <v>138</v>
      </c>
      <c r="GR88" t="s">
        <v>138</v>
      </c>
      <c r="GS88" t="s">
        <v>138</v>
      </c>
      <c r="GU88" t="s">
        <v>174</v>
      </c>
      <c r="GV88" t="s">
        <v>174</v>
      </c>
      <c r="GW88" t="s">
        <v>174</v>
      </c>
      <c r="GX88" t="s">
        <v>174</v>
      </c>
      <c r="GY88" t="s">
        <v>174</v>
      </c>
      <c r="GZ88" t="s">
        <v>174</v>
      </c>
      <c r="HC88" t="s">
        <v>174</v>
      </c>
      <c r="HD88" t="s">
        <v>174</v>
      </c>
      <c r="HE88" t="s">
        <v>138</v>
      </c>
      <c r="HQ88">
        <v>1</v>
      </c>
      <c r="HR88" t="s">
        <v>212</v>
      </c>
      <c r="HS88">
        <v>0</v>
      </c>
      <c r="HT88">
        <v>0</v>
      </c>
      <c r="HU88">
        <v>0</v>
      </c>
      <c r="HV88">
        <v>0</v>
      </c>
      <c r="HW88">
        <v>0</v>
      </c>
      <c r="HX88">
        <v>0</v>
      </c>
      <c r="HY88">
        <v>0</v>
      </c>
      <c r="HZ88">
        <v>0</v>
      </c>
      <c r="IA88">
        <v>0</v>
      </c>
      <c r="IB88">
        <v>0</v>
      </c>
      <c r="IC88">
        <v>0</v>
      </c>
      <c r="ID88">
        <v>0</v>
      </c>
      <c r="IE88">
        <v>0</v>
      </c>
      <c r="IF88">
        <v>0</v>
      </c>
      <c r="IG88">
        <v>0</v>
      </c>
      <c r="IH88">
        <v>0</v>
      </c>
      <c r="II88">
        <v>0</v>
      </c>
      <c r="IJ88">
        <v>0</v>
      </c>
      <c r="IK88">
        <v>0</v>
      </c>
      <c r="IL88">
        <v>0</v>
      </c>
      <c r="IM88">
        <v>0</v>
      </c>
      <c r="IN88">
        <v>0</v>
      </c>
      <c r="IO88">
        <v>0</v>
      </c>
      <c r="IP88">
        <v>100</v>
      </c>
      <c r="IQ88">
        <v>0</v>
      </c>
      <c r="JO88" t="s">
        <v>138</v>
      </c>
    </row>
    <row r="89" spans="1:276" x14ac:dyDescent="0.3">
      <c r="A89">
        <v>88</v>
      </c>
      <c r="B89" t="s">
        <v>267</v>
      </c>
      <c r="C89">
        <v>0</v>
      </c>
      <c r="D89">
        <v>100</v>
      </c>
      <c r="E89">
        <v>0</v>
      </c>
      <c r="F89">
        <v>0</v>
      </c>
      <c r="G89">
        <v>0</v>
      </c>
      <c r="H89">
        <v>0</v>
      </c>
      <c r="I89">
        <v>100</v>
      </c>
      <c r="J89">
        <v>0</v>
      </c>
      <c r="K89">
        <v>0</v>
      </c>
      <c r="L89">
        <v>100</v>
      </c>
      <c r="M89">
        <v>0</v>
      </c>
      <c r="N89">
        <v>0</v>
      </c>
      <c r="O89">
        <v>0</v>
      </c>
      <c r="P89">
        <v>0</v>
      </c>
      <c r="Q89">
        <v>0</v>
      </c>
      <c r="R89">
        <v>0</v>
      </c>
      <c r="S89">
        <v>0</v>
      </c>
      <c r="T89">
        <v>0</v>
      </c>
      <c r="U89">
        <v>0</v>
      </c>
      <c r="V89">
        <v>0</v>
      </c>
      <c r="W89">
        <v>0</v>
      </c>
      <c r="X89">
        <v>0</v>
      </c>
      <c r="Y89">
        <v>0</v>
      </c>
      <c r="Z89">
        <v>100</v>
      </c>
      <c r="AA89">
        <v>0</v>
      </c>
      <c r="AB89">
        <v>0</v>
      </c>
      <c r="AC89">
        <v>0</v>
      </c>
      <c r="AD89">
        <v>0</v>
      </c>
      <c r="AE89">
        <v>0</v>
      </c>
      <c r="AF89">
        <v>0</v>
      </c>
      <c r="AG89">
        <v>100</v>
      </c>
      <c r="AH89">
        <v>0</v>
      </c>
      <c r="AI89">
        <v>0</v>
      </c>
      <c r="AJ89">
        <v>100</v>
      </c>
      <c r="AK89">
        <v>0</v>
      </c>
      <c r="AL89">
        <v>0</v>
      </c>
      <c r="AM89">
        <v>0</v>
      </c>
      <c r="AN89">
        <v>0</v>
      </c>
      <c r="AO89">
        <v>0</v>
      </c>
      <c r="AP89">
        <v>0</v>
      </c>
      <c r="AQ89">
        <v>0</v>
      </c>
      <c r="AR89">
        <v>0</v>
      </c>
      <c r="AS89">
        <v>0</v>
      </c>
      <c r="AT89">
        <v>0</v>
      </c>
      <c r="AU89">
        <v>0</v>
      </c>
      <c r="AV89">
        <v>0</v>
      </c>
      <c r="AW89">
        <v>0</v>
      </c>
      <c r="AX89">
        <v>100</v>
      </c>
      <c r="AY89">
        <v>0</v>
      </c>
      <c r="AZ89">
        <v>100</v>
      </c>
      <c r="BA89" t="s">
        <v>174</v>
      </c>
      <c r="BB89" t="s">
        <v>174</v>
      </c>
      <c r="BC89" t="s">
        <v>174</v>
      </c>
      <c r="BD89" t="s">
        <v>174</v>
      </c>
      <c r="BE89" t="s">
        <v>174</v>
      </c>
      <c r="BF89" t="s">
        <v>174</v>
      </c>
      <c r="BG89" t="s">
        <v>174</v>
      </c>
      <c r="BH89" t="s">
        <v>174</v>
      </c>
      <c r="BI89" t="s">
        <v>174</v>
      </c>
      <c r="BJ89" t="s">
        <v>174</v>
      </c>
      <c r="BK89" t="s">
        <v>174</v>
      </c>
      <c r="BL89" t="s">
        <v>174</v>
      </c>
      <c r="BM89" t="s">
        <v>174</v>
      </c>
      <c r="BN89" t="s">
        <v>174</v>
      </c>
      <c r="BO89" t="s">
        <v>174</v>
      </c>
      <c r="BP89" t="s">
        <v>174</v>
      </c>
      <c r="BQ89">
        <v>0</v>
      </c>
      <c r="BR89">
        <v>0</v>
      </c>
      <c r="BS89">
        <v>0</v>
      </c>
      <c r="BT89">
        <v>0</v>
      </c>
      <c r="BU89">
        <v>100</v>
      </c>
      <c r="BV89">
        <v>100</v>
      </c>
      <c r="BW89">
        <v>0</v>
      </c>
      <c r="BX89">
        <v>0</v>
      </c>
      <c r="BY89">
        <v>0</v>
      </c>
      <c r="BZ89">
        <v>0</v>
      </c>
      <c r="CA89">
        <v>0</v>
      </c>
      <c r="CB89">
        <v>100</v>
      </c>
      <c r="CC89">
        <v>0</v>
      </c>
      <c r="CD89">
        <v>0</v>
      </c>
      <c r="CE89">
        <v>0</v>
      </c>
      <c r="CF89">
        <v>100</v>
      </c>
      <c r="CG89">
        <v>0</v>
      </c>
      <c r="CH89">
        <v>0</v>
      </c>
      <c r="CI89">
        <v>0</v>
      </c>
      <c r="CJ89">
        <v>0</v>
      </c>
      <c r="CK89">
        <v>0</v>
      </c>
      <c r="CL89">
        <v>0</v>
      </c>
      <c r="CM89">
        <v>100</v>
      </c>
      <c r="CN89" t="s">
        <v>174</v>
      </c>
      <c r="CO89" t="s">
        <v>174</v>
      </c>
      <c r="CP89" t="s">
        <v>174</v>
      </c>
      <c r="CQ89" t="s">
        <v>174</v>
      </c>
      <c r="CR89" t="s">
        <v>174</v>
      </c>
      <c r="CS89" t="s">
        <v>174</v>
      </c>
      <c r="CT89">
        <v>0</v>
      </c>
      <c r="CU89">
        <v>100</v>
      </c>
      <c r="CV89" t="s">
        <v>174</v>
      </c>
      <c r="CW89" t="s">
        <v>174</v>
      </c>
      <c r="CX89">
        <v>0</v>
      </c>
      <c r="CY89">
        <v>100</v>
      </c>
      <c r="CZ89">
        <v>100</v>
      </c>
      <c r="DA89">
        <v>0</v>
      </c>
      <c r="DB89">
        <v>0</v>
      </c>
      <c r="DC89">
        <v>0</v>
      </c>
      <c r="DD89">
        <v>0</v>
      </c>
      <c r="DE89">
        <v>0</v>
      </c>
      <c r="DF89">
        <v>0</v>
      </c>
      <c r="DG89">
        <v>0</v>
      </c>
      <c r="DH89">
        <v>100</v>
      </c>
      <c r="DI89">
        <v>0</v>
      </c>
      <c r="DK89" t="s">
        <v>138</v>
      </c>
      <c r="DP89" t="s">
        <v>138</v>
      </c>
      <c r="DS89" t="s">
        <v>138</v>
      </c>
      <c r="EG89" t="s">
        <v>138</v>
      </c>
      <c r="EN89" t="s">
        <v>138</v>
      </c>
      <c r="EQ89" t="s">
        <v>138</v>
      </c>
      <c r="FE89" t="s">
        <v>138</v>
      </c>
      <c r="FG89" t="s">
        <v>138</v>
      </c>
      <c r="FH89" t="s">
        <v>174</v>
      </c>
      <c r="FI89" t="s">
        <v>174</v>
      </c>
      <c r="FJ89" t="s">
        <v>174</v>
      </c>
      <c r="FK89" t="s">
        <v>174</v>
      </c>
      <c r="FL89" t="s">
        <v>174</v>
      </c>
      <c r="FM89" t="s">
        <v>174</v>
      </c>
      <c r="FN89" t="s">
        <v>174</v>
      </c>
      <c r="FO89" t="s">
        <v>174</v>
      </c>
      <c r="FP89" t="s">
        <v>174</v>
      </c>
      <c r="FQ89" t="s">
        <v>174</v>
      </c>
      <c r="FR89" t="s">
        <v>174</v>
      </c>
      <c r="FS89" t="s">
        <v>174</v>
      </c>
      <c r="FT89" t="s">
        <v>174</v>
      </c>
      <c r="FU89" t="s">
        <v>174</v>
      </c>
      <c r="FV89" t="s">
        <v>174</v>
      </c>
      <c r="FW89" t="s">
        <v>174</v>
      </c>
      <c r="GB89" t="s">
        <v>138</v>
      </c>
      <c r="GC89" t="s">
        <v>138</v>
      </c>
      <c r="GI89" t="s">
        <v>138</v>
      </c>
      <c r="GM89" t="s">
        <v>138</v>
      </c>
      <c r="GT89" t="s">
        <v>138</v>
      </c>
      <c r="GU89" t="s">
        <v>174</v>
      </c>
      <c r="GV89" t="s">
        <v>174</v>
      </c>
      <c r="GW89" t="s">
        <v>174</v>
      </c>
      <c r="GX89" t="s">
        <v>174</v>
      </c>
      <c r="GY89" t="s">
        <v>174</v>
      </c>
      <c r="GZ89" t="s">
        <v>174</v>
      </c>
      <c r="HB89" t="s">
        <v>138</v>
      </c>
      <c r="HC89" t="s">
        <v>174</v>
      </c>
      <c r="HD89" t="s">
        <v>174</v>
      </c>
      <c r="HF89" t="s">
        <v>138</v>
      </c>
      <c r="HG89" t="s">
        <v>138</v>
      </c>
      <c r="HO89" t="s">
        <v>138</v>
      </c>
      <c r="HQ89">
        <v>1</v>
      </c>
      <c r="HR89" t="s">
        <v>212</v>
      </c>
      <c r="HS89">
        <v>0</v>
      </c>
      <c r="HT89">
        <v>0</v>
      </c>
      <c r="HU89">
        <v>0</v>
      </c>
      <c r="HV89">
        <v>0</v>
      </c>
      <c r="HW89">
        <v>0</v>
      </c>
      <c r="HX89">
        <v>0</v>
      </c>
      <c r="HY89">
        <v>0</v>
      </c>
      <c r="HZ89">
        <v>0</v>
      </c>
      <c r="IA89">
        <v>0</v>
      </c>
      <c r="IB89">
        <v>0</v>
      </c>
      <c r="IC89">
        <v>0</v>
      </c>
      <c r="ID89">
        <v>0</v>
      </c>
      <c r="IE89">
        <v>0</v>
      </c>
      <c r="IF89">
        <v>0</v>
      </c>
      <c r="IG89">
        <v>0</v>
      </c>
      <c r="IH89">
        <v>0</v>
      </c>
      <c r="II89">
        <v>0</v>
      </c>
      <c r="IJ89">
        <v>0</v>
      </c>
      <c r="IK89">
        <v>0</v>
      </c>
      <c r="IL89">
        <v>0</v>
      </c>
      <c r="IM89">
        <v>0</v>
      </c>
      <c r="IN89">
        <v>0</v>
      </c>
      <c r="IO89">
        <v>0</v>
      </c>
      <c r="IP89">
        <v>0</v>
      </c>
      <c r="IQ89">
        <v>100</v>
      </c>
      <c r="JP89" t="s">
        <v>138</v>
      </c>
    </row>
    <row r="90" spans="1:276" x14ac:dyDescent="0.3">
      <c r="A90">
        <v>89</v>
      </c>
      <c r="B90" t="s">
        <v>268</v>
      </c>
      <c r="C90">
        <v>0</v>
      </c>
      <c r="D90">
        <v>100</v>
      </c>
      <c r="E90">
        <v>0</v>
      </c>
      <c r="F90">
        <v>0</v>
      </c>
      <c r="G90">
        <v>0</v>
      </c>
      <c r="H90">
        <v>0</v>
      </c>
      <c r="I90">
        <v>100</v>
      </c>
      <c r="J90">
        <v>0</v>
      </c>
      <c r="K90">
        <v>0</v>
      </c>
      <c r="L90">
        <v>0</v>
      </c>
      <c r="M90">
        <v>0</v>
      </c>
      <c r="N90">
        <v>0</v>
      </c>
      <c r="O90">
        <v>0</v>
      </c>
      <c r="P90">
        <v>100</v>
      </c>
      <c r="Q90">
        <v>0</v>
      </c>
      <c r="R90">
        <v>0</v>
      </c>
      <c r="S90">
        <v>0</v>
      </c>
      <c r="T90">
        <v>0</v>
      </c>
      <c r="U90">
        <v>0</v>
      </c>
      <c r="V90">
        <v>0</v>
      </c>
      <c r="W90">
        <v>0</v>
      </c>
      <c r="X90">
        <v>0</v>
      </c>
      <c r="Y90">
        <v>100</v>
      </c>
      <c r="Z90">
        <v>0</v>
      </c>
      <c r="AA90">
        <v>0</v>
      </c>
      <c r="AB90">
        <v>0</v>
      </c>
      <c r="AC90">
        <v>0</v>
      </c>
      <c r="AD90">
        <v>0</v>
      </c>
      <c r="AE90">
        <v>0</v>
      </c>
      <c r="AF90">
        <v>0</v>
      </c>
      <c r="AG90">
        <v>100</v>
      </c>
      <c r="AH90">
        <v>0</v>
      </c>
      <c r="AI90">
        <v>0</v>
      </c>
      <c r="AJ90">
        <v>100</v>
      </c>
      <c r="AK90">
        <v>0</v>
      </c>
      <c r="AL90">
        <v>0</v>
      </c>
      <c r="AM90">
        <v>0</v>
      </c>
      <c r="AN90">
        <v>0</v>
      </c>
      <c r="AO90">
        <v>0</v>
      </c>
      <c r="AP90">
        <v>0</v>
      </c>
      <c r="AQ90">
        <v>0</v>
      </c>
      <c r="AR90">
        <v>0</v>
      </c>
      <c r="AS90">
        <v>0</v>
      </c>
      <c r="AT90">
        <v>0</v>
      </c>
      <c r="AU90">
        <v>0</v>
      </c>
      <c r="AV90">
        <v>0</v>
      </c>
      <c r="AW90">
        <v>0</v>
      </c>
      <c r="AX90">
        <v>100</v>
      </c>
      <c r="AY90">
        <v>100</v>
      </c>
      <c r="AZ90">
        <v>0</v>
      </c>
      <c r="BA90" t="s">
        <v>174</v>
      </c>
      <c r="BB90" t="s">
        <v>174</v>
      </c>
      <c r="BC90" t="s">
        <v>174</v>
      </c>
      <c r="BD90" t="s">
        <v>174</v>
      </c>
      <c r="BE90" t="s">
        <v>174</v>
      </c>
      <c r="BF90" t="s">
        <v>174</v>
      </c>
      <c r="BG90" t="s">
        <v>174</v>
      </c>
      <c r="BH90" t="s">
        <v>174</v>
      </c>
      <c r="BI90" t="s">
        <v>174</v>
      </c>
      <c r="BJ90" t="s">
        <v>174</v>
      </c>
      <c r="BK90" t="s">
        <v>174</v>
      </c>
      <c r="BL90" t="s">
        <v>174</v>
      </c>
      <c r="BM90" t="s">
        <v>174</v>
      </c>
      <c r="BN90" t="s">
        <v>174</v>
      </c>
      <c r="BO90" t="s">
        <v>174</v>
      </c>
      <c r="BP90" t="s">
        <v>174</v>
      </c>
      <c r="BQ90">
        <v>0</v>
      </c>
      <c r="BR90">
        <v>0</v>
      </c>
      <c r="BS90">
        <v>0</v>
      </c>
      <c r="BT90">
        <v>0</v>
      </c>
      <c r="BU90">
        <v>100</v>
      </c>
      <c r="BV90">
        <v>100</v>
      </c>
      <c r="BW90">
        <v>0</v>
      </c>
      <c r="BX90">
        <v>0</v>
      </c>
      <c r="BY90">
        <v>0</v>
      </c>
      <c r="BZ90">
        <v>0</v>
      </c>
      <c r="CA90">
        <v>0</v>
      </c>
      <c r="CB90">
        <v>100</v>
      </c>
      <c r="CC90">
        <v>0</v>
      </c>
      <c r="CD90">
        <v>0</v>
      </c>
      <c r="CE90">
        <v>0</v>
      </c>
      <c r="CF90">
        <v>0</v>
      </c>
      <c r="CG90">
        <v>0</v>
      </c>
      <c r="CH90">
        <v>0</v>
      </c>
      <c r="CI90">
        <v>0</v>
      </c>
      <c r="CJ90">
        <v>0</v>
      </c>
      <c r="CK90">
        <v>100</v>
      </c>
      <c r="CL90">
        <v>0</v>
      </c>
      <c r="CM90">
        <v>100</v>
      </c>
      <c r="CN90" t="s">
        <v>174</v>
      </c>
      <c r="CO90" t="s">
        <v>174</v>
      </c>
      <c r="CP90" t="s">
        <v>174</v>
      </c>
      <c r="CQ90" t="s">
        <v>174</v>
      </c>
      <c r="CR90" t="s">
        <v>174</v>
      </c>
      <c r="CS90" t="s">
        <v>174</v>
      </c>
      <c r="CT90">
        <v>0</v>
      </c>
      <c r="CU90">
        <v>100</v>
      </c>
      <c r="CV90" t="s">
        <v>174</v>
      </c>
      <c r="CW90" t="s">
        <v>174</v>
      </c>
      <c r="CX90">
        <v>100</v>
      </c>
      <c r="CY90">
        <v>0</v>
      </c>
      <c r="CZ90">
        <v>0</v>
      </c>
      <c r="DA90">
        <v>0</v>
      </c>
      <c r="DB90">
        <v>0</v>
      </c>
      <c r="DC90">
        <v>0</v>
      </c>
      <c r="DD90">
        <v>0</v>
      </c>
      <c r="DE90">
        <v>0</v>
      </c>
      <c r="DF90">
        <v>0</v>
      </c>
      <c r="DG90">
        <v>0</v>
      </c>
      <c r="DH90">
        <v>0</v>
      </c>
      <c r="DI90">
        <v>0</v>
      </c>
      <c r="DK90" t="s">
        <v>138</v>
      </c>
      <c r="DP90" t="s">
        <v>138</v>
      </c>
      <c r="DW90" t="s">
        <v>138</v>
      </c>
      <c r="EF90" t="s">
        <v>138</v>
      </c>
      <c r="EN90" t="s">
        <v>138</v>
      </c>
      <c r="EQ90" t="s">
        <v>138</v>
      </c>
      <c r="FE90" t="s">
        <v>138</v>
      </c>
      <c r="FF90" t="s">
        <v>138</v>
      </c>
      <c r="FH90" t="s">
        <v>174</v>
      </c>
      <c r="FI90" t="s">
        <v>174</v>
      </c>
      <c r="FJ90" t="s">
        <v>174</v>
      </c>
      <c r="FK90" t="s">
        <v>174</v>
      </c>
      <c r="FL90" t="s">
        <v>174</v>
      </c>
      <c r="FM90" t="s">
        <v>174</v>
      </c>
      <c r="FN90" t="s">
        <v>174</v>
      </c>
      <c r="FO90" t="s">
        <v>174</v>
      </c>
      <c r="FP90" t="s">
        <v>174</v>
      </c>
      <c r="FQ90" t="s">
        <v>174</v>
      </c>
      <c r="FR90" t="s">
        <v>174</v>
      </c>
      <c r="FS90" t="s">
        <v>174</v>
      </c>
      <c r="FT90" t="s">
        <v>174</v>
      </c>
      <c r="FU90" t="s">
        <v>174</v>
      </c>
      <c r="FV90" t="s">
        <v>174</v>
      </c>
      <c r="FW90" t="s">
        <v>174</v>
      </c>
      <c r="GB90" t="s">
        <v>138</v>
      </c>
      <c r="GC90" t="s">
        <v>138</v>
      </c>
      <c r="GI90" t="s">
        <v>138</v>
      </c>
      <c r="GR90" t="s">
        <v>138</v>
      </c>
      <c r="GT90" t="s">
        <v>138</v>
      </c>
      <c r="GU90" t="s">
        <v>174</v>
      </c>
      <c r="GV90" t="s">
        <v>174</v>
      </c>
      <c r="GW90" t="s">
        <v>174</v>
      </c>
      <c r="GX90" t="s">
        <v>174</v>
      </c>
      <c r="GY90" t="s">
        <v>174</v>
      </c>
      <c r="GZ90" t="s">
        <v>174</v>
      </c>
      <c r="HB90" t="s">
        <v>138</v>
      </c>
      <c r="HC90" t="s">
        <v>174</v>
      </c>
      <c r="HD90" t="s">
        <v>174</v>
      </c>
      <c r="HE90" t="s">
        <v>138</v>
      </c>
      <c r="HQ90">
        <v>1</v>
      </c>
      <c r="HR90" t="s">
        <v>212</v>
      </c>
      <c r="HS90">
        <v>0</v>
      </c>
      <c r="HT90">
        <v>0</v>
      </c>
      <c r="HU90">
        <v>0</v>
      </c>
      <c r="HV90">
        <v>0</v>
      </c>
      <c r="HW90">
        <v>0</v>
      </c>
      <c r="HX90">
        <v>0</v>
      </c>
      <c r="HY90">
        <v>0</v>
      </c>
      <c r="HZ90">
        <v>0</v>
      </c>
      <c r="IA90">
        <v>0</v>
      </c>
      <c r="IB90">
        <v>0</v>
      </c>
      <c r="IC90">
        <v>0</v>
      </c>
      <c r="ID90">
        <v>0</v>
      </c>
      <c r="IE90">
        <v>0</v>
      </c>
      <c r="IF90">
        <v>0</v>
      </c>
      <c r="IG90">
        <v>0</v>
      </c>
      <c r="IH90">
        <v>0</v>
      </c>
      <c r="II90">
        <v>0</v>
      </c>
      <c r="IJ90">
        <v>0</v>
      </c>
      <c r="IK90">
        <v>0</v>
      </c>
      <c r="IL90">
        <v>0</v>
      </c>
      <c r="IM90">
        <v>0</v>
      </c>
      <c r="IN90">
        <v>0</v>
      </c>
      <c r="IO90">
        <v>0</v>
      </c>
      <c r="IP90">
        <v>0</v>
      </c>
      <c r="IQ90">
        <v>100</v>
      </c>
      <c r="JP90" t="s">
        <v>138</v>
      </c>
    </row>
    <row r="91" spans="1:276" x14ac:dyDescent="0.3">
      <c r="A91">
        <v>90</v>
      </c>
      <c r="B91" t="s">
        <v>269</v>
      </c>
      <c r="C91">
        <v>0</v>
      </c>
      <c r="D91">
        <v>100</v>
      </c>
      <c r="E91" t="s">
        <v>174</v>
      </c>
      <c r="F91" t="s">
        <v>174</v>
      </c>
      <c r="G91" t="s">
        <v>174</v>
      </c>
      <c r="H91" t="s">
        <v>174</v>
      </c>
      <c r="I91" t="s">
        <v>174</v>
      </c>
      <c r="J91" t="s">
        <v>174</v>
      </c>
      <c r="K91">
        <v>0</v>
      </c>
      <c r="L91">
        <v>0</v>
      </c>
      <c r="M91">
        <v>0</v>
      </c>
      <c r="N91">
        <v>0</v>
      </c>
      <c r="O91">
        <v>66.7</v>
      </c>
      <c r="P91">
        <v>33.299999999999997</v>
      </c>
      <c r="Q91">
        <v>0</v>
      </c>
      <c r="R91">
        <v>0</v>
      </c>
      <c r="S91">
        <v>0</v>
      </c>
      <c r="T91">
        <v>0</v>
      </c>
      <c r="U91">
        <v>0</v>
      </c>
      <c r="V91">
        <v>0</v>
      </c>
      <c r="W91">
        <v>0</v>
      </c>
      <c r="X91">
        <v>66.7</v>
      </c>
      <c r="Y91">
        <v>16.7</v>
      </c>
      <c r="Z91">
        <v>0</v>
      </c>
      <c r="AA91">
        <v>0</v>
      </c>
      <c r="AB91">
        <v>0</v>
      </c>
      <c r="AC91">
        <v>16.7</v>
      </c>
      <c r="AD91">
        <v>0</v>
      </c>
      <c r="AE91">
        <v>0</v>
      </c>
      <c r="AF91">
        <v>0</v>
      </c>
      <c r="AG91">
        <v>0</v>
      </c>
      <c r="AH91">
        <v>100</v>
      </c>
      <c r="AI91">
        <v>0</v>
      </c>
      <c r="AJ91">
        <v>100</v>
      </c>
      <c r="AK91">
        <v>0</v>
      </c>
      <c r="AL91">
        <v>0</v>
      </c>
      <c r="AM91">
        <v>0</v>
      </c>
      <c r="AN91">
        <v>0</v>
      </c>
      <c r="AO91">
        <v>0</v>
      </c>
      <c r="AP91">
        <v>0</v>
      </c>
      <c r="AQ91">
        <v>0</v>
      </c>
      <c r="AR91">
        <v>0</v>
      </c>
      <c r="AS91">
        <v>0</v>
      </c>
      <c r="AT91">
        <v>0</v>
      </c>
      <c r="AU91">
        <v>33.299999999999997</v>
      </c>
      <c r="AV91">
        <v>0</v>
      </c>
      <c r="AW91">
        <v>0</v>
      </c>
      <c r="AX91">
        <v>66.7</v>
      </c>
      <c r="AY91">
        <v>50</v>
      </c>
      <c r="AZ91">
        <v>50</v>
      </c>
      <c r="BA91">
        <v>66.7</v>
      </c>
      <c r="BB91">
        <v>0</v>
      </c>
      <c r="BC91">
        <v>0</v>
      </c>
      <c r="BD91">
        <v>0</v>
      </c>
      <c r="BE91">
        <v>0</v>
      </c>
      <c r="BF91">
        <v>33.299999999999997</v>
      </c>
      <c r="BG91">
        <v>0</v>
      </c>
      <c r="BH91">
        <v>100</v>
      </c>
      <c r="BI91">
        <v>0</v>
      </c>
      <c r="BJ91">
        <v>33.299999999999997</v>
      </c>
      <c r="BK91">
        <v>0</v>
      </c>
      <c r="BL91">
        <v>66.7</v>
      </c>
      <c r="BM91">
        <v>0</v>
      </c>
      <c r="BN91">
        <v>0</v>
      </c>
      <c r="BO91">
        <v>0</v>
      </c>
      <c r="BP91">
        <v>0</v>
      </c>
      <c r="BQ91">
        <v>0</v>
      </c>
      <c r="BR91">
        <v>50</v>
      </c>
      <c r="BS91">
        <v>16.7</v>
      </c>
      <c r="BT91">
        <v>33.299999999999997</v>
      </c>
      <c r="BU91">
        <v>0</v>
      </c>
      <c r="BV91">
        <v>33.299999999999997</v>
      </c>
      <c r="BW91">
        <v>0</v>
      </c>
      <c r="BX91">
        <v>50</v>
      </c>
      <c r="BY91">
        <v>0</v>
      </c>
      <c r="BZ91">
        <v>16.7</v>
      </c>
      <c r="CA91">
        <v>0</v>
      </c>
      <c r="CB91">
        <v>66.7</v>
      </c>
      <c r="CC91">
        <v>33.299999999999997</v>
      </c>
      <c r="CD91">
        <v>33.299999999999997</v>
      </c>
      <c r="CE91">
        <v>0</v>
      </c>
      <c r="CF91">
        <v>16.7</v>
      </c>
      <c r="CG91">
        <v>33.299999999999997</v>
      </c>
      <c r="CH91">
        <v>0</v>
      </c>
      <c r="CI91">
        <v>0</v>
      </c>
      <c r="CJ91">
        <v>0</v>
      </c>
      <c r="CK91">
        <v>16.7</v>
      </c>
      <c r="CL91">
        <v>83.3</v>
      </c>
      <c r="CM91">
        <v>16.7</v>
      </c>
      <c r="CN91">
        <v>0</v>
      </c>
      <c r="CO91">
        <v>40</v>
      </c>
      <c r="CP91">
        <v>20</v>
      </c>
      <c r="CQ91">
        <v>20</v>
      </c>
      <c r="CR91">
        <v>20</v>
      </c>
      <c r="CS91">
        <v>0</v>
      </c>
      <c r="CT91">
        <v>100</v>
      </c>
      <c r="CU91">
        <v>0</v>
      </c>
      <c r="CV91">
        <v>0</v>
      </c>
      <c r="CW91">
        <v>100</v>
      </c>
      <c r="CX91">
        <v>0</v>
      </c>
      <c r="CY91">
        <v>100</v>
      </c>
      <c r="CZ91">
        <v>0</v>
      </c>
      <c r="DA91">
        <v>0</v>
      </c>
      <c r="DB91">
        <v>0</v>
      </c>
      <c r="DC91">
        <v>0</v>
      </c>
      <c r="DD91">
        <v>50</v>
      </c>
      <c r="DE91">
        <v>50</v>
      </c>
      <c r="DF91">
        <v>83.3</v>
      </c>
      <c r="DG91">
        <v>0</v>
      </c>
      <c r="DH91">
        <v>16.7</v>
      </c>
      <c r="DI91">
        <v>0</v>
      </c>
      <c r="DK91" t="s">
        <v>138</v>
      </c>
      <c r="DL91" t="s">
        <v>174</v>
      </c>
      <c r="DM91" t="s">
        <v>174</v>
      </c>
      <c r="DN91" t="s">
        <v>174</v>
      </c>
      <c r="DO91" t="s">
        <v>174</v>
      </c>
      <c r="DP91" t="s">
        <v>174</v>
      </c>
      <c r="DQ91" t="s">
        <v>174</v>
      </c>
      <c r="DV91" t="s">
        <v>155</v>
      </c>
      <c r="DW91" t="s">
        <v>167</v>
      </c>
      <c r="EE91" t="s">
        <v>155</v>
      </c>
      <c r="EF91" t="s">
        <v>128</v>
      </c>
      <c r="EJ91" t="s">
        <v>128</v>
      </c>
      <c r="EO91" t="s">
        <v>138</v>
      </c>
      <c r="EQ91" t="s">
        <v>138</v>
      </c>
      <c r="FB91" t="s">
        <v>167</v>
      </c>
      <c r="FE91" t="s">
        <v>155</v>
      </c>
      <c r="FF91" t="s">
        <v>133</v>
      </c>
      <c r="FG91" t="s">
        <v>133</v>
      </c>
      <c r="FH91" t="s">
        <v>155</v>
      </c>
      <c r="FM91" t="s">
        <v>167</v>
      </c>
      <c r="FO91" t="s">
        <v>138</v>
      </c>
      <c r="FQ91" t="s">
        <v>167</v>
      </c>
      <c r="FS91" t="s">
        <v>155</v>
      </c>
      <c r="FY91" t="s">
        <v>133</v>
      </c>
      <c r="FZ91" t="s">
        <v>128</v>
      </c>
      <c r="GA91" t="s">
        <v>167</v>
      </c>
      <c r="GC91" t="s">
        <v>167</v>
      </c>
      <c r="GE91" t="s">
        <v>133</v>
      </c>
      <c r="GG91" t="s">
        <v>128</v>
      </c>
      <c r="GI91" t="s">
        <v>155</v>
      </c>
      <c r="GJ91" t="s">
        <v>167</v>
      </c>
      <c r="GK91" t="s">
        <v>167</v>
      </c>
      <c r="GM91" t="s">
        <v>128</v>
      </c>
      <c r="GN91" t="s">
        <v>167</v>
      </c>
      <c r="GR91" t="s">
        <v>128</v>
      </c>
      <c r="GS91" t="s">
        <v>170</v>
      </c>
      <c r="GT91" t="s">
        <v>128</v>
      </c>
      <c r="GV91" t="s">
        <v>145</v>
      </c>
      <c r="GW91" t="s">
        <v>127</v>
      </c>
      <c r="GX91" t="s">
        <v>127</v>
      </c>
      <c r="GY91" t="s">
        <v>127</v>
      </c>
      <c r="HA91" t="s">
        <v>138</v>
      </c>
      <c r="HD91" t="s">
        <v>138</v>
      </c>
      <c r="HF91" t="s">
        <v>138</v>
      </c>
      <c r="HK91" t="s">
        <v>133</v>
      </c>
      <c r="HL91" t="s">
        <v>133</v>
      </c>
      <c r="HM91" t="s">
        <v>170</v>
      </c>
      <c r="HO91" t="s">
        <v>128</v>
      </c>
      <c r="HQ91">
        <v>6</v>
      </c>
      <c r="HR91" t="s">
        <v>270</v>
      </c>
      <c r="HS91">
        <v>0</v>
      </c>
      <c r="HT91">
        <v>16.7</v>
      </c>
      <c r="HU91">
        <v>33.299999999999997</v>
      </c>
      <c r="HV91">
        <v>0</v>
      </c>
      <c r="HW91">
        <v>0</v>
      </c>
      <c r="HX91">
        <v>0</v>
      </c>
      <c r="HY91">
        <v>0</v>
      </c>
      <c r="HZ91">
        <v>0</v>
      </c>
      <c r="IA91">
        <v>16.7</v>
      </c>
      <c r="IB91">
        <v>0</v>
      </c>
      <c r="IC91">
        <v>33.299999999999997</v>
      </c>
      <c r="ID91">
        <v>0</v>
      </c>
      <c r="IE91">
        <v>0</v>
      </c>
      <c r="IF91">
        <v>0</v>
      </c>
      <c r="IG91">
        <v>0</v>
      </c>
      <c r="IH91">
        <v>0</v>
      </c>
      <c r="II91">
        <v>0</v>
      </c>
      <c r="IJ91">
        <v>0</v>
      </c>
      <c r="IK91">
        <v>0</v>
      </c>
      <c r="IL91">
        <v>0</v>
      </c>
      <c r="IM91">
        <v>0</v>
      </c>
      <c r="IN91">
        <v>0</v>
      </c>
      <c r="IO91">
        <v>0</v>
      </c>
      <c r="IP91">
        <v>0</v>
      </c>
      <c r="IQ91">
        <v>0</v>
      </c>
      <c r="IS91" t="s">
        <v>128</v>
      </c>
      <c r="IT91" t="s">
        <v>167</v>
      </c>
      <c r="IZ91" t="s">
        <v>128</v>
      </c>
      <c r="JB91" t="s">
        <v>167</v>
      </c>
    </row>
    <row r="92" spans="1:276" x14ac:dyDescent="0.3">
      <c r="A92">
        <v>91</v>
      </c>
      <c r="B92" t="s">
        <v>271</v>
      </c>
      <c r="C92">
        <v>0</v>
      </c>
      <c r="D92">
        <v>100</v>
      </c>
      <c r="E92" t="s">
        <v>174</v>
      </c>
      <c r="F92" t="s">
        <v>174</v>
      </c>
      <c r="G92" t="s">
        <v>174</v>
      </c>
      <c r="H92" t="s">
        <v>174</v>
      </c>
      <c r="I92" t="s">
        <v>174</v>
      </c>
      <c r="J92" t="s">
        <v>174</v>
      </c>
      <c r="K92">
        <v>100</v>
      </c>
      <c r="L92">
        <v>0</v>
      </c>
      <c r="M92">
        <v>0</v>
      </c>
      <c r="N92">
        <v>0</v>
      </c>
      <c r="O92">
        <v>0</v>
      </c>
      <c r="P92">
        <v>0</v>
      </c>
      <c r="Q92">
        <v>0</v>
      </c>
      <c r="R92">
        <v>0</v>
      </c>
      <c r="S92">
        <v>0</v>
      </c>
      <c r="T92">
        <v>100</v>
      </c>
      <c r="U92">
        <v>0</v>
      </c>
      <c r="V92">
        <v>0</v>
      </c>
      <c r="W92">
        <v>0</v>
      </c>
      <c r="X92">
        <v>0</v>
      </c>
      <c r="Y92">
        <v>0</v>
      </c>
      <c r="Z92">
        <v>0</v>
      </c>
      <c r="AA92">
        <v>0</v>
      </c>
      <c r="AB92">
        <v>0</v>
      </c>
      <c r="AC92">
        <v>0</v>
      </c>
      <c r="AD92">
        <v>0</v>
      </c>
      <c r="AE92">
        <v>0</v>
      </c>
      <c r="AF92">
        <v>0</v>
      </c>
      <c r="AG92">
        <v>100</v>
      </c>
      <c r="AH92">
        <v>0</v>
      </c>
      <c r="AI92">
        <v>0</v>
      </c>
      <c r="AJ92">
        <v>100</v>
      </c>
      <c r="AK92">
        <v>0</v>
      </c>
      <c r="AL92">
        <v>0</v>
      </c>
      <c r="AM92">
        <v>0</v>
      </c>
      <c r="AN92">
        <v>0</v>
      </c>
      <c r="AO92">
        <v>0</v>
      </c>
      <c r="AP92">
        <v>0</v>
      </c>
      <c r="AQ92">
        <v>0</v>
      </c>
      <c r="AR92">
        <v>0</v>
      </c>
      <c r="AS92">
        <v>0</v>
      </c>
      <c r="AT92">
        <v>0</v>
      </c>
      <c r="AU92">
        <v>0</v>
      </c>
      <c r="AV92">
        <v>0</v>
      </c>
      <c r="AW92">
        <v>100</v>
      </c>
      <c r="AX92">
        <v>0</v>
      </c>
      <c r="AY92">
        <v>100</v>
      </c>
      <c r="AZ92">
        <v>0</v>
      </c>
      <c r="BA92">
        <v>0</v>
      </c>
      <c r="BB92">
        <v>0</v>
      </c>
      <c r="BC92">
        <v>0</v>
      </c>
      <c r="BD92">
        <v>0</v>
      </c>
      <c r="BE92">
        <v>0</v>
      </c>
      <c r="BF92">
        <v>0</v>
      </c>
      <c r="BG92">
        <v>0</v>
      </c>
      <c r="BH92">
        <v>0</v>
      </c>
      <c r="BI92">
        <v>0</v>
      </c>
      <c r="BJ92">
        <v>0</v>
      </c>
      <c r="BK92">
        <v>0</v>
      </c>
      <c r="BL92">
        <v>0</v>
      </c>
      <c r="BM92">
        <v>0</v>
      </c>
      <c r="BN92">
        <v>0</v>
      </c>
      <c r="BO92">
        <v>0</v>
      </c>
      <c r="BP92">
        <v>0</v>
      </c>
      <c r="BQ92">
        <v>0</v>
      </c>
      <c r="BR92">
        <v>0</v>
      </c>
      <c r="BS92">
        <v>0</v>
      </c>
      <c r="BT92">
        <v>0</v>
      </c>
      <c r="BU92">
        <v>100</v>
      </c>
      <c r="BV92">
        <v>0</v>
      </c>
      <c r="BW92">
        <v>0</v>
      </c>
      <c r="BX92">
        <v>0</v>
      </c>
      <c r="BY92">
        <v>0</v>
      </c>
      <c r="BZ92">
        <v>100</v>
      </c>
      <c r="CA92">
        <v>0</v>
      </c>
      <c r="CB92">
        <v>100</v>
      </c>
      <c r="CC92">
        <v>0</v>
      </c>
      <c r="CD92">
        <v>100</v>
      </c>
      <c r="CE92">
        <v>0</v>
      </c>
      <c r="CF92">
        <v>0</v>
      </c>
      <c r="CG92">
        <v>0</v>
      </c>
      <c r="CH92">
        <v>0</v>
      </c>
      <c r="CI92">
        <v>0</v>
      </c>
      <c r="CJ92">
        <v>0</v>
      </c>
      <c r="CK92">
        <v>0</v>
      </c>
      <c r="CL92">
        <v>0</v>
      </c>
      <c r="CM92">
        <v>100</v>
      </c>
      <c r="CN92">
        <v>0</v>
      </c>
      <c r="CO92">
        <v>0</v>
      </c>
      <c r="CP92">
        <v>0</v>
      </c>
      <c r="CQ92">
        <v>0</v>
      </c>
      <c r="CR92">
        <v>0</v>
      </c>
      <c r="CS92">
        <v>0</v>
      </c>
      <c r="CT92">
        <v>0</v>
      </c>
      <c r="CU92">
        <v>100</v>
      </c>
      <c r="CV92">
        <v>0</v>
      </c>
      <c r="CW92">
        <v>0</v>
      </c>
      <c r="CX92">
        <v>100</v>
      </c>
      <c r="CY92">
        <v>0</v>
      </c>
      <c r="CZ92">
        <v>0</v>
      </c>
      <c r="DA92">
        <v>0</v>
      </c>
      <c r="DB92">
        <v>0</v>
      </c>
      <c r="DC92">
        <v>0</v>
      </c>
      <c r="DD92">
        <v>0</v>
      </c>
      <c r="DE92">
        <v>0</v>
      </c>
      <c r="DF92">
        <v>0</v>
      </c>
      <c r="DG92">
        <v>0</v>
      </c>
      <c r="DH92">
        <v>0</v>
      </c>
      <c r="DI92">
        <v>0</v>
      </c>
      <c r="DK92" t="s">
        <v>138</v>
      </c>
      <c r="DL92" t="s">
        <v>174</v>
      </c>
      <c r="DM92" t="s">
        <v>174</v>
      </c>
      <c r="DN92" t="s">
        <v>174</v>
      </c>
      <c r="DO92" t="s">
        <v>174</v>
      </c>
      <c r="DP92" t="s">
        <v>174</v>
      </c>
      <c r="DQ92" t="s">
        <v>174</v>
      </c>
      <c r="DR92" t="s">
        <v>138</v>
      </c>
      <c r="EA92" t="s">
        <v>138</v>
      </c>
      <c r="EN92" t="s">
        <v>138</v>
      </c>
      <c r="EQ92" t="s">
        <v>138</v>
      </c>
      <c r="FD92" t="s">
        <v>138</v>
      </c>
      <c r="FF92" t="s">
        <v>138</v>
      </c>
      <c r="GB92" t="s">
        <v>138</v>
      </c>
      <c r="GG92" t="s">
        <v>138</v>
      </c>
      <c r="GI92" t="s">
        <v>138</v>
      </c>
      <c r="GK92" t="s">
        <v>138</v>
      </c>
      <c r="GT92" t="s">
        <v>138</v>
      </c>
      <c r="HB92" t="s">
        <v>138</v>
      </c>
      <c r="HE92" t="s">
        <v>138</v>
      </c>
      <c r="HQ92">
        <v>1</v>
      </c>
      <c r="HR92" t="s">
        <v>270</v>
      </c>
      <c r="HS92">
        <v>0</v>
      </c>
      <c r="HT92">
        <v>0</v>
      </c>
      <c r="HU92">
        <v>0</v>
      </c>
      <c r="HV92">
        <v>0</v>
      </c>
      <c r="HW92">
        <v>0</v>
      </c>
      <c r="HX92">
        <v>0</v>
      </c>
      <c r="HY92">
        <v>0</v>
      </c>
      <c r="HZ92">
        <v>0</v>
      </c>
      <c r="IA92">
        <v>0</v>
      </c>
      <c r="IB92">
        <v>0</v>
      </c>
      <c r="IC92">
        <v>0</v>
      </c>
      <c r="ID92">
        <v>0</v>
      </c>
      <c r="IE92">
        <v>0</v>
      </c>
      <c r="IF92">
        <v>0</v>
      </c>
      <c r="IG92">
        <v>0</v>
      </c>
      <c r="IH92">
        <v>0</v>
      </c>
      <c r="II92">
        <v>0</v>
      </c>
      <c r="IJ92">
        <v>0</v>
      </c>
      <c r="IK92">
        <v>0</v>
      </c>
      <c r="IL92">
        <v>100</v>
      </c>
      <c r="IM92">
        <v>0</v>
      </c>
      <c r="IN92">
        <v>0</v>
      </c>
      <c r="IO92">
        <v>0</v>
      </c>
      <c r="IP92">
        <v>0</v>
      </c>
      <c r="IQ92">
        <v>0</v>
      </c>
      <c r="JK92" t="s">
        <v>138</v>
      </c>
    </row>
    <row r="93" spans="1:276" x14ac:dyDescent="0.3">
      <c r="A93">
        <v>92</v>
      </c>
      <c r="B93" t="s">
        <v>272</v>
      </c>
      <c r="C93">
        <v>12.5</v>
      </c>
      <c r="D93">
        <v>87.5</v>
      </c>
      <c r="E93" t="s">
        <v>174</v>
      </c>
      <c r="F93" t="s">
        <v>174</v>
      </c>
      <c r="G93" t="s">
        <v>174</v>
      </c>
      <c r="H93" t="s">
        <v>174</v>
      </c>
      <c r="I93" t="s">
        <v>174</v>
      </c>
      <c r="J93" t="s">
        <v>174</v>
      </c>
      <c r="K93">
        <v>25</v>
      </c>
      <c r="L93">
        <v>12.5</v>
      </c>
      <c r="M93">
        <v>12.5</v>
      </c>
      <c r="N93">
        <v>0</v>
      </c>
      <c r="O93">
        <v>0</v>
      </c>
      <c r="P93">
        <v>25</v>
      </c>
      <c r="Q93">
        <v>25</v>
      </c>
      <c r="R93">
        <v>0</v>
      </c>
      <c r="S93">
        <v>0</v>
      </c>
      <c r="T93">
        <v>0</v>
      </c>
      <c r="U93">
        <v>0</v>
      </c>
      <c r="V93">
        <v>25</v>
      </c>
      <c r="W93">
        <v>25</v>
      </c>
      <c r="X93">
        <v>0</v>
      </c>
      <c r="Y93">
        <v>0</v>
      </c>
      <c r="Z93">
        <v>0</v>
      </c>
      <c r="AA93">
        <v>12.5</v>
      </c>
      <c r="AB93">
        <v>0</v>
      </c>
      <c r="AC93">
        <v>25</v>
      </c>
      <c r="AD93">
        <v>0</v>
      </c>
      <c r="AE93">
        <v>12.5</v>
      </c>
      <c r="AF93">
        <v>0</v>
      </c>
      <c r="AG93">
        <v>12.5</v>
      </c>
      <c r="AH93">
        <v>87.5</v>
      </c>
      <c r="AI93">
        <v>0</v>
      </c>
      <c r="AJ93">
        <v>87.5</v>
      </c>
      <c r="AK93">
        <v>12.5</v>
      </c>
      <c r="AL93">
        <v>0</v>
      </c>
      <c r="AM93">
        <v>0</v>
      </c>
      <c r="AN93">
        <v>0</v>
      </c>
      <c r="AO93">
        <v>100</v>
      </c>
      <c r="AP93">
        <v>0</v>
      </c>
      <c r="AQ93">
        <v>0</v>
      </c>
      <c r="AR93">
        <v>100</v>
      </c>
      <c r="AS93">
        <v>0</v>
      </c>
      <c r="AT93">
        <v>0</v>
      </c>
      <c r="AU93">
        <v>14.3</v>
      </c>
      <c r="AV93">
        <v>28.6</v>
      </c>
      <c r="AW93">
        <v>0</v>
      </c>
      <c r="AX93">
        <v>57.1</v>
      </c>
      <c r="AY93">
        <v>37.5</v>
      </c>
      <c r="AZ93">
        <v>62.5</v>
      </c>
      <c r="BA93">
        <v>20</v>
      </c>
      <c r="BB93">
        <v>0</v>
      </c>
      <c r="BC93">
        <v>0</v>
      </c>
      <c r="BD93">
        <v>20</v>
      </c>
      <c r="BE93">
        <v>0</v>
      </c>
      <c r="BF93">
        <v>60</v>
      </c>
      <c r="BG93">
        <v>20</v>
      </c>
      <c r="BH93">
        <v>80</v>
      </c>
      <c r="BI93">
        <v>0</v>
      </c>
      <c r="BJ93">
        <v>0</v>
      </c>
      <c r="BK93">
        <v>0</v>
      </c>
      <c r="BL93">
        <v>100</v>
      </c>
      <c r="BM93">
        <v>0</v>
      </c>
      <c r="BN93">
        <v>0</v>
      </c>
      <c r="BO93">
        <v>0</v>
      </c>
      <c r="BP93">
        <v>100</v>
      </c>
      <c r="BQ93">
        <v>75</v>
      </c>
      <c r="BR93">
        <v>0</v>
      </c>
      <c r="BS93">
        <v>0</v>
      </c>
      <c r="BT93">
        <v>0</v>
      </c>
      <c r="BU93">
        <v>25</v>
      </c>
      <c r="BV93">
        <v>12.5</v>
      </c>
      <c r="BW93">
        <v>12.5</v>
      </c>
      <c r="BX93">
        <v>75</v>
      </c>
      <c r="BY93">
        <v>0</v>
      </c>
      <c r="BZ93">
        <v>0</v>
      </c>
      <c r="CA93">
        <v>0</v>
      </c>
      <c r="CB93">
        <v>87.5</v>
      </c>
      <c r="CC93">
        <v>12.5</v>
      </c>
      <c r="CD93">
        <v>25</v>
      </c>
      <c r="CE93">
        <v>0</v>
      </c>
      <c r="CF93">
        <v>0</v>
      </c>
      <c r="CG93">
        <v>0</v>
      </c>
      <c r="CH93">
        <v>12.5</v>
      </c>
      <c r="CI93">
        <v>37.5</v>
      </c>
      <c r="CJ93">
        <v>0</v>
      </c>
      <c r="CK93">
        <v>25</v>
      </c>
      <c r="CL93">
        <v>100</v>
      </c>
      <c r="CM93">
        <v>0</v>
      </c>
      <c r="CN93">
        <v>0</v>
      </c>
      <c r="CO93">
        <v>37.5</v>
      </c>
      <c r="CP93">
        <v>0</v>
      </c>
      <c r="CQ93">
        <v>0</v>
      </c>
      <c r="CR93">
        <v>62.5</v>
      </c>
      <c r="CS93">
        <v>0</v>
      </c>
      <c r="CT93">
        <v>0</v>
      </c>
      <c r="CU93">
        <v>0</v>
      </c>
      <c r="CV93">
        <v>0</v>
      </c>
      <c r="CW93">
        <v>0</v>
      </c>
      <c r="CX93">
        <v>12.5</v>
      </c>
      <c r="CY93">
        <v>87.5</v>
      </c>
      <c r="CZ93">
        <v>0</v>
      </c>
      <c r="DA93">
        <v>14.3</v>
      </c>
      <c r="DB93">
        <v>14.3</v>
      </c>
      <c r="DC93">
        <v>0</v>
      </c>
      <c r="DD93">
        <v>57.1</v>
      </c>
      <c r="DE93">
        <v>14.3</v>
      </c>
      <c r="DF93">
        <v>28.6</v>
      </c>
      <c r="DG93">
        <v>0</v>
      </c>
      <c r="DH93">
        <v>71.400000000000006</v>
      </c>
      <c r="DI93">
        <v>0</v>
      </c>
      <c r="DJ93" t="s">
        <v>123</v>
      </c>
      <c r="DK93" t="s">
        <v>129</v>
      </c>
      <c r="DL93" t="s">
        <v>174</v>
      </c>
      <c r="DM93" t="s">
        <v>174</v>
      </c>
      <c r="DN93" t="s">
        <v>174</v>
      </c>
      <c r="DO93" t="s">
        <v>174</v>
      </c>
      <c r="DP93" t="s">
        <v>174</v>
      </c>
      <c r="DQ93" t="s">
        <v>174</v>
      </c>
      <c r="DR93" t="s">
        <v>149</v>
      </c>
      <c r="DS93" t="s">
        <v>123</v>
      </c>
      <c r="DT93" t="s">
        <v>123</v>
      </c>
      <c r="DW93" t="s">
        <v>149</v>
      </c>
      <c r="DX93" t="s">
        <v>149</v>
      </c>
      <c r="EC93" t="s">
        <v>149</v>
      </c>
      <c r="ED93" t="s">
        <v>149</v>
      </c>
      <c r="EH93" t="s">
        <v>123</v>
      </c>
      <c r="EJ93" t="s">
        <v>149</v>
      </c>
      <c r="EL93" t="s">
        <v>123</v>
      </c>
      <c r="EN93" t="s">
        <v>123</v>
      </c>
      <c r="EO93" t="s">
        <v>129</v>
      </c>
      <c r="EQ93" t="s">
        <v>129</v>
      </c>
      <c r="ER93" t="s">
        <v>123</v>
      </c>
      <c r="EV93" t="s">
        <v>138</v>
      </c>
      <c r="EY93" t="s">
        <v>138</v>
      </c>
      <c r="FB93" t="s">
        <v>126</v>
      </c>
      <c r="FC93" t="s">
        <v>158</v>
      </c>
      <c r="FE93" t="s">
        <v>130</v>
      </c>
      <c r="FF93" t="s">
        <v>153</v>
      </c>
      <c r="FG93" t="s">
        <v>137</v>
      </c>
      <c r="FH93" t="s">
        <v>127</v>
      </c>
      <c r="FK93" t="s">
        <v>127</v>
      </c>
      <c r="FM93" t="s">
        <v>156</v>
      </c>
      <c r="FN93" t="s">
        <v>127</v>
      </c>
      <c r="FO93" t="s">
        <v>169</v>
      </c>
      <c r="FS93" t="s">
        <v>138</v>
      </c>
      <c r="FW93" t="s">
        <v>138</v>
      </c>
      <c r="FX93" t="s">
        <v>176</v>
      </c>
      <c r="GB93" t="s">
        <v>149</v>
      </c>
      <c r="GC93" t="s">
        <v>123</v>
      </c>
      <c r="GD93" t="s">
        <v>123</v>
      </c>
      <c r="GE93" t="s">
        <v>176</v>
      </c>
      <c r="GI93" t="s">
        <v>129</v>
      </c>
      <c r="GJ93" t="s">
        <v>123</v>
      </c>
      <c r="GK93" t="s">
        <v>149</v>
      </c>
      <c r="GO93" t="s">
        <v>123</v>
      </c>
      <c r="GP93" t="s">
        <v>153</v>
      </c>
      <c r="GR93" t="s">
        <v>149</v>
      </c>
      <c r="GS93" t="s">
        <v>138</v>
      </c>
      <c r="GV93" t="s">
        <v>153</v>
      </c>
      <c r="GY93" t="s">
        <v>137</v>
      </c>
      <c r="HE93" t="s">
        <v>123</v>
      </c>
      <c r="HF93" t="s">
        <v>129</v>
      </c>
      <c r="HH93" t="s">
        <v>126</v>
      </c>
      <c r="HI93" t="s">
        <v>126</v>
      </c>
      <c r="HK93" t="s">
        <v>130</v>
      </c>
      <c r="HL93" t="s">
        <v>126</v>
      </c>
      <c r="HM93" t="s">
        <v>158</v>
      </c>
      <c r="HO93" t="s">
        <v>151</v>
      </c>
      <c r="HQ93">
        <v>8</v>
      </c>
      <c r="HR93" t="s">
        <v>270</v>
      </c>
      <c r="HS93">
        <v>0</v>
      </c>
      <c r="HT93">
        <v>0</v>
      </c>
      <c r="HU93">
        <v>0</v>
      </c>
      <c r="HV93">
        <v>0</v>
      </c>
      <c r="HW93">
        <v>0</v>
      </c>
      <c r="HX93">
        <v>0</v>
      </c>
      <c r="HY93">
        <v>0</v>
      </c>
      <c r="HZ93">
        <v>0</v>
      </c>
      <c r="IA93">
        <v>0</v>
      </c>
      <c r="IB93">
        <v>0</v>
      </c>
      <c r="IC93">
        <v>0</v>
      </c>
      <c r="ID93">
        <v>12.5</v>
      </c>
      <c r="IE93">
        <v>50</v>
      </c>
      <c r="IF93">
        <v>37.5</v>
      </c>
      <c r="IG93">
        <v>0</v>
      </c>
      <c r="IH93">
        <v>0</v>
      </c>
      <c r="II93">
        <v>0</v>
      </c>
      <c r="IJ93">
        <v>0</v>
      </c>
      <c r="IK93">
        <v>0</v>
      </c>
      <c r="IL93">
        <v>0</v>
      </c>
      <c r="IM93">
        <v>0</v>
      </c>
      <c r="IN93">
        <v>0</v>
      </c>
      <c r="IO93">
        <v>0</v>
      </c>
      <c r="IP93">
        <v>0</v>
      </c>
      <c r="IQ93">
        <v>0</v>
      </c>
      <c r="JC93" t="s">
        <v>123</v>
      </c>
      <c r="JD93" t="s">
        <v>133</v>
      </c>
      <c r="JE93" t="s">
        <v>153</v>
      </c>
    </row>
    <row r="94" spans="1:276" x14ac:dyDescent="0.3">
      <c r="A94">
        <v>93</v>
      </c>
      <c r="B94" t="s">
        <v>273</v>
      </c>
      <c r="C94">
        <v>0</v>
      </c>
      <c r="D94">
        <v>100</v>
      </c>
      <c r="E94" t="s">
        <v>174</v>
      </c>
      <c r="F94" t="s">
        <v>174</v>
      </c>
      <c r="G94" t="s">
        <v>174</v>
      </c>
      <c r="H94" t="s">
        <v>174</v>
      </c>
      <c r="I94" t="s">
        <v>174</v>
      </c>
      <c r="J94" t="s">
        <v>174</v>
      </c>
      <c r="K94">
        <v>12.5</v>
      </c>
      <c r="L94">
        <v>0</v>
      </c>
      <c r="M94">
        <v>25</v>
      </c>
      <c r="N94">
        <v>0</v>
      </c>
      <c r="O94">
        <v>50</v>
      </c>
      <c r="P94">
        <v>0</v>
      </c>
      <c r="Q94">
        <v>12.5</v>
      </c>
      <c r="R94">
        <v>0</v>
      </c>
      <c r="S94">
        <v>25</v>
      </c>
      <c r="T94">
        <v>12.5</v>
      </c>
      <c r="U94">
        <v>0</v>
      </c>
      <c r="V94">
        <v>12.5</v>
      </c>
      <c r="W94">
        <v>0</v>
      </c>
      <c r="X94">
        <v>25</v>
      </c>
      <c r="Y94">
        <v>0</v>
      </c>
      <c r="Z94">
        <v>0</v>
      </c>
      <c r="AA94">
        <v>0</v>
      </c>
      <c r="AB94">
        <v>25</v>
      </c>
      <c r="AC94">
        <v>0</v>
      </c>
      <c r="AD94">
        <v>0</v>
      </c>
      <c r="AE94">
        <v>0</v>
      </c>
      <c r="AF94">
        <v>0</v>
      </c>
      <c r="AG94">
        <v>100</v>
      </c>
      <c r="AH94">
        <v>0</v>
      </c>
      <c r="AI94">
        <v>0</v>
      </c>
      <c r="AJ94">
        <v>62.5</v>
      </c>
      <c r="AK94">
        <v>37.5</v>
      </c>
      <c r="AL94">
        <v>0</v>
      </c>
      <c r="AM94">
        <v>100</v>
      </c>
      <c r="AN94">
        <v>0</v>
      </c>
      <c r="AO94">
        <v>0</v>
      </c>
      <c r="AP94">
        <v>0</v>
      </c>
      <c r="AQ94">
        <v>0</v>
      </c>
      <c r="AR94">
        <v>33.299999999999997</v>
      </c>
      <c r="AS94">
        <v>0</v>
      </c>
      <c r="AT94">
        <v>66.7</v>
      </c>
      <c r="AU94">
        <v>0</v>
      </c>
      <c r="AV94">
        <v>0</v>
      </c>
      <c r="AW94">
        <v>20</v>
      </c>
      <c r="AX94">
        <v>80</v>
      </c>
      <c r="AY94">
        <v>62.5</v>
      </c>
      <c r="AZ94">
        <v>37.5</v>
      </c>
      <c r="BA94">
        <v>33.299999999999997</v>
      </c>
      <c r="BB94">
        <v>33.299999999999997</v>
      </c>
      <c r="BC94">
        <v>0</v>
      </c>
      <c r="BD94">
        <v>0</v>
      </c>
      <c r="BE94">
        <v>0</v>
      </c>
      <c r="BF94">
        <v>33.299999999999997</v>
      </c>
      <c r="BG94">
        <v>33.299999999999997</v>
      </c>
      <c r="BH94">
        <v>66.7</v>
      </c>
      <c r="BI94">
        <v>0</v>
      </c>
      <c r="BJ94">
        <v>0</v>
      </c>
      <c r="BK94">
        <v>0</v>
      </c>
      <c r="BL94">
        <v>100</v>
      </c>
      <c r="BM94">
        <v>0</v>
      </c>
      <c r="BN94">
        <v>0</v>
      </c>
      <c r="BO94">
        <v>0</v>
      </c>
      <c r="BP94">
        <v>100</v>
      </c>
      <c r="BQ94">
        <v>0</v>
      </c>
      <c r="BR94">
        <v>0</v>
      </c>
      <c r="BS94">
        <v>50</v>
      </c>
      <c r="BT94">
        <v>50</v>
      </c>
      <c r="BU94">
        <v>0</v>
      </c>
      <c r="BV94">
        <v>12.5</v>
      </c>
      <c r="BW94">
        <v>0</v>
      </c>
      <c r="BX94">
        <v>0</v>
      </c>
      <c r="BY94">
        <v>0</v>
      </c>
      <c r="BZ94">
        <v>25</v>
      </c>
      <c r="CA94">
        <v>62.5</v>
      </c>
      <c r="CB94">
        <v>100</v>
      </c>
      <c r="CC94">
        <v>0</v>
      </c>
      <c r="CD94">
        <v>0</v>
      </c>
      <c r="CE94">
        <v>0</v>
      </c>
      <c r="CF94">
        <v>12.5</v>
      </c>
      <c r="CG94">
        <v>12.5</v>
      </c>
      <c r="CH94">
        <v>0</v>
      </c>
      <c r="CI94">
        <v>37.5</v>
      </c>
      <c r="CJ94">
        <v>12.5</v>
      </c>
      <c r="CK94">
        <v>25</v>
      </c>
      <c r="CL94">
        <v>37.5</v>
      </c>
      <c r="CM94">
        <v>62.5</v>
      </c>
      <c r="CN94">
        <v>33.299999999999997</v>
      </c>
      <c r="CO94">
        <v>0</v>
      </c>
      <c r="CP94">
        <v>0</v>
      </c>
      <c r="CQ94">
        <v>66.7</v>
      </c>
      <c r="CR94">
        <v>0</v>
      </c>
      <c r="CS94">
        <v>0</v>
      </c>
      <c r="CT94">
        <v>0</v>
      </c>
      <c r="CU94">
        <v>100</v>
      </c>
      <c r="CV94">
        <v>0</v>
      </c>
      <c r="CW94">
        <v>0</v>
      </c>
      <c r="CX94">
        <v>75</v>
      </c>
      <c r="CY94">
        <v>25</v>
      </c>
      <c r="CZ94">
        <v>50</v>
      </c>
      <c r="DA94">
        <v>0</v>
      </c>
      <c r="DB94">
        <v>0</v>
      </c>
      <c r="DC94">
        <v>50</v>
      </c>
      <c r="DD94">
        <v>0</v>
      </c>
      <c r="DE94">
        <v>0</v>
      </c>
      <c r="DF94">
        <v>0</v>
      </c>
      <c r="DG94">
        <v>0</v>
      </c>
      <c r="DH94">
        <v>50</v>
      </c>
      <c r="DI94">
        <v>50</v>
      </c>
      <c r="DK94" t="s">
        <v>138</v>
      </c>
      <c r="DL94" t="s">
        <v>174</v>
      </c>
      <c r="DM94" t="s">
        <v>174</v>
      </c>
      <c r="DN94" t="s">
        <v>174</v>
      </c>
      <c r="DO94" t="s">
        <v>174</v>
      </c>
      <c r="DP94" t="s">
        <v>174</v>
      </c>
      <c r="DQ94" t="s">
        <v>174</v>
      </c>
      <c r="DR94" t="s">
        <v>123</v>
      </c>
      <c r="DT94" t="s">
        <v>149</v>
      </c>
      <c r="DV94" t="s">
        <v>133</v>
      </c>
      <c r="DX94" t="s">
        <v>123</v>
      </c>
      <c r="DZ94" t="s">
        <v>149</v>
      </c>
      <c r="EA94" t="s">
        <v>123</v>
      </c>
      <c r="EC94" t="s">
        <v>123</v>
      </c>
      <c r="EE94" t="s">
        <v>149</v>
      </c>
      <c r="EI94" t="s">
        <v>149</v>
      </c>
      <c r="EN94" t="s">
        <v>138</v>
      </c>
      <c r="EQ94" t="s">
        <v>137</v>
      </c>
      <c r="ER94" t="s">
        <v>153</v>
      </c>
      <c r="ET94" t="s">
        <v>138</v>
      </c>
      <c r="EY94" t="s">
        <v>167</v>
      </c>
      <c r="FA94" t="s">
        <v>155</v>
      </c>
      <c r="FD94" t="s">
        <v>127</v>
      </c>
      <c r="FE94" t="s">
        <v>169</v>
      </c>
      <c r="FF94" t="s">
        <v>137</v>
      </c>
      <c r="FG94" t="s">
        <v>153</v>
      </c>
      <c r="FH94" t="s">
        <v>167</v>
      </c>
      <c r="FI94" t="s">
        <v>167</v>
      </c>
      <c r="FM94" t="s">
        <v>167</v>
      </c>
      <c r="FN94" t="s">
        <v>167</v>
      </c>
      <c r="FO94" t="s">
        <v>155</v>
      </c>
      <c r="FS94" t="s">
        <v>138</v>
      </c>
      <c r="FW94" t="s">
        <v>138</v>
      </c>
      <c r="FZ94" t="s">
        <v>133</v>
      </c>
      <c r="GA94" t="s">
        <v>133</v>
      </c>
      <c r="GC94" t="s">
        <v>123</v>
      </c>
      <c r="GG94" t="s">
        <v>149</v>
      </c>
      <c r="GH94" t="s">
        <v>137</v>
      </c>
      <c r="GI94" t="s">
        <v>138</v>
      </c>
      <c r="GM94" t="s">
        <v>123</v>
      </c>
      <c r="GN94" t="s">
        <v>123</v>
      </c>
      <c r="GP94" t="s">
        <v>153</v>
      </c>
      <c r="GQ94" t="s">
        <v>123</v>
      </c>
      <c r="GR94" t="s">
        <v>149</v>
      </c>
      <c r="GS94" t="s">
        <v>153</v>
      </c>
      <c r="GT94" t="s">
        <v>137</v>
      </c>
      <c r="GU94" t="s">
        <v>167</v>
      </c>
      <c r="GX94" t="s">
        <v>155</v>
      </c>
      <c r="HB94" t="s">
        <v>138</v>
      </c>
      <c r="HE94" t="s">
        <v>176</v>
      </c>
      <c r="HF94" t="s">
        <v>149</v>
      </c>
      <c r="HG94" t="s">
        <v>133</v>
      </c>
      <c r="HJ94" t="s">
        <v>133</v>
      </c>
      <c r="HO94" t="s">
        <v>133</v>
      </c>
      <c r="HP94" t="s">
        <v>133</v>
      </c>
      <c r="HQ94">
        <v>8</v>
      </c>
      <c r="HR94" t="s">
        <v>270</v>
      </c>
      <c r="HS94">
        <v>0</v>
      </c>
      <c r="HT94">
        <v>0</v>
      </c>
      <c r="HU94">
        <v>0</v>
      </c>
      <c r="HV94">
        <v>0</v>
      </c>
      <c r="HW94">
        <v>0</v>
      </c>
      <c r="HX94">
        <v>0</v>
      </c>
      <c r="HY94">
        <v>0</v>
      </c>
      <c r="HZ94">
        <v>0</v>
      </c>
      <c r="IA94">
        <v>0</v>
      </c>
      <c r="IB94">
        <v>12.5</v>
      </c>
      <c r="IC94">
        <v>0</v>
      </c>
      <c r="ID94">
        <v>0</v>
      </c>
      <c r="IE94">
        <v>0</v>
      </c>
      <c r="IF94">
        <v>0</v>
      </c>
      <c r="IG94">
        <v>0</v>
      </c>
      <c r="IH94">
        <v>0</v>
      </c>
      <c r="II94">
        <v>0</v>
      </c>
      <c r="IJ94">
        <v>0</v>
      </c>
      <c r="IK94">
        <v>0</v>
      </c>
      <c r="IL94">
        <v>0</v>
      </c>
      <c r="IM94">
        <v>0</v>
      </c>
      <c r="IN94">
        <v>0</v>
      </c>
      <c r="IO94">
        <v>62.5</v>
      </c>
      <c r="IP94">
        <v>25</v>
      </c>
      <c r="IQ94">
        <v>0</v>
      </c>
      <c r="JA94" t="s">
        <v>123</v>
      </c>
      <c r="JN94" t="s">
        <v>137</v>
      </c>
      <c r="JO94" t="s">
        <v>149</v>
      </c>
    </row>
    <row r="95" spans="1:276" x14ac:dyDescent="0.3">
      <c r="A95">
        <v>94</v>
      </c>
      <c r="B95" t="s">
        <v>274</v>
      </c>
      <c r="C95">
        <v>11.8</v>
      </c>
      <c r="D95">
        <v>88.2</v>
      </c>
      <c r="E95" t="s">
        <v>174</v>
      </c>
      <c r="F95" t="s">
        <v>174</v>
      </c>
      <c r="G95" t="s">
        <v>174</v>
      </c>
      <c r="H95" t="s">
        <v>174</v>
      </c>
      <c r="I95" t="s">
        <v>174</v>
      </c>
      <c r="J95" t="s">
        <v>174</v>
      </c>
      <c r="K95">
        <v>14.7</v>
      </c>
      <c r="L95">
        <v>20.6</v>
      </c>
      <c r="M95">
        <v>5.9</v>
      </c>
      <c r="N95">
        <v>11.8</v>
      </c>
      <c r="O95">
        <v>11.8</v>
      </c>
      <c r="P95">
        <v>17.600000000000001</v>
      </c>
      <c r="Q95">
        <v>17.600000000000001</v>
      </c>
      <c r="R95">
        <v>11.8</v>
      </c>
      <c r="S95">
        <v>0</v>
      </c>
      <c r="T95">
        <v>2.9</v>
      </c>
      <c r="U95">
        <v>8.8000000000000007</v>
      </c>
      <c r="V95">
        <v>8.8000000000000007</v>
      </c>
      <c r="W95">
        <v>8.8000000000000007</v>
      </c>
      <c r="X95">
        <v>5.9</v>
      </c>
      <c r="Y95">
        <v>2.9</v>
      </c>
      <c r="Z95">
        <v>8.8000000000000007</v>
      </c>
      <c r="AA95">
        <v>11.8</v>
      </c>
      <c r="AB95">
        <v>5.9</v>
      </c>
      <c r="AC95">
        <v>14.7</v>
      </c>
      <c r="AD95">
        <v>2.9</v>
      </c>
      <c r="AE95">
        <v>5.9</v>
      </c>
      <c r="AF95">
        <v>0</v>
      </c>
      <c r="AG95">
        <v>76.5</v>
      </c>
      <c r="AH95">
        <v>23.5</v>
      </c>
      <c r="AI95">
        <v>11.8</v>
      </c>
      <c r="AJ95">
        <v>41.2</v>
      </c>
      <c r="AK95">
        <v>44.1</v>
      </c>
      <c r="AL95">
        <v>2.9</v>
      </c>
      <c r="AM95">
        <v>0</v>
      </c>
      <c r="AN95">
        <v>10</v>
      </c>
      <c r="AO95">
        <v>10</v>
      </c>
      <c r="AP95">
        <v>80</v>
      </c>
      <c r="AQ95">
        <v>30</v>
      </c>
      <c r="AR95">
        <v>30</v>
      </c>
      <c r="AS95">
        <v>20</v>
      </c>
      <c r="AT95">
        <v>20</v>
      </c>
      <c r="AU95">
        <v>28.6</v>
      </c>
      <c r="AV95">
        <v>14.3</v>
      </c>
      <c r="AW95">
        <v>7.1</v>
      </c>
      <c r="AX95">
        <v>50</v>
      </c>
      <c r="AY95">
        <v>58.8</v>
      </c>
      <c r="AZ95">
        <v>41.2</v>
      </c>
      <c r="BA95">
        <v>7.1</v>
      </c>
      <c r="BB95">
        <v>7.1</v>
      </c>
      <c r="BC95">
        <v>7.1</v>
      </c>
      <c r="BD95">
        <v>7.1</v>
      </c>
      <c r="BE95">
        <v>35.700000000000003</v>
      </c>
      <c r="BF95">
        <v>35.700000000000003</v>
      </c>
      <c r="BG95">
        <v>42.9</v>
      </c>
      <c r="BH95">
        <v>57.1</v>
      </c>
      <c r="BI95">
        <v>12.5</v>
      </c>
      <c r="BJ95">
        <v>12.5</v>
      </c>
      <c r="BK95">
        <v>25</v>
      </c>
      <c r="BL95">
        <v>50</v>
      </c>
      <c r="BM95">
        <v>16.7</v>
      </c>
      <c r="BN95">
        <v>16.7</v>
      </c>
      <c r="BO95">
        <v>0</v>
      </c>
      <c r="BP95">
        <v>66.7</v>
      </c>
      <c r="BQ95">
        <v>5.9</v>
      </c>
      <c r="BR95">
        <v>0</v>
      </c>
      <c r="BS95">
        <v>0</v>
      </c>
      <c r="BT95">
        <v>0</v>
      </c>
      <c r="BU95">
        <v>94.1</v>
      </c>
      <c r="BV95">
        <v>20.6</v>
      </c>
      <c r="BW95">
        <v>5.9</v>
      </c>
      <c r="BX95">
        <v>20.6</v>
      </c>
      <c r="BY95">
        <v>2.9</v>
      </c>
      <c r="BZ95">
        <v>44.1</v>
      </c>
      <c r="CA95">
        <v>5.9</v>
      </c>
      <c r="CB95">
        <v>97.1</v>
      </c>
      <c r="CC95">
        <v>2.9</v>
      </c>
      <c r="CD95">
        <v>14.7</v>
      </c>
      <c r="CE95">
        <v>8.8000000000000007</v>
      </c>
      <c r="CF95">
        <v>8.8000000000000007</v>
      </c>
      <c r="CG95">
        <v>14.7</v>
      </c>
      <c r="CH95">
        <v>0</v>
      </c>
      <c r="CI95">
        <v>44.1</v>
      </c>
      <c r="CJ95">
        <v>2.9</v>
      </c>
      <c r="CK95">
        <v>5.9</v>
      </c>
      <c r="CL95">
        <v>0</v>
      </c>
      <c r="CM95">
        <v>100</v>
      </c>
      <c r="CN95">
        <v>0</v>
      </c>
      <c r="CO95">
        <v>0</v>
      </c>
      <c r="CP95">
        <v>0</v>
      </c>
      <c r="CQ95">
        <v>0</v>
      </c>
      <c r="CR95">
        <v>0</v>
      </c>
      <c r="CS95">
        <v>0</v>
      </c>
      <c r="CT95">
        <v>8.8000000000000007</v>
      </c>
      <c r="CU95">
        <v>91.2</v>
      </c>
      <c r="CV95">
        <v>100</v>
      </c>
      <c r="CW95">
        <v>0</v>
      </c>
      <c r="CX95">
        <v>58.8</v>
      </c>
      <c r="CY95">
        <v>41.2</v>
      </c>
      <c r="CZ95">
        <v>92.9</v>
      </c>
      <c r="DA95">
        <v>0</v>
      </c>
      <c r="DB95">
        <v>0</v>
      </c>
      <c r="DC95">
        <v>7.1</v>
      </c>
      <c r="DD95">
        <v>0</v>
      </c>
      <c r="DE95">
        <v>0</v>
      </c>
      <c r="DF95">
        <v>7.1</v>
      </c>
      <c r="DG95">
        <v>7.1</v>
      </c>
      <c r="DH95">
        <v>71.400000000000006</v>
      </c>
      <c r="DI95">
        <v>14.3</v>
      </c>
      <c r="DJ95" t="s">
        <v>123</v>
      </c>
      <c r="DK95" t="s">
        <v>129</v>
      </c>
      <c r="DL95" t="s">
        <v>174</v>
      </c>
      <c r="DM95" t="s">
        <v>174</v>
      </c>
      <c r="DN95" t="s">
        <v>174</v>
      </c>
      <c r="DO95" t="s">
        <v>174</v>
      </c>
      <c r="DP95" t="s">
        <v>174</v>
      </c>
      <c r="DQ95" t="s">
        <v>174</v>
      </c>
      <c r="DR95" t="s">
        <v>118</v>
      </c>
      <c r="DS95" t="s">
        <v>164</v>
      </c>
      <c r="DT95" t="s">
        <v>119</v>
      </c>
      <c r="DU95" t="s">
        <v>123</v>
      </c>
      <c r="DV95" t="s">
        <v>123</v>
      </c>
      <c r="DW95" t="s">
        <v>141</v>
      </c>
      <c r="DX95" t="s">
        <v>141</v>
      </c>
      <c r="DY95" t="s">
        <v>123</v>
      </c>
      <c r="EA95" t="s">
        <v>117</v>
      </c>
      <c r="EB95" t="s">
        <v>125</v>
      </c>
      <c r="EC95" t="s">
        <v>125</v>
      </c>
      <c r="ED95" t="s">
        <v>125</v>
      </c>
      <c r="EE95" t="s">
        <v>119</v>
      </c>
      <c r="EF95" t="s">
        <v>117</v>
      </c>
      <c r="EG95" t="s">
        <v>125</v>
      </c>
      <c r="EH95" t="s">
        <v>123</v>
      </c>
      <c r="EI95" t="s">
        <v>119</v>
      </c>
      <c r="EJ95" t="s">
        <v>118</v>
      </c>
      <c r="EK95" t="s">
        <v>117</v>
      </c>
      <c r="EL95" t="s">
        <v>119</v>
      </c>
      <c r="EN95" t="s">
        <v>143</v>
      </c>
      <c r="EO95" t="s">
        <v>139</v>
      </c>
      <c r="EP95" t="s">
        <v>123</v>
      </c>
      <c r="EQ95" t="s">
        <v>168</v>
      </c>
      <c r="ER95" t="s">
        <v>175</v>
      </c>
      <c r="ES95" t="s">
        <v>117</v>
      </c>
      <c r="EU95" t="s">
        <v>140</v>
      </c>
      <c r="EV95" t="s">
        <v>140</v>
      </c>
      <c r="EW95" t="s">
        <v>169</v>
      </c>
      <c r="EX95" t="s">
        <v>147</v>
      </c>
      <c r="EY95" t="s">
        <v>147</v>
      </c>
      <c r="EZ95" t="s">
        <v>127</v>
      </c>
      <c r="FA95" t="s">
        <v>127</v>
      </c>
      <c r="FB95" t="s">
        <v>158</v>
      </c>
      <c r="FC95" t="s">
        <v>126</v>
      </c>
      <c r="FD95" t="s">
        <v>148</v>
      </c>
      <c r="FE95" t="s">
        <v>133</v>
      </c>
      <c r="FF95" t="s">
        <v>171</v>
      </c>
      <c r="FG95" t="s">
        <v>168</v>
      </c>
      <c r="FH95" t="s">
        <v>148</v>
      </c>
      <c r="FI95" t="s">
        <v>148</v>
      </c>
      <c r="FJ95" t="s">
        <v>148</v>
      </c>
      <c r="FK95" t="s">
        <v>148</v>
      </c>
      <c r="FL95" t="s">
        <v>135</v>
      </c>
      <c r="FM95" t="s">
        <v>135</v>
      </c>
      <c r="FN95" t="s">
        <v>131</v>
      </c>
      <c r="FO95" t="s">
        <v>130</v>
      </c>
      <c r="FP95" t="s">
        <v>123</v>
      </c>
      <c r="FQ95" t="s">
        <v>123</v>
      </c>
      <c r="FR95" t="s">
        <v>149</v>
      </c>
      <c r="FS95" t="s">
        <v>133</v>
      </c>
      <c r="FT95" t="s">
        <v>128</v>
      </c>
      <c r="FU95" t="s">
        <v>128</v>
      </c>
      <c r="FW95" t="s">
        <v>155</v>
      </c>
      <c r="FX95" t="s">
        <v>119</v>
      </c>
      <c r="GB95" t="s">
        <v>121</v>
      </c>
      <c r="GC95" t="s">
        <v>164</v>
      </c>
      <c r="GD95" t="s">
        <v>119</v>
      </c>
      <c r="GE95" t="s">
        <v>164</v>
      </c>
      <c r="GF95" t="s">
        <v>117</v>
      </c>
      <c r="GG95" t="s">
        <v>175</v>
      </c>
      <c r="GH95" t="s">
        <v>119</v>
      </c>
      <c r="GI95" t="s">
        <v>160</v>
      </c>
      <c r="GJ95" t="s">
        <v>117</v>
      </c>
      <c r="GK95" t="s">
        <v>118</v>
      </c>
      <c r="GL95" t="s">
        <v>125</v>
      </c>
      <c r="GM95" t="s">
        <v>125</v>
      </c>
      <c r="GN95" t="s">
        <v>118</v>
      </c>
      <c r="GP95" t="s">
        <v>175</v>
      </c>
      <c r="GQ95" t="s">
        <v>117</v>
      </c>
      <c r="GR95" t="s">
        <v>119</v>
      </c>
      <c r="GT95" t="s">
        <v>138</v>
      </c>
      <c r="HA95" t="s">
        <v>125</v>
      </c>
      <c r="HB95" t="s">
        <v>172</v>
      </c>
      <c r="HC95" t="s">
        <v>138</v>
      </c>
      <c r="HE95" t="s">
        <v>171</v>
      </c>
      <c r="HF95" t="s">
        <v>168</v>
      </c>
      <c r="HG95" t="s">
        <v>182</v>
      </c>
      <c r="HJ95" t="s">
        <v>148</v>
      </c>
      <c r="HM95" t="s">
        <v>148</v>
      </c>
      <c r="HN95" t="s">
        <v>148</v>
      </c>
      <c r="HO95" t="s">
        <v>151</v>
      </c>
      <c r="HP95" t="s">
        <v>126</v>
      </c>
      <c r="HQ95">
        <v>34</v>
      </c>
      <c r="HR95" t="s">
        <v>270</v>
      </c>
      <c r="HS95">
        <v>2.9</v>
      </c>
      <c r="HT95">
        <v>0</v>
      </c>
      <c r="HU95">
        <v>0</v>
      </c>
      <c r="HV95">
        <v>29.4</v>
      </c>
      <c r="HW95">
        <v>26.5</v>
      </c>
      <c r="HX95">
        <v>11.8</v>
      </c>
      <c r="HY95">
        <v>0</v>
      </c>
      <c r="HZ95">
        <v>2.9</v>
      </c>
      <c r="IA95">
        <v>0</v>
      </c>
      <c r="IB95">
        <v>0</v>
      </c>
      <c r="IC95">
        <v>0</v>
      </c>
      <c r="ID95">
        <v>0</v>
      </c>
      <c r="IE95">
        <v>0</v>
      </c>
      <c r="IF95">
        <v>0</v>
      </c>
      <c r="IG95">
        <v>0</v>
      </c>
      <c r="IH95">
        <v>0</v>
      </c>
      <c r="II95">
        <v>0</v>
      </c>
      <c r="IJ95">
        <v>0</v>
      </c>
      <c r="IK95">
        <v>14.7</v>
      </c>
      <c r="IL95">
        <v>0</v>
      </c>
      <c r="IM95">
        <v>2.9</v>
      </c>
      <c r="IN95">
        <v>2.9</v>
      </c>
      <c r="IO95">
        <v>0</v>
      </c>
      <c r="IP95">
        <v>0</v>
      </c>
      <c r="IQ95">
        <v>5.9</v>
      </c>
      <c r="IR95" t="s">
        <v>117</v>
      </c>
      <c r="IU95" t="s">
        <v>158</v>
      </c>
      <c r="IV95" t="s">
        <v>165</v>
      </c>
      <c r="IW95" t="s">
        <v>123</v>
      </c>
      <c r="IY95" t="s">
        <v>117</v>
      </c>
      <c r="JJ95" t="s">
        <v>118</v>
      </c>
      <c r="JL95" t="s">
        <v>117</v>
      </c>
      <c r="JM95" t="s">
        <v>117</v>
      </c>
      <c r="JP95" t="s">
        <v>119</v>
      </c>
    </row>
    <row r="96" spans="1:276" x14ac:dyDescent="0.3">
      <c r="A96">
        <v>95</v>
      </c>
      <c r="B96" t="s">
        <v>275</v>
      </c>
      <c r="C96">
        <v>0</v>
      </c>
      <c r="D96">
        <v>100</v>
      </c>
      <c r="E96" t="s">
        <v>174</v>
      </c>
      <c r="F96" t="s">
        <v>174</v>
      </c>
      <c r="G96" t="s">
        <v>174</v>
      </c>
      <c r="H96" t="s">
        <v>174</v>
      </c>
      <c r="I96" t="s">
        <v>174</v>
      </c>
      <c r="J96" t="s">
        <v>174</v>
      </c>
      <c r="K96">
        <v>0</v>
      </c>
      <c r="L96">
        <v>0</v>
      </c>
      <c r="M96">
        <v>16.7</v>
      </c>
      <c r="N96">
        <v>50</v>
      </c>
      <c r="O96">
        <v>16.7</v>
      </c>
      <c r="P96">
        <v>16.7</v>
      </c>
      <c r="Q96">
        <v>0</v>
      </c>
      <c r="R96">
        <v>33.299999999999997</v>
      </c>
      <c r="S96">
        <v>16.7</v>
      </c>
      <c r="T96">
        <v>0</v>
      </c>
      <c r="U96">
        <v>0</v>
      </c>
      <c r="V96">
        <v>0</v>
      </c>
      <c r="W96">
        <v>0</v>
      </c>
      <c r="X96">
        <v>16.7</v>
      </c>
      <c r="Y96">
        <v>16.7</v>
      </c>
      <c r="Z96">
        <v>0</v>
      </c>
      <c r="AA96">
        <v>0</v>
      </c>
      <c r="AB96">
        <v>0</v>
      </c>
      <c r="AC96">
        <v>0</v>
      </c>
      <c r="AD96">
        <v>0</v>
      </c>
      <c r="AE96">
        <v>0</v>
      </c>
      <c r="AF96">
        <v>16.7</v>
      </c>
      <c r="AG96">
        <v>16.7</v>
      </c>
      <c r="AH96">
        <v>83.3</v>
      </c>
      <c r="AI96">
        <v>0</v>
      </c>
      <c r="AJ96">
        <v>100</v>
      </c>
      <c r="AK96">
        <v>0</v>
      </c>
      <c r="AL96">
        <v>0</v>
      </c>
      <c r="AM96">
        <v>0</v>
      </c>
      <c r="AN96">
        <v>0</v>
      </c>
      <c r="AO96">
        <v>0</v>
      </c>
      <c r="AP96">
        <v>0</v>
      </c>
      <c r="AQ96">
        <v>0</v>
      </c>
      <c r="AR96">
        <v>0</v>
      </c>
      <c r="AS96">
        <v>0</v>
      </c>
      <c r="AT96">
        <v>0</v>
      </c>
      <c r="AU96">
        <v>66.7</v>
      </c>
      <c r="AV96">
        <v>0</v>
      </c>
      <c r="AW96">
        <v>16.7</v>
      </c>
      <c r="AX96">
        <v>16.7</v>
      </c>
      <c r="AY96">
        <v>66.7</v>
      </c>
      <c r="AZ96">
        <v>33.299999999999997</v>
      </c>
      <c r="BA96">
        <v>0</v>
      </c>
      <c r="BB96">
        <v>0</v>
      </c>
      <c r="BC96">
        <v>0</v>
      </c>
      <c r="BD96">
        <v>0</v>
      </c>
      <c r="BE96">
        <v>0</v>
      </c>
      <c r="BF96">
        <v>100</v>
      </c>
      <c r="BG96">
        <v>100</v>
      </c>
      <c r="BH96">
        <v>0</v>
      </c>
      <c r="BI96">
        <v>0</v>
      </c>
      <c r="BJ96">
        <v>0</v>
      </c>
      <c r="BK96">
        <v>0</v>
      </c>
      <c r="BL96">
        <v>0</v>
      </c>
      <c r="BM96">
        <v>0</v>
      </c>
      <c r="BN96">
        <v>0</v>
      </c>
      <c r="BO96">
        <v>50</v>
      </c>
      <c r="BP96">
        <v>50</v>
      </c>
      <c r="BQ96">
        <v>0</v>
      </c>
      <c r="BR96">
        <v>0</v>
      </c>
      <c r="BS96">
        <v>33.299999999999997</v>
      </c>
      <c r="BT96">
        <v>66.7</v>
      </c>
      <c r="BU96">
        <v>0</v>
      </c>
      <c r="BV96">
        <v>16.7</v>
      </c>
      <c r="BW96">
        <v>16.7</v>
      </c>
      <c r="BX96">
        <v>33.299999999999997</v>
      </c>
      <c r="BY96">
        <v>0</v>
      </c>
      <c r="BZ96">
        <v>33.299999999999997</v>
      </c>
      <c r="CA96">
        <v>0</v>
      </c>
      <c r="CB96">
        <v>33.299999999999997</v>
      </c>
      <c r="CC96">
        <v>66.7</v>
      </c>
      <c r="CD96">
        <v>0</v>
      </c>
      <c r="CE96">
        <v>16.7</v>
      </c>
      <c r="CF96">
        <v>0</v>
      </c>
      <c r="CG96">
        <v>16.7</v>
      </c>
      <c r="CH96">
        <v>0</v>
      </c>
      <c r="CI96">
        <v>16.7</v>
      </c>
      <c r="CJ96">
        <v>0</v>
      </c>
      <c r="CK96">
        <v>50</v>
      </c>
      <c r="CL96">
        <v>100</v>
      </c>
      <c r="CM96">
        <v>0</v>
      </c>
      <c r="CN96">
        <v>0</v>
      </c>
      <c r="CO96">
        <v>16.7</v>
      </c>
      <c r="CP96">
        <v>0</v>
      </c>
      <c r="CQ96">
        <v>0</v>
      </c>
      <c r="CR96">
        <v>16.7</v>
      </c>
      <c r="CS96">
        <v>66.7</v>
      </c>
      <c r="CT96">
        <v>0</v>
      </c>
      <c r="CU96">
        <v>0</v>
      </c>
      <c r="CV96">
        <v>0</v>
      </c>
      <c r="CW96">
        <v>0</v>
      </c>
      <c r="CX96">
        <v>16.7</v>
      </c>
      <c r="CY96">
        <v>83.3</v>
      </c>
      <c r="CZ96">
        <v>0</v>
      </c>
      <c r="DA96">
        <v>0</v>
      </c>
      <c r="DB96">
        <v>0</v>
      </c>
      <c r="DC96">
        <v>0</v>
      </c>
      <c r="DD96">
        <v>80</v>
      </c>
      <c r="DE96">
        <v>20</v>
      </c>
      <c r="DF96">
        <v>0</v>
      </c>
      <c r="DG96">
        <v>0</v>
      </c>
      <c r="DH96">
        <v>100</v>
      </c>
      <c r="DI96">
        <v>0</v>
      </c>
      <c r="DK96" t="s">
        <v>138</v>
      </c>
      <c r="DL96" t="s">
        <v>174</v>
      </c>
      <c r="DM96" t="s">
        <v>174</v>
      </c>
      <c r="DN96" t="s">
        <v>174</v>
      </c>
      <c r="DO96" t="s">
        <v>174</v>
      </c>
      <c r="DP96" t="s">
        <v>174</v>
      </c>
      <c r="DQ96" t="s">
        <v>174</v>
      </c>
      <c r="DT96" t="s">
        <v>128</v>
      </c>
      <c r="DU96" t="s">
        <v>133</v>
      </c>
      <c r="DV96" t="s">
        <v>128</v>
      </c>
      <c r="DW96" t="s">
        <v>128</v>
      </c>
      <c r="DY96" t="s">
        <v>167</v>
      </c>
      <c r="DZ96" t="s">
        <v>128</v>
      </c>
      <c r="EE96" t="s">
        <v>128</v>
      </c>
      <c r="EF96" t="s">
        <v>128</v>
      </c>
      <c r="EM96" t="s">
        <v>128</v>
      </c>
      <c r="EN96" t="s">
        <v>128</v>
      </c>
      <c r="EO96" t="s">
        <v>170</v>
      </c>
      <c r="EQ96" t="s">
        <v>138</v>
      </c>
      <c r="FB96" t="s">
        <v>155</v>
      </c>
      <c r="FD96" t="s">
        <v>128</v>
      </c>
      <c r="FE96" t="s">
        <v>128</v>
      </c>
      <c r="FF96" t="s">
        <v>155</v>
      </c>
      <c r="FG96" t="s">
        <v>167</v>
      </c>
      <c r="FM96" t="s">
        <v>138</v>
      </c>
      <c r="FN96" t="s">
        <v>138</v>
      </c>
      <c r="FV96" t="s">
        <v>133</v>
      </c>
      <c r="FW96" t="s">
        <v>133</v>
      </c>
      <c r="FZ96" t="s">
        <v>167</v>
      </c>
      <c r="GA96" t="s">
        <v>155</v>
      </c>
      <c r="GC96" t="s">
        <v>128</v>
      </c>
      <c r="GD96" t="s">
        <v>128</v>
      </c>
      <c r="GE96" t="s">
        <v>167</v>
      </c>
      <c r="GG96" t="s">
        <v>167</v>
      </c>
      <c r="GI96" t="s">
        <v>167</v>
      </c>
      <c r="GJ96" t="s">
        <v>155</v>
      </c>
      <c r="GL96" t="s">
        <v>128</v>
      </c>
      <c r="GN96" t="s">
        <v>128</v>
      </c>
      <c r="GP96" t="s">
        <v>128</v>
      </c>
      <c r="GR96" t="s">
        <v>133</v>
      </c>
      <c r="GS96" t="s">
        <v>138</v>
      </c>
      <c r="GV96" t="s">
        <v>128</v>
      </c>
      <c r="GY96" t="s">
        <v>128</v>
      </c>
      <c r="GZ96" t="s">
        <v>155</v>
      </c>
      <c r="HE96" t="s">
        <v>128</v>
      </c>
      <c r="HF96" t="s">
        <v>170</v>
      </c>
      <c r="HK96" t="s">
        <v>169</v>
      </c>
      <c r="HL96" t="s">
        <v>127</v>
      </c>
      <c r="HO96" t="s">
        <v>138</v>
      </c>
      <c r="HQ96">
        <v>6</v>
      </c>
      <c r="HR96" t="s">
        <v>270</v>
      </c>
      <c r="HS96">
        <v>0</v>
      </c>
      <c r="HT96">
        <v>0</v>
      </c>
      <c r="HU96">
        <v>0</v>
      </c>
      <c r="HV96">
        <v>0</v>
      </c>
      <c r="HW96">
        <v>0</v>
      </c>
      <c r="HX96">
        <v>0</v>
      </c>
      <c r="HY96">
        <v>16.7</v>
      </c>
      <c r="HZ96">
        <v>0</v>
      </c>
      <c r="IA96">
        <v>0</v>
      </c>
      <c r="IB96">
        <v>0</v>
      </c>
      <c r="IC96">
        <v>0</v>
      </c>
      <c r="ID96">
        <v>0</v>
      </c>
      <c r="IE96">
        <v>0</v>
      </c>
      <c r="IF96">
        <v>0</v>
      </c>
      <c r="IG96">
        <v>33.299999999999997</v>
      </c>
      <c r="IH96">
        <v>16.7</v>
      </c>
      <c r="II96">
        <v>16.7</v>
      </c>
      <c r="IJ96">
        <v>16.7</v>
      </c>
      <c r="IK96">
        <v>0</v>
      </c>
      <c r="IL96">
        <v>0</v>
      </c>
      <c r="IM96">
        <v>0</v>
      </c>
      <c r="IN96">
        <v>0</v>
      </c>
      <c r="IO96">
        <v>0</v>
      </c>
      <c r="IP96">
        <v>0</v>
      </c>
      <c r="IQ96">
        <v>0</v>
      </c>
      <c r="IX96" t="s">
        <v>128</v>
      </c>
      <c r="JF96" t="s">
        <v>167</v>
      </c>
      <c r="JG96" t="s">
        <v>128</v>
      </c>
      <c r="JH96" t="s">
        <v>128</v>
      </c>
      <c r="JI96" t="s">
        <v>128</v>
      </c>
    </row>
    <row r="97" spans="1:276" x14ac:dyDescent="0.3">
      <c r="A97">
        <v>96</v>
      </c>
      <c r="B97" t="s">
        <v>277</v>
      </c>
      <c r="C97">
        <v>0</v>
      </c>
      <c r="D97">
        <v>100</v>
      </c>
      <c r="E97">
        <v>100</v>
      </c>
      <c r="F97">
        <v>0</v>
      </c>
      <c r="G97">
        <v>0</v>
      </c>
      <c r="H97">
        <v>0</v>
      </c>
      <c r="I97">
        <v>0</v>
      </c>
      <c r="J97">
        <v>0</v>
      </c>
      <c r="K97">
        <v>0</v>
      </c>
      <c r="L97">
        <v>0</v>
      </c>
      <c r="M97">
        <v>0</v>
      </c>
      <c r="N97">
        <v>0</v>
      </c>
      <c r="O97">
        <v>100</v>
      </c>
      <c r="P97">
        <v>0</v>
      </c>
      <c r="Q97">
        <v>0</v>
      </c>
      <c r="R97">
        <v>0</v>
      </c>
      <c r="S97">
        <v>0</v>
      </c>
      <c r="T97">
        <v>0</v>
      </c>
      <c r="U97">
        <v>0</v>
      </c>
      <c r="V97">
        <v>0</v>
      </c>
      <c r="W97">
        <v>0</v>
      </c>
      <c r="X97">
        <v>100</v>
      </c>
      <c r="Y97">
        <v>0</v>
      </c>
      <c r="Z97">
        <v>0</v>
      </c>
      <c r="AA97">
        <v>0</v>
      </c>
      <c r="AB97">
        <v>0</v>
      </c>
      <c r="AC97">
        <v>0</v>
      </c>
      <c r="AD97">
        <v>0</v>
      </c>
      <c r="AE97">
        <v>0</v>
      </c>
      <c r="AF97">
        <v>0</v>
      </c>
      <c r="AG97">
        <v>0</v>
      </c>
      <c r="AH97">
        <v>100</v>
      </c>
      <c r="AI97">
        <v>0</v>
      </c>
      <c r="AJ97">
        <v>100</v>
      </c>
      <c r="AK97">
        <v>0</v>
      </c>
      <c r="AL97">
        <v>0</v>
      </c>
      <c r="AM97">
        <v>0</v>
      </c>
      <c r="AN97">
        <v>0</v>
      </c>
      <c r="AO97">
        <v>0</v>
      </c>
      <c r="AP97">
        <v>0</v>
      </c>
      <c r="AQ97">
        <v>0</v>
      </c>
      <c r="AR97">
        <v>0</v>
      </c>
      <c r="AS97">
        <v>0</v>
      </c>
      <c r="AT97">
        <v>0</v>
      </c>
      <c r="AU97">
        <v>25</v>
      </c>
      <c r="AV97">
        <v>0</v>
      </c>
      <c r="AW97">
        <v>0</v>
      </c>
      <c r="AX97">
        <v>75</v>
      </c>
      <c r="AY97">
        <v>50</v>
      </c>
      <c r="AZ97">
        <v>50</v>
      </c>
      <c r="BA97">
        <v>50</v>
      </c>
      <c r="BB97">
        <v>0</v>
      </c>
      <c r="BC97">
        <v>0</v>
      </c>
      <c r="BD97">
        <v>0</v>
      </c>
      <c r="BE97">
        <v>0</v>
      </c>
      <c r="BF97">
        <v>50</v>
      </c>
      <c r="BG97">
        <v>0</v>
      </c>
      <c r="BH97">
        <v>100</v>
      </c>
      <c r="BI97">
        <v>0</v>
      </c>
      <c r="BJ97">
        <v>0</v>
      </c>
      <c r="BK97">
        <v>0</v>
      </c>
      <c r="BL97">
        <v>100</v>
      </c>
      <c r="BM97">
        <v>0</v>
      </c>
      <c r="BN97">
        <v>0</v>
      </c>
      <c r="BO97">
        <v>0</v>
      </c>
      <c r="BP97">
        <v>0</v>
      </c>
      <c r="BQ97">
        <v>0</v>
      </c>
      <c r="BR97">
        <v>50</v>
      </c>
      <c r="BS97">
        <v>25</v>
      </c>
      <c r="BT97">
        <v>25</v>
      </c>
      <c r="BU97">
        <v>0</v>
      </c>
      <c r="BV97">
        <v>0</v>
      </c>
      <c r="BW97">
        <v>0</v>
      </c>
      <c r="BX97">
        <v>75</v>
      </c>
      <c r="BY97">
        <v>0</v>
      </c>
      <c r="BZ97">
        <v>25</v>
      </c>
      <c r="CA97">
        <v>0</v>
      </c>
      <c r="CB97">
        <v>75</v>
      </c>
      <c r="CC97">
        <v>25</v>
      </c>
      <c r="CD97">
        <v>50</v>
      </c>
      <c r="CE97">
        <v>0</v>
      </c>
      <c r="CF97">
        <v>25</v>
      </c>
      <c r="CG97">
        <v>25</v>
      </c>
      <c r="CH97">
        <v>0</v>
      </c>
      <c r="CI97">
        <v>0</v>
      </c>
      <c r="CJ97">
        <v>0</v>
      </c>
      <c r="CK97">
        <v>0</v>
      </c>
      <c r="CL97">
        <v>100</v>
      </c>
      <c r="CM97">
        <v>0</v>
      </c>
      <c r="CN97">
        <v>0</v>
      </c>
      <c r="CO97">
        <v>50</v>
      </c>
      <c r="CP97">
        <v>0</v>
      </c>
      <c r="CQ97">
        <v>25</v>
      </c>
      <c r="CR97">
        <v>25</v>
      </c>
      <c r="CS97">
        <v>0</v>
      </c>
      <c r="CT97">
        <v>0</v>
      </c>
      <c r="CU97">
        <v>0</v>
      </c>
      <c r="CV97" t="s">
        <v>174</v>
      </c>
      <c r="CW97" t="s">
        <v>174</v>
      </c>
      <c r="CX97">
        <v>0</v>
      </c>
      <c r="CY97">
        <v>100</v>
      </c>
      <c r="CZ97">
        <v>0</v>
      </c>
      <c r="DA97">
        <v>0</v>
      </c>
      <c r="DB97">
        <v>0</v>
      </c>
      <c r="DC97">
        <v>0</v>
      </c>
      <c r="DD97">
        <v>25</v>
      </c>
      <c r="DE97">
        <v>75</v>
      </c>
      <c r="DF97">
        <v>100</v>
      </c>
      <c r="DG97">
        <v>0</v>
      </c>
      <c r="DH97">
        <v>0</v>
      </c>
      <c r="DI97">
        <v>0</v>
      </c>
      <c r="DK97" t="s">
        <v>138</v>
      </c>
      <c r="DL97" t="s">
        <v>138</v>
      </c>
      <c r="DV97" t="s">
        <v>138</v>
      </c>
      <c r="EE97" t="s">
        <v>138</v>
      </c>
      <c r="EO97" t="s">
        <v>138</v>
      </c>
      <c r="EQ97" t="s">
        <v>138</v>
      </c>
      <c r="FB97" t="s">
        <v>149</v>
      </c>
      <c r="FE97" t="s">
        <v>176</v>
      </c>
      <c r="FF97" t="s">
        <v>133</v>
      </c>
      <c r="FG97" t="s">
        <v>133</v>
      </c>
      <c r="FH97" t="s">
        <v>133</v>
      </c>
      <c r="FM97" t="s">
        <v>133</v>
      </c>
      <c r="FO97" t="s">
        <v>138</v>
      </c>
      <c r="FS97" t="s">
        <v>138</v>
      </c>
      <c r="FY97" t="s">
        <v>133</v>
      </c>
      <c r="FZ97" t="s">
        <v>149</v>
      </c>
      <c r="GA97" t="s">
        <v>149</v>
      </c>
      <c r="GE97" t="s">
        <v>176</v>
      </c>
      <c r="GG97" t="s">
        <v>149</v>
      </c>
      <c r="GI97" t="s">
        <v>176</v>
      </c>
      <c r="GJ97" t="s">
        <v>149</v>
      </c>
      <c r="GK97" t="s">
        <v>133</v>
      </c>
      <c r="GM97" t="s">
        <v>149</v>
      </c>
      <c r="GN97" t="s">
        <v>149</v>
      </c>
      <c r="GS97" t="s">
        <v>138</v>
      </c>
      <c r="GV97" t="s">
        <v>133</v>
      </c>
      <c r="GX97" t="s">
        <v>149</v>
      </c>
      <c r="GY97" t="s">
        <v>149</v>
      </c>
      <c r="HC97" t="s">
        <v>174</v>
      </c>
      <c r="HD97" t="s">
        <v>174</v>
      </c>
      <c r="HF97" t="s">
        <v>138</v>
      </c>
      <c r="HK97" t="s">
        <v>149</v>
      </c>
      <c r="HL97" t="s">
        <v>176</v>
      </c>
      <c r="HM97" t="s">
        <v>138</v>
      </c>
      <c r="HQ97">
        <v>4</v>
      </c>
      <c r="HR97" t="s">
        <v>276</v>
      </c>
      <c r="HS97">
        <v>0</v>
      </c>
      <c r="HT97">
        <v>25</v>
      </c>
      <c r="HU97">
        <v>25</v>
      </c>
      <c r="HV97">
        <v>0</v>
      </c>
      <c r="HW97">
        <v>0</v>
      </c>
      <c r="HX97">
        <v>0</v>
      </c>
      <c r="HY97">
        <v>0</v>
      </c>
      <c r="HZ97">
        <v>0</v>
      </c>
      <c r="IA97">
        <v>25</v>
      </c>
      <c r="IB97">
        <v>0</v>
      </c>
      <c r="IC97">
        <v>25</v>
      </c>
      <c r="ID97">
        <v>0</v>
      </c>
      <c r="IE97">
        <v>0</v>
      </c>
      <c r="IF97">
        <v>0</v>
      </c>
      <c r="IG97">
        <v>0</v>
      </c>
      <c r="IH97">
        <v>0</v>
      </c>
      <c r="II97">
        <v>0</v>
      </c>
      <c r="IJ97">
        <v>0</v>
      </c>
      <c r="IK97">
        <v>0</v>
      </c>
      <c r="IL97">
        <v>0</v>
      </c>
      <c r="IM97">
        <v>0</v>
      </c>
      <c r="IN97">
        <v>0</v>
      </c>
      <c r="IO97">
        <v>0</v>
      </c>
      <c r="IP97">
        <v>0</v>
      </c>
      <c r="IQ97">
        <v>0</v>
      </c>
      <c r="IS97" t="s">
        <v>149</v>
      </c>
      <c r="IT97" t="s">
        <v>149</v>
      </c>
      <c r="IZ97" t="s">
        <v>149</v>
      </c>
      <c r="JB97" t="s">
        <v>149</v>
      </c>
    </row>
    <row r="98" spans="1:276" x14ac:dyDescent="0.3">
      <c r="A98">
        <v>97</v>
      </c>
      <c r="B98" t="s">
        <v>278</v>
      </c>
      <c r="C98">
        <v>0</v>
      </c>
      <c r="D98">
        <v>100</v>
      </c>
      <c r="E98">
        <v>100</v>
      </c>
      <c r="F98">
        <v>0</v>
      </c>
      <c r="G98">
        <v>0</v>
      </c>
      <c r="H98">
        <v>0</v>
      </c>
      <c r="I98">
        <v>0</v>
      </c>
      <c r="J98">
        <v>0</v>
      </c>
      <c r="K98">
        <v>0</v>
      </c>
      <c r="L98">
        <v>0</v>
      </c>
      <c r="M98">
        <v>0</v>
      </c>
      <c r="N98">
        <v>0</v>
      </c>
      <c r="O98">
        <v>0</v>
      </c>
      <c r="P98">
        <v>100</v>
      </c>
      <c r="Q98">
        <v>0</v>
      </c>
      <c r="R98">
        <v>0</v>
      </c>
      <c r="S98">
        <v>0</v>
      </c>
      <c r="T98">
        <v>0</v>
      </c>
      <c r="U98">
        <v>0</v>
      </c>
      <c r="V98">
        <v>0</v>
      </c>
      <c r="W98">
        <v>0</v>
      </c>
      <c r="X98">
        <v>0</v>
      </c>
      <c r="Y98">
        <v>50</v>
      </c>
      <c r="Z98">
        <v>0</v>
      </c>
      <c r="AA98">
        <v>0</v>
      </c>
      <c r="AB98">
        <v>0</v>
      </c>
      <c r="AC98">
        <v>50</v>
      </c>
      <c r="AD98">
        <v>0</v>
      </c>
      <c r="AE98">
        <v>0</v>
      </c>
      <c r="AF98">
        <v>0</v>
      </c>
      <c r="AG98">
        <v>0</v>
      </c>
      <c r="AH98">
        <v>100</v>
      </c>
      <c r="AI98">
        <v>0</v>
      </c>
      <c r="AJ98">
        <v>100</v>
      </c>
      <c r="AK98">
        <v>0</v>
      </c>
      <c r="AL98">
        <v>0</v>
      </c>
      <c r="AM98">
        <v>0</v>
      </c>
      <c r="AN98">
        <v>0</v>
      </c>
      <c r="AO98">
        <v>0</v>
      </c>
      <c r="AP98">
        <v>0</v>
      </c>
      <c r="AQ98">
        <v>0</v>
      </c>
      <c r="AR98">
        <v>0</v>
      </c>
      <c r="AS98">
        <v>0</v>
      </c>
      <c r="AT98">
        <v>0</v>
      </c>
      <c r="AU98">
        <v>50</v>
      </c>
      <c r="AV98">
        <v>0</v>
      </c>
      <c r="AW98">
        <v>0</v>
      </c>
      <c r="AX98">
        <v>50</v>
      </c>
      <c r="AY98">
        <v>50</v>
      </c>
      <c r="AZ98">
        <v>50</v>
      </c>
      <c r="BA98">
        <v>100</v>
      </c>
      <c r="BB98">
        <v>0</v>
      </c>
      <c r="BC98">
        <v>0</v>
      </c>
      <c r="BD98">
        <v>0</v>
      </c>
      <c r="BE98">
        <v>0</v>
      </c>
      <c r="BF98">
        <v>0</v>
      </c>
      <c r="BG98">
        <v>0</v>
      </c>
      <c r="BH98">
        <v>100</v>
      </c>
      <c r="BI98">
        <v>0</v>
      </c>
      <c r="BJ98">
        <v>100</v>
      </c>
      <c r="BK98">
        <v>0</v>
      </c>
      <c r="BL98">
        <v>0</v>
      </c>
      <c r="BM98">
        <v>0</v>
      </c>
      <c r="BN98">
        <v>0</v>
      </c>
      <c r="BO98">
        <v>0</v>
      </c>
      <c r="BP98">
        <v>0</v>
      </c>
      <c r="BQ98">
        <v>0</v>
      </c>
      <c r="BR98">
        <v>50</v>
      </c>
      <c r="BS98">
        <v>0</v>
      </c>
      <c r="BT98">
        <v>50</v>
      </c>
      <c r="BU98">
        <v>0</v>
      </c>
      <c r="BV98">
        <v>100</v>
      </c>
      <c r="BW98">
        <v>0</v>
      </c>
      <c r="BX98">
        <v>0</v>
      </c>
      <c r="BY98">
        <v>0</v>
      </c>
      <c r="BZ98">
        <v>0</v>
      </c>
      <c r="CA98">
        <v>0</v>
      </c>
      <c r="CB98">
        <v>50</v>
      </c>
      <c r="CC98">
        <v>50</v>
      </c>
      <c r="CD98">
        <v>0</v>
      </c>
      <c r="CE98">
        <v>0</v>
      </c>
      <c r="CF98">
        <v>0</v>
      </c>
      <c r="CG98">
        <v>50</v>
      </c>
      <c r="CH98">
        <v>0</v>
      </c>
      <c r="CI98">
        <v>0</v>
      </c>
      <c r="CJ98">
        <v>0</v>
      </c>
      <c r="CK98">
        <v>50</v>
      </c>
      <c r="CL98">
        <v>50</v>
      </c>
      <c r="CM98">
        <v>50</v>
      </c>
      <c r="CN98">
        <v>0</v>
      </c>
      <c r="CO98">
        <v>0</v>
      </c>
      <c r="CP98">
        <v>100</v>
      </c>
      <c r="CQ98">
        <v>0</v>
      </c>
      <c r="CR98">
        <v>0</v>
      </c>
      <c r="CS98">
        <v>0</v>
      </c>
      <c r="CT98">
        <v>100</v>
      </c>
      <c r="CU98">
        <v>0</v>
      </c>
      <c r="CV98" t="s">
        <v>174</v>
      </c>
      <c r="CW98" t="s">
        <v>174</v>
      </c>
      <c r="CX98">
        <v>0</v>
      </c>
      <c r="CY98">
        <v>100</v>
      </c>
      <c r="CZ98">
        <v>0</v>
      </c>
      <c r="DA98">
        <v>0</v>
      </c>
      <c r="DB98">
        <v>0</v>
      </c>
      <c r="DC98">
        <v>0</v>
      </c>
      <c r="DD98">
        <v>100</v>
      </c>
      <c r="DE98">
        <v>0</v>
      </c>
      <c r="DF98">
        <v>50</v>
      </c>
      <c r="DG98">
        <v>0</v>
      </c>
      <c r="DH98">
        <v>50</v>
      </c>
      <c r="DI98">
        <v>0</v>
      </c>
      <c r="DK98" t="s">
        <v>138</v>
      </c>
      <c r="DL98" t="s">
        <v>138</v>
      </c>
      <c r="DW98" t="s">
        <v>138</v>
      </c>
      <c r="EF98" t="s">
        <v>133</v>
      </c>
      <c r="EJ98" t="s">
        <v>133</v>
      </c>
      <c r="EO98" t="s">
        <v>138</v>
      </c>
      <c r="EQ98" t="s">
        <v>138</v>
      </c>
      <c r="FB98" t="s">
        <v>133</v>
      </c>
      <c r="FE98" t="s">
        <v>133</v>
      </c>
      <c r="FF98" t="s">
        <v>133</v>
      </c>
      <c r="FG98" t="s">
        <v>133</v>
      </c>
      <c r="FH98" t="s">
        <v>138</v>
      </c>
      <c r="FO98" t="s">
        <v>138</v>
      </c>
      <c r="FQ98" t="s">
        <v>138</v>
      </c>
      <c r="FY98" t="s">
        <v>133</v>
      </c>
      <c r="GA98" t="s">
        <v>133</v>
      </c>
      <c r="GC98" t="s">
        <v>138</v>
      </c>
      <c r="GI98" t="s">
        <v>133</v>
      </c>
      <c r="GJ98" t="s">
        <v>133</v>
      </c>
      <c r="GN98" t="s">
        <v>133</v>
      </c>
      <c r="GR98" t="s">
        <v>133</v>
      </c>
      <c r="GS98" t="s">
        <v>133</v>
      </c>
      <c r="GT98" t="s">
        <v>133</v>
      </c>
      <c r="GW98" t="s">
        <v>138</v>
      </c>
      <c r="HA98" t="s">
        <v>138</v>
      </c>
      <c r="HC98" t="s">
        <v>174</v>
      </c>
      <c r="HD98" t="s">
        <v>174</v>
      </c>
      <c r="HF98" t="s">
        <v>138</v>
      </c>
      <c r="HK98" t="s">
        <v>138</v>
      </c>
      <c r="HM98" t="s">
        <v>133</v>
      </c>
      <c r="HO98" t="s">
        <v>133</v>
      </c>
      <c r="HQ98">
        <v>2</v>
      </c>
      <c r="HR98" t="s">
        <v>276</v>
      </c>
      <c r="HS98">
        <v>0</v>
      </c>
      <c r="HT98">
        <v>0</v>
      </c>
      <c r="HU98">
        <v>50</v>
      </c>
      <c r="HV98">
        <v>0</v>
      </c>
      <c r="HW98">
        <v>0</v>
      </c>
      <c r="HX98">
        <v>0</v>
      </c>
      <c r="HY98">
        <v>0</v>
      </c>
      <c r="HZ98">
        <v>0</v>
      </c>
      <c r="IA98">
        <v>0</v>
      </c>
      <c r="IB98">
        <v>0</v>
      </c>
      <c r="IC98">
        <v>50</v>
      </c>
      <c r="ID98">
        <v>0</v>
      </c>
      <c r="IE98">
        <v>0</v>
      </c>
      <c r="IF98">
        <v>0</v>
      </c>
      <c r="IG98">
        <v>0</v>
      </c>
      <c r="IH98">
        <v>0</v>
      </c>
      <c r="II98">
        <v>0</v>
      </c>
      <c r="IJ98">
        <v>0</v>
      </c>
      <c r="IK98">
        <v>0</v>
      </c>
      <c r="IL98">
        <v>0</v>
      </c>
      <c r="IM98">
        <v>0</v>
      </c>
      <c r="IN98">
        <v>0</v>
      </c>
      <c r="IO98">
        <v>0</v>
      </c>
      <c r="IP98">
        <v>0</v>
      </c>
      <c r="IQ98">
        <v>0</v>
      </c>
      <c r="IT98" t="s">
        <v>133</v>
      </c>
      <c r="JB98" t="s">
        <v>133</v>
      </c>
    </row>
    <row r="99" spans="1:276" x14ac:dyDescent="0.3">
      <c r="A99">
        <v>98</v>
      </c>
      <c r="B99" t="s">
        <v>279</v>
      </c>
      <c r="C99">
        <v>0</v>
      </c>
      <c r="D99">
        <v>100</v>
      </c>
      <c r="E99">
        <v>0</v>
      </c>
      <c r="F99">
        <v>100</v>
      </c>
      <c r="G99">
        <v>0</v>
      </c>
      <c r="H99">
        <v>0</v>
      </c>
      <c r="I99">
        <v>0</v>
      </c>
      <c r="J99">
        <v>0</v>
      </c>
      <c r="K99">
        <v>100</v>
      </c>
      <c r="L99">
        <v>0</v>
      </c>
      <c r="M99">
        <v>0</v>
      </c>
      <c r="N99">
        <v>0</v>
      </c>
      <c r="O99">
        <v>0</v>
      </c>
      <c r="P99">
        <v>0</v>
      </c>
      <c r="Q99">
        <v>0</v>
      </c>
      <c r="R99">
        <v>0</v>
      </c>
      <c r="S99">
        <v>0</v>
      </c>
      <c r="T99">
        <v>100</v>
      </c>
      <c r="U99">
        <v>0</v>
      </c>
      <c r="V99">
        <v>0</v>
      </c>
      <c r="W99">
        <v>0</v>
      </c>
      <c r="X99">
        <v>0</v>
      </c>
      <c r="Y99">
        <v>0</v>
      </c>
      <c r="Z99">
        <v>0</v>
      </c>
      <c r="AA99">
        <v>0</v>
      </c>
      <c r="AB99">
        <v>0</v>
      </c>
      <c r="AC99">
        <v>0</v>
      </c>
      <c r="AD99">
        <v>0</v>
      </c>
      <c r="AE99">
        <v>0</v>
      </c>
      <c r="AF99">
        <v>0</v>
      </c>
      <c r="AG99">
        <v>100</v>
      </c>
      <c r="AH99">
        <v>0</v>
      </c>
      <c r="AI99">
        <v>0</v>
      </c>
      <c r="AJ99">
        <v>100</v>
      </c>
      <c r="AK99">
        <v>0</v>
      </c>
      <c r="AL99">
        <v>0</v>
      </c>
      <c r="AM99">
        <v>0</v>
      </c>
      <c r="AN99">
        <v>0</v>
      </c>
      <c r="AO99">
        <v>0</v>
      </c>
      <c r="AP99">
        <v>0</v>
      </c>
      <c r="AQ99">
        <v>0</v>
      </c>
      <c r="AR99">
        <v>0</v>
      </c>
      <c r="AS99">
        <v>0</v>
      </c>
      <c r="AT99">
        <v>0</v>
      </c>
      <c r="AU99">
        <v>0</v>
      </c>
      <c r="AV99">
        <v>0</v>
      </c>
      <c r="AW99">
        <v>100</v>
      </c>
      <c r="AX99">
        <v>0</v>
      </c>
      <c r="AY99">
        <v>100</v>
      </c>
      <c r="AZ99">
        <v>0</v>
      </c>
      <c r="BA99">
        <v>0</v>
      </c>
      <c r="BB99">
        <v>0</v>
      </c>
      <c r="BC99">
        <v>0</v>
      </c>
      <c r="BD99">
        <v>0</v>
      </c>
      <c r="BE99">
        <v>0</v>
      </c>
      <c r="BF99">
        <v>0</v>
      </c>
      <c r="BG99">
        <v>0</v>
      </c>
      <c r="BH99">
        <v>0</v>
      </c>
      <c r="BI99">
        <v>0</v>
      </c>
      <c r="BJ99">
        <v>0</v>
      </c>
      <c r="BK99">
        <v>0</v>
      </c>
      <c r="BL99">
        <v>0</v>
      </c>
      <c r="BM99">
        <v>0</v>
      </c>
      <c r="BN99">
        <v>0</v>
      </c>
      <c r="BO99">
        <v>0</v>
      </c>
      <c r="BP99">
        <v>0</v>
      </c>
      <c r="BQ99">
        <v>0</v>
      </c>
      <c r="BR99">
        <v>0</v>
      </c>
      <c r="BS99">
        <v>0</v>
      </c>
      <c r="BT99">
        <v>0</v>
      </c>
      <c r="BU99">
        <v>100</v>
      </c>
      <c r="BV99">
        <v>0</v>
      </c>
      <c r="BW99">
        <v>0</v>
      </c>
      <c r="BX99">
        <v>0</v>
      </c>
      <c r="BY99">
        <v>0</v>
      </c>
      <c r="BZ99">
        <v>100</v>
      </c>
      <c r="CA99">
        <v>0</v>
      </c>
      <c r="CB99">
        <v>100</v>
      </c>
      <c r="CC99">
        <v>0</v>
      </c>
      <c r="CD99">
        <v>100</v>
      </c>
      <c r="CE99">
        <v>0</v>
      </c>
      <c r="CF99">
        <v>0</v>
      </c>
      <c r="CG99">
        <v>0</v>
      </c>
      <c r="CH99">
        <v>0</v>
      </c>
      <c r="CI99">
        <v>0</v>
      </c>
      <c r="CJ99">
        <v>0</v>
      </c>
      <c r="CK99">
        <v>0</v>
      </c>
      <c r="CL99">
        <v>0</v>
      </c>
      <c r="CM99">
        <v>100</v>
      </c>
      <c r="CN99">
        <v>0</v>
      </c>
      <c r="CO99">
        <v>0</v>
      </c>
      <c r="CP99">
        <v>0</v>
      </c>
      <c r="CQ99">
        <v>0</v>
      </c>
      <c r="CR99">
        <v>0</v>
      </c>
      <c r="CS99">
        <v>0</v>
      </c>
      <c r="CT99">
        <v>0</v>
      </c>
      <c r="CU99">
        <v>100</v>
      </c>
      <c r="CV99" t="s">
        <v>174</v>
      </c>
      <c r="CW99" t="s">
        <v>174</v>
      </c>
      <c r="CX99">
        <v>100</v>
      </c>
      <c r="CY99">
        <v>0</v>
      </c>
      <c r="CZ99">
        <v>0</v>
      </c>
      <c r="DA99">
        <v>0</v>
      </c>
      <c r="DB99">
        <v>0</v>
      </c>
      <c r="DC99">
        <v>0</v>
      </c>
      <c r="DD99">
        <v>0</v>
      </c>
      <c r="DE99">
        <v>0</v>
      </c>
      <c r="DF99">
        <v>0</v>
      </c>
      <c r="DG99">
        <v>0</v>
      </c>
      <c r="DH99">
        <v>0</v>
      </c>
      <c r="DI99">
        <v>0</v>
      </c>
      <c r="DK99" t="s">
        <v>138</v>
      </c>
      <c r="DM99" t="s">
        <v>138</v>
      </c>
      <c r="DR99" t="s">
        <v>138</v>
      </c>
      <c r="EA99" t="s">
        <v>138</v>
      </c>
      <c r="EN99" t="s">
        <v>138</v>
      </c>
      <c r="EQ99" t="s">
        <v>138</v>
      </c>
      <c r="FD99" t="s">
        <v>138</v>
      </c>
      <c r="FF99" t="s">
        <v>138</v>
      </c>
      <c r="GB99" t="s">
        <v>138</v>
      </c>
      <c r="GG99" t="s">
        <v>138</v>
      </c>
      <c r="GI99" t="s">
        <v>138</v>
      </c>
      <c r="GK99" t="s">
        <v>138</v>
      </c>
      <c r="GT99" t="s">
        <v>138</v>
      </c>
      <c r="HB99" t="s">
        <v>138</v>
      </c>
      <c r="HC99" t="s">
        <v>174</v>
      </c>
      <c r="HD99" t="s">
        <v>174</v>
      </c>
      <c r="HE99" t="s">
        <v>138</v>
      </c>
      <c r="HQ99">
        <v>1</v>
      </c>
      <c r="HR99" t="s">
        <v>276</v>
      </c>
      <c r="HS99">
        <v>0</v>
      </c>
      <c r="HT99">
        <v>0</v>
      </c>
      <c r="HU99">
        <v>0</v>
      </c>
      <c r="HV99">
        <v>0</v>
      </c>
      <c r="HW99">
        <v>0</v>
      </c>
      <c r="HX99">
        <v>0</v>
      </c>
      <c r="HY99">
        <v>0</v>
      </c>
      <c r="HZ99">
        <v>0</v>
      </c>
      <c r="IA99">
        <v>0</v>
      </c>
      <c r="IB99">
        <v>0</v>
      </c>
      <c r="IC99">
        <v>0</v>
      </c>
      <c r="ID99">
        <v>0</v>
      </c>
      <c r="IE99">
        <v>0</v>
      </c>
      <c r="IF99">
        <v>0</v>
      </c>
      <c r="IG99">
        <v>0</v>
      </c>
      <c r="IH99">
        <v>0</v>
      </c>
      <c r="II99">
        <v>0</v>
      </c>
      <c r="IJ99">
        <v>0</v>
      </c>
      <c r="IK99">
        <v>0</v>
      </c>
      <c r="IL99">
        <v>100</v>
      </c>
      <c r="IM99">
        <v>0</v>
      </c>
      <c r="IN99">
        <v>0</v>
      </c>
      <c r="IO99">
        <v>0</v>
      </c>
      <c r="IP99">
        <v>0</v>
      </c>
      <c r="IQ99">
        <v>0</v>
      </c>
      <c r="JK99" t="s">
        <v>138</v>
      </c>
    </row>
    <row r="100" spans="1:276" x14ac:dyDescent="0.3">
      <c r="A100">
        <v>99</v>
      </c>
      <c r="B100" t="s">
        <v>280</v>
      </c>
      <c r="C100">
        <v>50</v>
      </c>
      <c r="D100">
        <v>50</v>
      </c>
      <c r="E100">
        <v>0</v>
      </c>
      <c r="F100">
        <v>0</v>
      </c>
      <c r="G100">
        <v>100</v>
      </c>
      <c r="H100">
        <v>0</v>
      </c>
      <c r="I100">
        <v>0</v>
      </c>
      <c r="J100">
        <v>0</v>
      </c>
      <c r="K100">
        <v>100</v>
      </c>
      <c r="L100">
        <v>0</v>
      </c>
      <c r="M100">
        <v>0</v>
      </c>
      <c r="N100">
        <v>0</v>
      </c>
      <c r="O100">
        <v>0</v>
      </c>
      <c r="P100">
        <v>0</v>
      </c>
      <c r="Q100">
        <v>0</v>
      </c>
      <c r="R100">
        <v>0</v>
      </c>
      <c r="S100">
        <v>0</v>
      </c>
      <c r="T100">
        <v>0</v>
      </c>
      <c r="U100">
        <v>0</v>
      </c>
      <c r="V100">
        <v>0</v>
      </c>
      <c r="W100">
        <v>100</v>
      </c>
      <c r="X100">
        <v>0</v>
      </c>
      <c r="Y100">
        <v>0</v>
      </c>
      <c r="Z100">
        <v>0</v>
      </c>
      <c r="AA100">
        <v>0</v>
      </c>
      <c r="AB100">
        <v>0</v>
      </c>
      <c r="AC100">
        <v>0</v>
      </c>
      <c r="AD100">
        <v>0</v>
      </c>
      <c r="AE100">
        <v>0</v>
      </c>
      <c r="AF100">
        <v>0</v>
      </c>
      <c r="AG100">
        <v>0</v>
      </c>
      <c r="AH100">
        <v>100</v>
      </c>
      <c r="AI100">
        <v>0</v>
      </c>
      <c r="AJ100">
        <v>100</v>
      </c>
      <c r="AK100">
        <v>0</v>
      </c>
      <c r="AL100">
        <v>0</v>
      </c>
      <c r="AM100">
        <v>0</v>
      </c>
      <c r="AN100">
        <v>0</v>
      </c>
      <c r="AO100">
        <v>0</v>
      </c>
      <c r="AP100">
        <v>0</v>
      </c>
      <c r="AQ100">
        <v>0</v>
      </c>
      <c r="AR100">
        <v>0</v>
      </c>
      <c r="AS100">
        <v>0</v>
      </c>
      <c r="AT100">
        <v>0</v>
      </c>
      <c r="AU100">
        <v>0</v>
      </c>
      <c r="AV100">
        <v>50</v>
      </c>
      <c r="AW100">
        <v>0</v>
      </c>
      <c r="AX100">
        <v>50</v>
      </c>
      <c r="AY100">
        <v>0</v>
      </c>
      <c r="AZ100">
        <v>100</v>
      </c>
      <c r="BA100">
        <v>0</v>
      </c>
      <c r="BB100">
        <v>0</v>
      </c>
      <c r="BC100">
        <v>0</v>
      </c>
      <c r="BD100">
        <v>0</v>
      </c>
      <c r="BE100">
        <v>0</v>
      </c>
      <c r="BF100">
        <v>100</v>
      </c>
      <c r="BG100">
        <v>50</v>
      </c>
      <c r="BH100">
        <v>50</v>
      </c>
      <c r="BI100">
        <v>0</v>
      </c>
      <c r="BJ100">
        <v>0</v>
      </c>
      <c r="BK100">
        <v>0</v>
      </c>
      <c r="BL100">
        <v>100</v>
      </c>
      <c r="BM100">
        <v>0</v>
      </c>
      <c r="BN100">
        <v>0</v>
      </c>
      <c r="BO100">
        <v>0</v>
      </c>
      <c r="BP100">
        <v>100</v>
      </c>
      <c r="BQ100">
        <v>50</v>
      </c>
      <c r="BR100">
        <v>0</v>
      </c>
      <c r="BS100">
        <v>0</v>
      </c>
      <c r="BT100">
        <v>0</v>
      </c>
      <c r="BU100">
        <v>50</v>
      </c>
      <c r="BV100">
        <v>50</v>
      </c>
      <c r="BW100">
        <v>0</v>
      </c>
      <c r="BX100">
        <v>50</v>
      </c>
      <c r="BY100">
        <v>0</v>
      </c>
      <c r="BZ100">
        <v>0</v>
      </c>
      <c r="CA100">
        <v>0</v>
      </c>
      <c r="CB100">
        <v>100</v>
      </c>
      <c r="CC100">
        <v>0</v>
      </c>
      <c r="CD100">
        <v>100</v>
      </c>
      <c r="CE100">
        <v>0</v>
      </c>
      <c r="CF100">
        <v>0</v>
      </c>
      <c r="CG100">
        <v>0</v>
      </c>
      <c r="CH100">
        <v>0</v>
      </c>
      <c r="CI100">
        <v>0</v>
      </c>
      <c r="CJ100">
        <v>0</v>
      </c>
      <c r="CK100">
        <v>0</v>
      </c>
      <c r="CL100">
        <v>100</v>
      </c>
      <c r="CM100">
        <v>0</v>
      </c>
      <c r="CN100">
        <v>0</v>
      </c>
      <c r="CO100">
        <v>50</v>
      </c>
      <c r="CP100">
        <v>0</v>
      </c>
      <c r="CQ100">
        <v>0</v>
      </c>
      <c r="CR100">
        <v>50</v>
      </c>
      <c r="CS100">
        <v>0</v>
      </c>
      <c r="CT100">
        <v>0</v>
      </c>
      <c r="CU100">
        <v>0</v>
      </c>
      <c r="CV100" t="s">
        <v>174</v>
      </c>
      <c r="CW100" t="s">
        <v>174</v>
      </c>
      <c r="CX100">
        <v>0</v>
      </c>
      <c r="CY100">
        <v>100</v>
      </c>
      <c r="CZ100">
        <v>0</v>
      </c>
      <c r="DA100">
        <v>0</v>
      </c>
      <c r="DB100">
        <v>0</v>
      </c>
      <c r="DC100">
        <v>0</v>
      </c>
      <c r="DD100">
        <v>100</v>
      </c>
      <c r="DE100">
        <v>0</v>
      </c>
      <c r="DF100">
        <v>0</v>
      </c>
      <c r="DG100">
        <v>0</v>
      </c>
      <c r="DH100">
        <v>100</v>
      </c>
      <c r="DI100">
        <v>0</v>
      </c>
      <c r="DJ100" t="s">
        <v>133</v>
      </c>
      <c r="DK100" t="s">
        <v>133</v>
      </c>
      <c r="DN100" t="s">
        <v>138</v>
      </c>
      <c r="DR100" t="s">
        <v>138</v>
      </c>
      <c r="ED100" t="s">
        <v>138</v>
      </c>
      <c r="EO100" t="s">
        <v>138</v>
      </c>
      <c r="EQ100" t="s">
        <v>138</v>
      </c>
      <c r="FC100" t="s">
        <v>133</v>
      </c>
      <c r="FE100" t="s">
        <v>133</v>
      </c>
      <c r="FG100" t="s">
        <v>138</v>
      </c>
      <c r="FM100" t="s">
        <v>138</v>
      </c>
      <c r="FN100" t="s">
        <v>133</v>
      </c>
      <c r="FO100" t="s">
        <v>133</v>
      </c>
      <c r="FS100" t="s">
        <v>138</v>
      </c>
      <c r="FW100" t="s">
        <v>138</v>
      </c>
      <c r="FX100" t="s">
        <v>133</v>
      </c>
      <c r="GB100" t="s">
        <v>133</v>
      </c>
      <c r="GC100" t="s">
        <v>133</v>
      </c>
      <c r="GE100" t="s">
        <v>133</v>
      </c>
      <c r="GI100" t="s">
        <v>138</v>
      </c>
      <c r="GK100" t="s">
        <v>138</v>
      </c>
      <c r="GS100" t="s">
        <v>138</v>
      </c>
      <c r="GV100" t="s">
        <v>133</v>
      </c>
      <c r="GY100" t="s">
        <v>133</v>
      </c>
      <c r="HC100" t="s">
        <v>174</v>
      </c>
      <c r="HD100" t="s">
        <v>174</v>
      </c>
      <c r="HF100" t="s">
        <v>138</v>
      </c>
      <c r="HK100" t="s">
        <v>138</v>
      </c>
      <c r="HO100" t="s">
        <v>138</v>
      </c>
      <c r="HQ100">
        <v>2</v>
      </c>
      <c r="HR100" t="s">
        <v>276</v>
      </c>
      <c r="HS100">
        <v>0</v>
      </c>
      <c r="HT100">
        <v>0</v>
      </c>
      <c r="HU100">
        <v>0</v>
      </c>
      <c r="HV100">
        <v>0</v>
      </c>
      <c r="HW100">
        <v>0</v>
      </c>
      <c r="HX100">
        <v>0</v>
      </c>
      <c r="HY100">
        <v>0</v>
      </c>
      <c r="HZ100">
        <v>0</v>
      </c>
      <c r="IA100">
        <v>0</v>
      </c>
      <c r="IB100">
        <v>0</v>
      </c>
      <c r="IC100">
        <v>0</v>
      </c>
      <c r="ID100">
        <v>0</v>
      </c>
      <c r="IE100">
        <v>50</v>
      </c>
      <c r="IF100">
        <v>50</v>
      </c>
      <c r="IG100">
        <v>0</v>
      </c>
      <c r="IH100">
        <v>0</v>
      </c>
      <c r="II100">
        <v>0</v>
      </c>
      <c r="IJ100">
        <v>0</v>
      </c>
      <c r="IK100">
        <v>0</v>
      </c>
      <c r="IL100">
        <v>0</v>
      </c>
      <c r="IM100">
        <v>0</v>
      </c>
      <c r="IN100">
        <v>0</v>
      </c>
      <c r="IO100">
        <v>0</v>
      </c>
      <c r="IP100">
        <v>0</v>
      </c>
      <c r="IQ100">
        <v>0</v>
      </c>
      <c r="JD100" t="s">
        <v>133</v>
      </c>
      <c r="JE100" t="s">
        <v>133</v>
      </c>
    </row>
    <row r="101" spans="1:276" x14ac:dyDescent="0.3">
      <c r="A101">
        <v>100</v>
      </c>
      <c r="B101" t="s">
        <v>281</v>
      </c>
      <c r="C101">
        <v>0</v>
      </c>
      <c r="D101">
        <v>100</v>
      </c>
      <c r="E101">
        <v>0</v>
      </c>
      <c r="F101">
        <v>0</v>
      </c>
      <c r="G101">
        <v>100</v>
      </c>
      <c r="H101">
        <v>0</v>
      </c>
      <c r="I101">
        <v>0</v>
      </c>
      <c r="J101">
        <v>0</v>
      </c>
      <c r="K101">
        <v>0</v>
      </c>
      <c r="L101">
        <v>100</v>
      </c>
      <c r="M101">
        <v>0</v>
      </c>
      <c r="N101">
        <v>0</v>
      </c>
      <c r="O101">
        <v>0</v>
      </c>
      <c r="P101">
        <v>0</v>
      </c>
      <c r="Q101">
        <v>0</v>
      </c>
      <c r="R101">
        <v>0</v>
      </c>
      <c r="S101">
        <v>0</v>
      </c>
      <c r="T101">
        <v>0</v>
      </c>
      <c r="U101">
        <v>0</v>
      </c>
      <c r="V101">
        <v>0</v>
      </c>
      <c r="W101">
        <v>0</v>
      </c>
      <c r="X101">
        <v>0</v>
      </c>
      <c r="Y101">
        <v>0</v>
      </c>
      <c r="Z101">
        <v>0</v>
      </c>
      <c r="AA101">
        <v>100</v>
      </c>
      <c r="AB101">
        <v>0</v>
      </c>
      <c r="AC101">
        <v>0</v>
      </c>
      <c r="AD101">
        <v>0</v>
      </c>
      <c r="AE101">
        <v>0</v>
      </c>
      <c r="AF101">
        <v>0</v>
      </c>
      <c r="AG101">
        <v>0</v>
      </c>
      <c r="AH101">
        <v>100</v>
      </c>
      <c r="AI101">
        <v>0</v>
      </c>
      <c r="AJ101">
        <v>100</v>
      </c>
      <c r="AK101">
        <v>0</v>
      </c>
      <c r="AL101">
        <v>0</v>
      </c>
      <c r="AM101">
        <v>0</v>
      </c>
      <c r="AN101">
        <v>0</v>
      </c>
      <c r="AO101">
        <v>0</v>
      </c>
      <c r="AP101">
        <v>0</v>
      </c>
      <c r="AQ101">
        <v>0</v>
      </c>
      <c r="AR101">
        <v>0</v>
      </c>
      <c r="AS101">
        <v>0</v>
      </c>
      <c r="AT101">
        <v>0</v>
      </c>
      <c r="AU101">
        <v>0</v>
      </c>
      <c r="AV101">
        <v>100</v>
      </c>
      <c r="AW101">
        <v>0</v>
      </c>
      <c r="AX101">
        <v>0</v>
      </c>
      <c r="AY101">
        <v>100</v>
      </c>
      <c r="AZ101">
        <v>0</v>
      </c>
      <c r="BA101">
        <v>0</v>
      </c>
      <c r="BB101">
        <v>0</v>
      </c>
      <c r="BC101">
        <v>0</v>
      </c>
      <c r="BD101">
        <v>0</v>
      </c>
      <c r="BE101">
        <v>0</v>
      </c>
      <c r="BF101">
        <v>0</v>
      </c>
      <c r="BG101">
        <v>0</v>
      </c>
      <c r="BH101">
        <v>0</v>
      </c>
      <c r="BI101">
        <v>0</v>
      </c>
      <c r="BJ101">
        <v>0</v>
      </c>
      <c r="BK101">
        <v>0</v>
      </c>
      <c r="BL101">
        <v>0</v>
      </c>
      <c r="BM101">
        <v>0</v>
      </c>
      <c r="BN101">
        <v>0</v>
      </c>
      <c r="BO101">
        <v>0</v>
      </c>
      <c r="BP101">
        <v>0</v>
      </c>
      <c r="BQ101">
        <v>0</v>
      </c>
      <c r="BR101">
        <v>0</v>
      </c>
      <c r="BS101">
        <v>0</v>
      </c>
      <c r="BT101">
        <v>0</v>
      </c>
      <c r="BU101">
        <v>100</v>
      </c>
      <c r="BV101">
        <v>0</v>
      </c>
      <c r="BW101">
        <v>0</v>
      </c>
      <c r="BX101">
        <v>100</v>
      </c>
      <c r="BY101">
        <v>0</v>
      </c>
      <c r="BZ101">
        <v>0</v>
      </c>
      <c r="CA101">
        <v>0</v>
      </c>
      <c r="CB101">
        <v>100</v>
      </c>
      <c r="CC101">
        <v>0</v>
      </c>
      <c r="CD101">
        <v>0</v>
      </c>
      <c r="CE101">
        <v>0</v>
      </c>
      <c r="CF101">
        <v>0</v>
      </c>
      <c r="CG101">
        <v>0</v>
      </c>
      <c r="CH101">
        <v>100</v>
      </c>
      <c r="CI101">
        <v>0</v>
      </c>
      <c r="CJ101">
        <v>0</v>
      </c>
      <c r="CK101">
        <v>0</v>
      </c>
      <c r="CL101">
        <v>100</v>
      </c>
      <c r="CM101">
        <v>0</v>
      </c>
      <c r="CN101">
        <v>0</v>
      </c>
      <c r="CO101">
        <v>0</v>
      </c>
      <c r="CP101">
        <v>0</v>
      </c>
      <c r="CQ101">
        <v>0</v>
      </c>
      <c r="CR101">
        <v>100</v>
      </c>
      <c r="CS101">
        <v>0</v>
      </c>
      <c r="CT101">
        <v>0</v>
      </c>
      <c r="CU101">
        <v>0</v>
      </c>
      <c r="CV101" t="s">
        <v>174</v>
      </c>
      <c r="CW101" t="s">
        <v>174</v>
      </c>
      <c r="CX101">
        <v>0</v>
      </c>
      <c r="CY101">
        <v>100</v>
      </c>
      <c r="CZ101">
        <v>0</v>
      </c>
      <c r="DA101">
        <v>0</v>
      </c>
      <c r="DB101">
        <v>0</v>
      </c>
      <c r="DC101">
        <v>0</v>
      </c>
      <c r="DD101">
        <v>100</v>
      </c>
      <c r="DE101">
        <v>0</v>
      </c>
      <c r="DF101">
        <v>100</v>
      </c>
      <c r="DG101">
        <v>0</v>
      </c>
      <c r="DH101">
        <v>0</v>
      </c>
      <c r="DI101">
        <v>0</v>
      </c>
      <c r="DK101" t="s">
        <v>138</v>
      </c>
      <c r="DN101" t="s">
        <v>138</v>
      </c>
      <c r="DS101" t="s">
        <v>138</v>
      </c>
      <c r="EH101" t="s">
        <v>138</v>
      </c>
      <c r="EO101" t="s">
        <v>138</v>
      </c>
      <c r="EQ101" t="s">
        <v>138</v>
      </c>
      <c r="FC101" t="s">
        <v>138</v>
      </c>
      <c r="FF101" t="s">
        <v>138</v>
      </c>
      <c r="GB101" t="s">
        <v>138</v>
      </c>
      <c r="GE101" t="s">
        <v>138</v>
      </c>
      <c r="GI101" t="s">
        <v>138</v>
      </c>
      <c r="GO101" t="s">
        <v>138</v>
      </c>
      <c r="GS101" t="s">
        <v>138</v>
      </c>
      <c r="GY101" t="s">
        <v>138</v>
      </c>
      <c r="HC101" t="s">
        <v>174</v>
      </c>
      <c r="HD101" t="s">
        <v>174</v>
      </c>
      <c r="HF101" t="s">
        <v>138</v>
      </c>
      <c r="HK101" t="s">
        <v>138</v>
      </c>
      <c r="HM101" t="s">
        <v>138</v>
      </c>
      <c r="HQ101">
        <v>1</v>
      </c>
      <c r="HR101" t="s">
        <v>276</v>
      </c>
      <c r="HS101">
        <v>0</v>
      </c>
      <c r="HT101">
        <v>0</v>
      </c>
      <c r="HU101">
        <v>0</v>
      </c>
      <c r="HV101">
        <v>0</v>
      </c>
      <c r="HW101">
        <v>0</v>
      </c>
      <c r="HX101">
        <v>0</v>
      </c>
      <c r="HY101">
        <v>0</v>
      </c>
      <c r="HZ101">
        <v>0</v>
      </c>
      <c r="IA101">
        <v>0</v>
      </c>
      <c r="IB101">
        <v>0</v>
      </c>
      <c r="IC101">
        <v>0</v>
      </c>
      <c r="ID101">
        <v>0</v>
      </c>
      <c r="IE101">
        <v>0</v>
      </c>
      <c r="IF101">
        <v>100</v>
      </c>
      <c r="IG101">
        <v>0</v>
      </c>
      <c r="IH101">
        <v>0</v>
      </c>
      <c r="II101">
        <v>0</v>
      </c>
      <c r="IJ101">
        <v>0</v>
      </c>
      <c r="IK101">
        <v>0</v>
      </c>
      <c r="IL101">
        <v>0</v>
      </c>
      <c r="IM101">
        <v>0</v>
      </c>
      <c r="IN101">
        <v>0</v>
      </c>
      <c r="IO101">
        <v>0</v>
      </c>
      <c r="IP101">
        <v>0</v>
      </c>
      <c r="IQ101">
        <v>0</v>
      </c>
      <c r="JE101" t="s">
        <v>138</v>
      </c>
    </row>
    <row r="102" spans="1:276" x14ac:dyDescent="0.3">
      <c r="A102">
        <v>101</v>
      </c>
      <c r="B102" t="s">
        <v>282</v>
      </c>
      <c r="C102">
        <v>0</v>
      </c>
      <c r="D102">
        <v>100</v>
      </c>
      <c r="E102">
        <v>0</v>
      </c>
      <c r="F102">
        <v>0</v>
      </c>
      <c r="G102">
        <v>100</v>
      </c>
      <c r="H102">
        <v>0</v>
      </c>
      <c r="I102">
        <v>0</v>
      </c>
      <c r="J102">
        <v>0</v>
      </c>
      <c r="K102">
        <v>0</v>
      </c>
      <c r="L102">
        <v>0</v>
      </c>
      <c r="M102">
        <v>100</v>
      </c>
      <c r="N102">
        <v>0</v>
      </c>
      <c r="O102">
        <v>0</v>
      </c>
      <c r="P102">
        <v>0</v>
      </c>
      <c r="Q102">
        <v>0</v>
      </c>
      <c r="R102">
        <v>0</v>
      </c>
      <c r="S102">
        <v>0</v>
      </c>
      <c r="T102">
        <v>0</v>
      </c>
      <c r="U102">
        <v>0</v>
      </c>
      <c r="V102">
        <v>0</v>
      </c>
      <c r="W102">
        <v>0</v>
      </c>
      <c r="X102">
        <v>0</v>
      </c>
      <c r="Y102">
        <v>0</v>
      </c>
      <c r="Z102">
        <v>0</v>
      </c>
      <c r="AA102">
        <v>0</v>
      </c>
      <c r="AB102">
        <v>0</v>
      </c>
      <c r="AC102">
        <v>0</v>
      </c>
      <c r="AD102">
        <v>0</v>
      </c>
      <c r="AE102">
        <v>100</v>
      </c>
      <c r="AF102">
        <v>0</v>
      </c>
      <c r="AG102">
        <v>100</v>
      </c>
      <c r="AH102">
        <v>0</v>
      </c>
      <c r="AI102">
        <v>0</v>
      </c>
      <c r="AJ102">
        <v>100</v>
      </c>
      <c r="AK102">
        <v>0</v>
      </c>
      <c r="AL102">
        <v>0</v>
      </c>
      <c r="AM102">
        <v>0</v>
      </c>
      <c r="AN102">
        <v>0</v>
      </c>
      <c r="AO102">
        <v>0</v>
      </c>
      <c r="AP102">
        <v>0</v>
      </c>
      <c r="AQ102">
        <v>0</v>
      </c>
      <c r="AR102">
        <v>0</v>
      </c>
      <c r="AS102">
        <v>0</v>
      </c>
      <c r="AT102">
        <v>0</v>
      </c>
      <c r="AU102">
        <v>0</v>
      </c>
      <c r="AV102">
        <v>0</v>
      </c>
      <c r="AW102">
        <v>0</v>
      </c>
      <c r="AX102">
        <v>100</v>
      </c>
      <c r="AY102">
        <v>100</v>
      </c>
      <c r="AZ102">
        <v>0</v>
      </c>
      <c r="BA102">
        <v>0</v>
      </c>
      <c r="BB102">
        <v>0</v>
      </c>
      <c r="BC102">
        <v>0</v>
      </c>
      <c r="BD102">
        <v>0</v>
      </c>
      <c r="BE102">
        <v>0</v>
      </c>
      <c r="BF102">
        <v>0</v>
      </c>
      <c r="BG102">
        <v>0</v>
      </c>
      <c r="BH102">
        <v>0</v>
      </c>
      <c r="BI102">
        <v>0</v>
      </c>
      <c r="BJ102">
        <v>0</v>
      </c>
      <c r="BK102">
        <v>0</v>
      </c>
      <c r="BL102">
        <v>0</v>
      </c>
      <c r="BM102">
        <v>0</v>
      </c>
      <c r="BN102">
        <v>0</v>
      </c>
      <c r="BO102">
        <v>0</v>
      </c>
      <c r="BP102">
        <v>0</v>
      </c>
      <c r="BQ102">
        <v>100</v>
      </c>
      <c r="BR102">
        <v>0</v>
      </c>
      <c r="BS102">
        <v>0</v>
      </c>
      <c r="BT102">
        <v>0</v>
      </c>
      <c r="BU102">
        <v>0</v>
      </c>
      <c r="BV102">
        <v>0</v>
      </c>
      <c r="BW102">
        <v>0</v>
      </c>
      <c r="BX102">
        <v>100</v>
      </c>
      <c r="BY102">
        <v>0</v>
      </c>
      <c r="BZ102">
        <v>0</v>
      </c>
      <c r="CA102">
        <v>0</v>
      </c>
      <c r="CB102">
        <v>0</v>
      </c>
      <c r="CC102">
        <v>100</v>
      </c>
      <c r="CD102">
        <v>0</v>
      </c>
      <c r="CE102">
        <v>0</v>
      </c>
      <c r="CF102">
        <v>0</v>
      </c>
      <c r="CG102">
        <v>0</v>
      </c>
      <c r="CH102">
        <v>0</v>
      </c>
      <c r="CI102">
        <v>0</v>
      </c>
      <c r="CJ102">
        <v>0</v>
      </c>
      <c r="CK102">
        <v>100</v>
      </c>
      <c r="CL102">
        <v>100</v>
      </c>
      <c r="CM102">
        <v>0</v>
      </c>
      <c r="CN102">
        <v>0</v>
      </c>
      <c r="CO102">
        <v>0</v>
      </c>
      <c r="CP102">
        <v>0</v>
      </c>
      <c r="CQ102">
        <v>0</v>
      </c>
      <c r="CR102">
        <v>100</v>
      </c>
      <c r="CS102">
        <v>0</v>
      </c>
      <c r="CT102">
        <v>0</v>
      </c>
      <c r="CU102">
        <v>0</v>
      </c>
      <c r="CV102" t="s">
        <v>174</v>
      </c>
      <c r="CW102" t="s">
        <v>174</v>
      </c>
      <c r="CX102">
        <v>100</v>
      </c>
      <c r="CY102">
        <v>0</v>
      </c>
      <c r="CZ102">
        <v>0</v>
      </c>
      <c r="DA102">
        <v>0</v>
      </c>
      <c r="DB102">
        <v>0</v>
      </c>
      <c r="DC102">
        <v>0</v>
      </c>
      <c r="DD102">
        <v>0</v>
      </c>
      <c r="DE102">
        <v>0</v>
      </c>
      <c r="DF102">
        <v>0</v>
      </c>
      <c r="DG102">
        <v>0</v>
      </c>
      <c r="DH102">
        <v>0</v>
      </c>
      <c r="DI102">
        <v>0</v>
      </c>
      <c r="DK102" t="s">
        <v>138</v>
      </c>
      <c r="DN102" t="s">
        <v>138</v>
      </c>
      <c r="DT102" t="s">
        <v>138</v>
      </c>
      <c r="EL102" t="s">
        <v>138</v>
      </c>
      <c r="EN102" t="s">
        <v>138</v>
      </c>
      <c r="EQ102" t="s">
        <v>138</v>
      </c>
      <c r="FE102" t="s">
        <v>138</v>
      </c>
      <c r="FF102" t="s">
        <v>138</v>
      </c>
      <c r="FX102" t="s">
        <v>138</v>
      </c>
      <c r="GE102" t="s">
        <v>138</v>
      </c>
      <c r="GJ102" t="s">
        <v>138</v>
      </c>
      <c r="GR102" t="s">
        <v>138</v>
      </c>
      <c r="GS102" t="s">
        <v>138</v>
      </c>
      <c r="GY102" t="s">
        <v>138</v>
      </c>
      <c r="HC102" t="s">
        <v>174</v>
      </c>
      <c r="HD102" t="s">
        <v>174</v>
      </c>
      <c r="HE102" t="s">
        <v>138</v>
      </c>
      <c r="HQ102">
        <v>1</v>
      </c>
      <c r="HR102" t="s">
        <v>276</v>
      </c>
      <c r="HS102">
        <v>0</v>
      </c>
      <c r="HT102">
        <v>0</v>
      </c>
      <c r="HU102">
        <v>0</v>
      </c>
      <c r="HV102">
        <v>0</v>
      </c>
      <c r="HW102">
        <v>0</v>
      </c>
      <c r="HX102">
        <v>0</v>
      </c>
      <c r="HY102">
        <v>0</v>
      </c>
      <c r="HZ102">
        <v>0</v>
      </c>
      <c r="IA102">
        <v>0</v>
      </c>
      <c r="IB102">
        <v>0</v>
      </c>
      <c r="IC102">
        <v>0</v>
      </c>
      <c r="ID102">
        <v>0</v>
      </c>
      <c r="IE102">
        <v>100</v>
      </c>
      <c r="IF102">
        <v>0</v>
      </c>
      <c r="IG102">
        <v>0</v>
      </c>
      <c r="IH102">
        <v>0</v>
      </c>
      <c r="II102">
        <v>0</v>
      </c>
      <c r="IJ102">
        <v>0</v>
      </c>
      <c r="IK102">
        <v>0</v>
      </c>
      <c r="IL102">
        <v>0</v>
      </c>
      <c r="IM102">
        <v>0</v>
      </c>
      <c r="IN102">
        <v>0</v>
      </c>
      <c r="IO102">
        <v>0</v>
      </c>
      <c r="IP102">
        <v>0</v>
      </c>
      <c r="IQ102">
        <v>0</v>
      </c>
      <c r="JD102" t="s">
        <v>138</v>
      </c>
    </row>
    <row r="103" spans="1:276" x14ac:dyDescent="0.3">
      <c r="A103">
        <v>102</v>
      </c>
      <c r="B103" t="s">
        <v>283</v>
      </c>
      <c r="C103">
        <v>0</v>
      </c>
      <c r="D103">
        <v>100</v>
      </c>
      <c r="E103">
        <v>0</v>
      </c>
      <c r="F103">
        <v>0</v>
      </c>
      <c r="G103">
        <v>100</v>
      </c>
      <c r="H103">
        <v>0</v>
      </c>
      <c r="I103">
        <v>0</v>
      </c>
      <c r="J103">
        <v>0</v>
      </c>
      <c r="K103">
        <v>0</v>
      </c>
      <c r="L103">
        <v>0</v>
      </c>
      <c r="M103">
        <v>0</v>
      </c>
      <c r="N103">
        <v>0</v>
      </c>
      <c r="O103">
        <v>0</v>
      </c>
      <c r="P103">
        <v>100</v>
      </c>
      <c r="Q103">
        <v>0</v>
      </c>
      <c r="R103">
        <v>0</v>
      </c>
      <c r="S103">
        <v>0</v>
      </c>
      <c r="T103">
        <v>0</v>
      </c>
      <c r="U103">
        <v>0</v>
      </c>
      <c r="V103">
        <v>0</v>
      </c>
      <c r="W103">
        <v>0</v>
      </c>
      <c r="X103">
        <v>0</v>
      </c>
      <c r="Y103">
        <v>0</v>
      </c>
      <c r="Z103">
        <v>0</v>
      </c>
      <c r="AA103">
        <v>0</v>
      </c>
      <c r="AB103">
        <v>0</v>
      </c>
      <c r="AC103">
        <v>100</v>
      </c>
      <c r="AD103">
        <v>0</v>
      </c>
      <c r="AE103">
        <v>0</v>
      </c>
      <c r="AF103">
        <v>0</v>
      </c>
      <c r="AG103">
        <v>0</v>
      </c>
      <c r="AH103">
        <v>100</v>
      </c>
      <c r="AI103">
        <v>0</v>
      </c>
      <c r="AJ103">
        <v>100</v>
      </c>
      <c r="AK103">
        <v>0</v>
      </c>
      <c r="AL103">
        <v>0</v>
      </c>
      <c r="AM103">
        <v>0</v>
      </c>
      <c r="AN103">
        <v>0</v>
      </c>
      <c r="AO103">
        <v>0</v>
      </c>
      <c r="AP103">
        <v>0</v>
      </c>
      <c r="AQ103">
        <v>0</v>
      </c>
      <c r="AR103">
        <v>0</v>
      </c>
      <c r="AS103">
        <v>0</v>
      </c>
      <c r="AT103">
        <v>0</v>
      </c>
      <c r="AU103">
        <v>0</v>
      </c>
      <c r="AV103">
        <v>0</v>
      </c>
      <c r="AW103">
        <v>0</v>
      </c>
      <c r="AX103">
        <v>100</v>
      </c>
      <c r="AY103">
        <v>50</v>
      </c>
      <c r="AZ103">
        <v>50</v>
      </c>
      <c r="BA103">
        <v>0</v>
      </c>
      <c r="BB103">
        <v>0</v>
      </c>
      <c r="BC103">
        <v>0</v>
      </c>
      <c r="BD103">
        <v>100</v>
      </c>
      <c r="BE103">
        <v>0</v>
      </c>
      <c r="BF103">
        <v>0</v>
      </c>
      <c r="BG103">
        <v>0</v>
      </c>
      <c r="BH103">
        <v>100</v>
      </c>
      <c r="BI103">
        <v>0</v>
      </c>
      <c r="BJ103">
        <v>0</v>
      </c>
      <c r="BK103">
        <v>0</v>
      </c>
      <c r="BL103">
        <v>100</v>
      </c>
      <c r="BM103">
        <v>0</v>
      </c>
      <c r="BN103">
        <v>0</v>
      </c>
      <c r="BO103">
        <v>0</v>
      </c>
      <c r="BP103">
        <v>0</v>
      </c>
      <c r="BQ103">
        <v>100</v>
      </c>
      <c r="BR103">
        <v>0</v>
      </c>
      <c r="BS103">
        <v>0</v>
      </c>
      <c r="BT103">
        <v>0</v>
      </c>
      <c r="BU103">
        <v>0</v>
      </c>
      <c r="BV103">
        <v>0</v>
      </c>
      <c r="BW103">
        <v>50</v>
      </c>
      <c r="BX103">
        <v>50</v>
      </c>
      <c r="BY103">
        <v>0</v>
      </c>
      <c r="BZ103">
        <v>0</v>
      </c>
      <c r="CA103">
        <v>0</v>
      </c>
      <c r="CB103">
        <v>100</v>
      </c>
      <c r="CC103">
        <v>0</v>
      </c>
      <c r="CD103">
        <v>0</v>
      </c>
      <c r="CE103">
        <v>0</v>
      </c>
      <c r="CF103">
        <v>0</v>
      </c>
      <c r="CG103">
        <v>0</v>
      </c>
      <c r="CH103">
        <v>0</v>
      </c>
      <c r="CI103">
        <v>100</v>
      </c>
      <c r="CJ103">
        <v>0</v>
      </c>
      <c r="CK103">
        <v>0</v>
      </c>
      <c r="CL103">
        <v>100</v>
      </c>
      <c r="CM103">
        <v>0</v>
      </c>
      <c r="CN103">
        <v>0</v>
      </c>
      <c r="CO103">
        <v>0</v>
      </c>
      <c r="CP103">
        <v>0</v>
      </c>
      <c r="CQ103">
        <v>0</v>
      </c>
      <c r="CR103">
        <v>100</v>
      </c>
      <c r="CS103">
        <v>0</v>
      </c>
      <c r="CT103">
        <v>0</v>
      </c>
      <c r="CU103">
        <v>0</v>
      </c>
      <c r="CV103" t="s">
        <v>174</v>
      </c>
      <c r="CW103" t="s">
        <v>174</v>
      </c>
      <c r="CX103">
        <v>0</v>
      </c>
      <c r="CY103">
        <v>100</v>
      </c>
      <c r="CZ103">
        <v>0</v>
      </c>
      <c r="DA103">
        <v>0</v>
      </c>
      <c r="DB103">
        <v>50</v>
      </c>
      <c r="DC103">
        <v>0</v>
      </c>
      <c r="DD103">
        <v>0</v>
      </c>
      <c r="DE103">
        <v>50</v>
      </c>
      <c r="DF103">
        <v>50</v>
      </c>
      <c r="DG103">
        <v>0</v>
      </c>
      <c r="DH103">
        <v>50</v>
      </c>
      <c r="DI103">
        <v>0</v>
      </c>
      <c r="DK103" t="s">
        <v>138</v>
      </c>
      <c r="DN103" t="s">
        <v>138</v>
      </c>
      <c r="DW103" t="s">
        <v>138</v>
      </c>
      <c r="EJ103" t="s">
        <v>138</v>
      </c>
      <c r="EO103" t="s">
        <v>138</v>
      </c>
      <c r="EQ103" t="s">
        <v>138</v>
      </c>
      <c r="FE103" t="s">
        <v>138</v>
      </c>
      <c r="FF103" t="s">
        <v>133</v>
      </c>
      <c r="FG103" t="s">
        <v>133</v>
      </c>
      <c r="FK103" t="s">
        <v>138</v>
      </c>
      <c r="FO103" t="s">
        <v>138</v>
      </c>
      <c r="FS103" t="s">
        <v>138</v>
      </c>
      <c r="FX103" t="s">
        <v>138</v>
      </c>
      <c r="GD103" t="s">
        <v>133</v>
      </c>
      <c r="GE103" t="s">
        <v>133</v>
      </c>
      <c r="GI103" t="s">
        <v>138</v>
      </c>
      <c r="GP103" t="s">
        <v>138</v>
      </c>
      <c r="GS103" t="s">
        <v>138</v>
      </c>
      <c r="GY103" t="s">
        <v>138</v>
      </c>
      <c r="HC103" t="s">
        <v>174</v>
      </c>
      <c r="HD103" t="s">
        <v>174</v>
      </c>
      <c r="HF103" t="s">
        <v>138</v>
      </c>
      <c r="HI103" t="s">
        <v>133</v>
      </c>
      <c r="HL103" t="s">
        <v>133</v>
      </c>
      <c r="HM103" t="s">
        <v>133</v>
      </c>
      <c r="HO103" t="s">
        <v>133</v>
      </c>
      <c r="HQ103">
        <v>2</v>
      </c>
      <c r="HR103" t="s">
        <v>276</v>
      </c>
      <c r="HS103">
        <v>0</v>
      </c>
      <c r="HT103">
        <v>0</v>
      </c>
      <c r="HU103">
        <v>0</v>
      </c>
      <c r="HV103">
        <v>0</v>
      </c>
      <c r="HW103">
        <v>0</v>
      </c>
      <c r="HX103">
        <v>0</v>
      </c>
      <c r="HY103">
        <v>0</v>
      </c>
      <c r="HZ103">
        <v>0</v>
      </c>
      <c r="IA103">
        <v>0</v>
      </c>
      <c r="IB103">
        <v>0</v>
      </c>
      <c r="IC103">
        <v>0</v>
      </c>
      <c r="ID103">
        <v>0</v>
      </c>
      <c r="IE103">
        <v>50</v>
      </c>
      <c r="IF103">
        <v>50</v>
      </c>
      <c r="IG103">
        <v>0</v>
      </c>
      <c r="IH103">
        <v>0</v>
      </c>
      <c r="II103">
        <v>0</v>
      </c>
      <c r="IJ103">
        <v>0</v>
      </c>
      <c r="IK103">
        <v>0</v>
      </c>
      <c r="IL103">
        <v>0</v>
      </c>
      <c r="IM103">
        <v>0</v>
      </c>
      <c r="IN103">
        <v>0</v>
      </c>
      <c r="IO103">
        <v>0</v>
      </c>
      <c r="IP103">
        <v>0</v>
      </c>
      <c r="IQ103">
        <v>0</v>
      </c>
      <c r="JD103" t="s">
        <v>133</v>
      </c>
      <c r="JE103" t="s">
        <v>133</v>
      </c>
    </row>
    <row r="104" spans="1:276" x14ac:dyDescent="0.3">
      <c r="A104">
        <v>103</v>
      </c>
      <c r="B104" t="s">
        <v>284</v>
      </c>
      <c r="C104">
        <v>0</v>
      </c>
      <c r="D104">
        <v>100</v>
      </c>
      <c r="E104">
        <v>0</v>
      </c>
      <c r="F104">
        <v>0</v>
      </c>
      <c r="G104">
        <v>100</v>
      </c>
      <c r="H104">
        <v>0</v>
      </c>
      <c r="I104">
        <v>0</v>
      </c>
      <c r="J104">
        <v>0</v>
      </c>
      <c r="K104">
        <v>0</v>
      </c>
      <c r="L104">
        <v>0</v>
      </c>
      <c r="M104">
        <v>0</v>
      </c>
      <c r="N104">
        <v>0</v>
      </c>
      <c r="O104">
        <v>0</v>
      </c>
      <c r="P104">
        <v>0</v>
      </c>
      <c r="Q104">
        <v>100</v>
      </c>
      <c r="R104">
        <v>0</v>
      </c>
      <c r="S104">
        <v>0</v>
      </c>
      <c r="T104">
        <v>0</v>
      </c>
      <c r="U104">
        <v>0</v>
      </c>
      <c r="V104">
        <v>100</v>
      </c>
      <c r="W104">
        <v>0</v>
      </c>
      <c r="X104">
        <v>0</v>
      </c>
      <c r="Y104">
        <v>0</v>
      </c>
      <c r="Z104">
        <v>0</v>
      </c>
      <c r="AA104">
        <v>0</v>
      </c>
      <c r="AB104">
        <v>0</v>
      </c>
      <c r="AC104">
        <v>0</v>
      </c>
      <c r="AD104">
        <v>0</v>
      </c>
      <c r="AE104">
        <v>0</v>
      </c>
      <c r="AF104">
        <v>0</v>
      </c>
      <c r="AG104">
        <v>0</v>
      </c>
      <c r="AH104">
        <v>100</v>
      </c>
      <c r="AI104">
        <v>0</v>
      </c>
      <c r="AJ104">
        <v>50</v>
      </c>
      <c r="AK104">
        <v>50</v>
      </c>
      <c r="AL104">
        <v>0</v>
      </c>
      <c r="AM104">
        <v>0</v>
      </c>
      <c r="AN104">
        <v>0</v>
      </c>
      <c r="AO104">
        <v>100</v>
      </c>
      <c r="AP104">
        <v>0</v>
      </c>
      <c r="AQ104">
        <v>0</v>
      </c>
      <c r="AR104">
        <v>100</v>
      </c>
      <c r="AS104">
        <v>0</v>
      </c>
      <c r="AT104">
        <v>0</v>
      </c>
      <c r="AU104">
        <v>100</v>
      </c>
      <c r="AV104">
        <v>0</v>
      </c>
      <c r="AW104">
        <v>0</v>
      </c>
      <c r="AX104">
        <v>0</v>
      </c>
      <c r="AY104">
        <v>0</v>
      </c>
      <c r="AZ104">
        <v>100</v>
      </c>
      <c r="BA104">
        <v>50</v>
      </c>
      <c r="BB104">
        <v>0</v>
      </c>
      <c r="BC104">
        <v>0</v>
      </c>
      <c r="BD104">
        <v>0</v>
      </c>
      <c r="BE104">
        <v>0</v>
      </c>
      <c r="BF104">
        <v>50</v>
      </c>
      <c r="BG104">
        <v>0</v>
      </c>
      <c r="BH104">
        <v>100</v>
      </c>
      <c r="BI104">
        <v>0</v>
      </c>
      <c r="BJ104">
        <v>0</v>
      </c>
      <c r="BK104">
        <v>0</v>
      </c>
      <c r="BL104">
        <v>100</v>
      </c>
      <c r="BM104">
        <v>0</v>
      </c>
      <c r="BN104">
        <v>0</v>
      </c>
      <c r="BO104">
        <v>0</v>
      </c>
      <c r="BP104">
        <v>0</v>
      </c>
      <c r="BQ104">
        <v>100</v>
      </c>
      <c r="BR104">
        <v>0</v>
      </c>
      <c r="BS104">
        <v>0</v>
      </c>
      <c r="BT104">
        <v>0</v>
      </c>
      <c r="BU104">
        <v>0</v>
      </c>
      <c r="BV104">
        <v>0</v>
      </c>
      <c r="BW104">
        <v>0</v>
      </c>
      <c r="BX104">
        <v>100</v>
      </c>
      <c r="BY104">
        <v>0</v>
      </c>
      <c r="BZ104">
        <v>0</v>
      </c>
      <c r="CA104">
        <v>0</v>
      </c>
      <c r="CB104">
        <v>100</v>
      </c>
      <c r="CC104">
        <v>0</v>
      </c>
      <c r="CD104">
        <v>0</v>
      </c>
      <c r="CE104">
        <v>0</v>
      </c>
      <c r="CF104">
        <v>0</v>
      </c>
      <c r="CG104">
        <v>0</v>
      </c>
      <c r="CH104">
        <v>0</v>
      </c>
      <c r="CI104">
        <v>50</v>
      </c>
      <c r="CJ104">
        <v>0</v>
      </c>
      <c r="CK104">
        <v>50</v>
      </c>
      <c r="CL104">
        <v>100</v>
      </c>
      <c r="CM104">
        <v>0</v>
      </c>
      <c r="CN104">
        <v>0</v>
      </c>
      <c r="CO104">
        <v>100</v>
      </c>
      <c r="CP104">
        <v>0</v>
      </c>
      <c r="CQ104">
        <v>0</v>
      </c>
      <c r="CR104">
        <v>0</v>
      </c>
      <c r="CS104">
        <v>0</v>
      </c>
      <c r="CT104">
        <v>0</v>
      </c>
      <c r="CU104">
        <v>0</v>
      </c>
      <c r="CV104" t="s">
        <v>174</v>
      </c>
      <c r="CW104" t="s">
        <v>174</v>
      </c>
      <c r="CX104">
        <v>0</v>
      </c>
      <c r="CY104">
        <v>100</v>
      </c>
      <c r="CZ104">
        <v>0</v>
      </c>
      <c r="DA104">
        <v>50</v>
      </c>
      <c r="DB104">
        <v>0</v>
      </c>
      <c r="DC104">
        <v>0</v>
      </c>
      <c r="DD104">
        <v>50</v>
      </c>
      <c r="DE104">
        <v>0</v>
      </c>
      <c r="DF104">
        <v>0</v>
      </c>
      <c r="DG104">
        <v>0</v>
      </c>
      <c r="DH104">
        <v>100</v>
      </c>
      <c r="DI104">
        <v>0</v>
      </c>
      <c r="DK104" t="s">
        <v>138</v>
      </c>
      <c r="DN104" t="s">
        <v>138</v>
      </c>
      <c r="DX104" t="s">
        <v>138</v>
      </c>
      <c r="EC104" t="s">
        <v>138</v>
      </c>
      <c r="EO104" t="s">
        <v>138</v>
      </c>
      <c r="EQ104" t="s">
        <v>133</v>
      </c>
      <c r="ER104" t="s">
        <v>133</v>
      </c>
      <c r="EV104" t="s">
        <v>138</v>
      </c>
      <c r="EY104" t="s">
        <v>138</v>
      </c>
      <c r="FB104" t="s">
        <v>138</v>
      </c>
      <c r="FG104" t="s">
        <v>138</v>
      </c>
      <c r="FH104" t="s">
        <v>133</v>
      </c>
      <c r="FM104" t="s">
        <v>133</v>
      </c>
      <c r="FO104" t="s">
        <v>138</v>
      </c>
      <c r="FS104" t="s">
        <v>138</v>
      </c>
      <c r="FX104" t="s">
        <v>138</v>
      </c>
      <c r="GE104" t="s">
        <v>138</v>
      </c>
      <c r="GI104" t="s">
        <v>138</v>
      </c>
      <c r="GP104" t="s">
        <v>133</v>
      </c>
      <c r="GR104" t="s">
        <v>133</v>
      </c>
      <c r="GS104" t="s">
        <v>138</v>
      </c>
      <c r="GV104" t="s">
        <v>138</v>
      </c>
      <c r="HC104" t="s">
        <v>174</v>
      </c>
      <c r="HD104" t="s">
        <v>174</v>
      </c>
      <c r="HF104" t="s">
        <v>138</v>
      </c>
      <c r="HH104" t="s">
        <v>133</v>
      </c>
      <c r="HK104" t="s">
        <v>133</v>
      </c>
      <c r="HO104" t="s">
        <v>138</v>
      </c>
      <c r="HQ104">
        <v>2</v>
      </c>
      <c r="HR104" t="s">
        <v>276</v>
      </c>
      <c r="HS104">
        <v>0</v>
      </c>
      <c r="HT104">
        <v>0</v>
      </c>
      <c r="HU104">
        <v>0</v>
      </c>
      <c r="HV104">
        <v>0</v>
      </c>
      <c r="HW104">
        <v>0</v>
      </c>
      <c r="HX104">
        <v>0</v>
      </c>
      <c r="HY104">
        <v>0</v>
      </c>
      <c r="HZ104">
        <v>0</v>
      </c>
      <c r="IA104">
        <v>0</v>
      </c>
      <c r="IB104">
        <v>0</v>
      </c>
      <c r="IC104">
        <v>0</v>
      </c>
      <c r="ID104">
        <v>50</v>
      </c>
      <c r="IE104">
        <v>50</v>
      </c>
      <c r="IF104">
        <v>0</v>
      </c>
      <c r="IG104">
        <v>0</v>
      </c>
      <c r="IH104">
        <v>0</v>
      </c>
      <c r="II104">
        <v>0</v>
      </c>
      <c r="IJ104">
        <v>0</v>
      </c>
      <c r="IK104">
        <v>0</v>
      </c>
      <c r="IL104">
        <v>0</v>
      </c>
      <c r="IM104">
        <v>0</v>
      </c>
      <c r="IN104">
        <v>0</v>
      </c>
      <c r="IO104">
        <v>0</v>
      </c>
      <c r="IP104">
        <v>0</v>
      </c>
      <c r="IQ104">
        <v>0</v>
      </c>
      <c r="JC104" t="s">
        <v>133</v>
      </c>
      <c r="JD104" t="s">
        <v>133</v>
      </c>
    </row>
    <row r="105" spans="1:276" x14ac:dyDescent="0.3">
      <c r="A105">
        <v>104</v>
      </c>
      <c r="B105" t="s">
        <v>285</v>
      </c>
      <c r="C105">
        <v>0</v>
      </c>
      <c r="D105">
        <v>100</v>
      </c>
      <c r="E105">
        <v>0</v>
      </c>
      <c r="F105">
        <v>0</v>
      </c>
      <c r="G105">
        <v>0</v>
      </c>
      <c r="H105">
        <v>100</v>
      </c>
      <c r="I105">
        <v>0</v>
      </c>
      <c r="J105">
        <v>0</v>
      </c>
      <c r="K105">
        <v>100</v>
      </c>
      <c r="L105">
        <v>0</v>
      </c>
      <c r="M105">
        <v>0</v>
      </c>
      <c r="N105">
        <v>0</v>
      </c>
      <c r="O105">
        <v>0</v>
      </c>
      <c r="P105">
        <v>0</v>
      </c>
      <c r="Q105">
        <v>0</v>
      </c>
      <c r="R105">
        <v>0</v>
      </c>
      <c r="S105">
        <v>0</v>
      </c>
      <c r="T105">
        <v>100</v>
      </c>
      <c r="U105">
        <v>0</v>
      </c>
      <c r="V105">
        <v>0</v>
      </c>
      <c r="W105">
        <v>0</v>
      </c>
      <c r="X105">
        <v>0</v>
      </c>
      <c r="Y105">
        <v>0</v>
      </c>
      <c r="Z105">
        <v>0</v>
      </c>
      <c r="AA105">
        <v>0</v>
      </c>
      <c r="AB105">
        <v>0</v>
      </c>
      <c r="AC105">
        <v>0</v>
      </c>
      <c r="AD105">
        <v>0</v>
      </c>
      <c r="AE105">
        <v>0</v>
      </c>
      <c r="AF105">
        <v>0</v>
      </c>
      <c r="AG105">
        <v>100</v>
      </c>
      <c r="AH105">
        <v>0</v>
      </c>
      <c r="AI105">
        <v>0</v>
      </c>
      <c r="AJ105">
        <v>100</v>
      </c>
      <c r="AK105">
        <v>0</v>
      </c>
      <c r="AL105">
        <v>0</v>
      </c>
      <c r="AM105">
        <v>0</v>
      </c>
      <c r="AN105">
        <v>0</v>
      </c>
      <c r="AO105">
        <v>0</v>
      </c>
      <c r="AP105">
        <v>0</v>
      </c>
      <c r="AQ105">
        <v>0</v>
      </c>
      <c r="AR105">
        <v>0</v>
      </c>
      <c r="AS105">
        <v>0</v>
      </c>
      <c r="AT105">
        <v>0</v>
      </c>
      <c r="AU105">
        <v>0</v>
      </c>
      <c r="AV105">
        <v>0</v>
      </c>
      <c r="AW105">
        <v>0</v>
      </c>
      <c r="AX105">
        <v>100</v>
      </c>
      <c r="AY105">
        <v>100</v>
      </c>
      <c r="AZ105">
        <v>0</v>
      </c>
      <c r="BA105">
        <v>0</v>
      </c>
      <c r="BB105">
        <v>0</v>
      </c>
      <c r="BC105">
        <v>0</v>
      </c>
      <c r="BD105">
        <v>0</v>
      </c>
      <c r="BE105">
        <v>0</v>
      </c>
      <c r="BF105">
        <v>0</v>
      </c>
      <c r="BG105">
        <v>0</v>
      </c>
      <c r="BH105">
        <v>0</v>
      </c>
      <c r="BI105">
        <v>0</v>
      </c>
      <c r="BJ105">
        <v>0</v>
      </c>
      <c r="BK105">
        <v>0</v>
      </c>
      <c r="BL105">
        <v>0</v>
      </c>
      <c r="BM105">
        <v>0</v>
      </c>
      <c r="BN105">
        <v>0</v>
      </c>
      <c r="BO105">
        <v>0</v>
      </c>
      <c r="BP105">
        <v>0</v>
      </c>
      <c r="BQ105">
        <v>0</v>
      </c>
      <c r="BR105">
        <v>0</v>
      </c>
      <c r="BS105">
        <v>0</v>
      </c>
      <c r="BT105">
        <v>100</v>
      </c>
      <c r="BU105">
        <v>0</v>
      </c>
      <c r="BV105">
        <v>0</v>
      </c>
      <c r="BW105">
        <v>0</v>
      </c>
      <c r="BX105">
        <v>0</v>
      </c>
      <c r="BY105">
        <v>0</v>
      </c>
      <c r="BZ105">
        <v>100</v>
      </c>
      <c r="CA105">
        <v>0</v>
      </c>
      <c r="CB105">
        <v>100</v>
      </c>
      <c r="CC105">
        <v>0</v>
      </c>
      <c r="CD105">
        <v>0</v>
      </c>
      <c r="CE105">
        <v>0</v>
      </c>
      <c r="CF105">
        <v>0</v>
      </c>
      <c r="CG105">
        <v>0</v>
      </c>
      <c r="CH105">
        <v>0</v>
      </c>
      <c r="CI105">
        <v>100</v>
      </c>
      <c r="CJ105">
        <v>0</v>
      </c>
      <c r="CK105">
        <v>0</v>
      </c>
      <c r="CL105">
        <v>100</v>
      </c>
      <c r="CM105">
        <v>0</v>
      </c>
      <c r="CN105">
        <v>0</v>
      </c>
      <c r="CO105">
        <v>0</v>
      </c>
      <c r="CP105">
        <v>0</v>
      </c>
      <c r="CQ105">
        <v>100</v>
      </c>
      <c r="CR105">
        <v>0</v>
      </c>
      <c r="CS105">
        <v>0</v>
      </c>
      <c r="CT105">
        <v>0</v>
      </c>
      <c r="CU105">
        <v>0</v>
      </c>
      <c r="CV105" t="s">
        <v>174</v>
      </c>
      <c r="CW105" t="s">
        <v>174</v>
      </c>
      <c r="CX105">
        <v>100</v>
      </c>
      <c r="CY105">
        <v>0</v>
      </c>
      <c r="CZ105">
        <v>0</v>
      </c>
      <c r="DA105">
        <v>0</v>
      </c>
      <c r="DB105">
        <v>0</v>
      </c>
      <c r="DC105">
        <v>0</v>
      </c>
      <c r="DD105">
        <v>0</v>
      </c>
      <c r="DE105">
        <v>0</v>
      </c>
      <c r="DF105">
        <v>0</v>
      </c>
      <c r="DG105">
        <v>0</v>
      </c>
      <c r="DH105">
        <v>0</v>
      </c>
      <c r="DI105">
        <v>0</v>
      </c>
      <c r="DK105" t="s">
        <v>138</v>
      </c>
      <c r="DO105" t="s">
        <v>138</v>
      </c>
      <c r="DR105" t="s">
        <v>138</v>
      </c>
      <c r="EA105" t="s">
        <v>138</v>
      </c>
      <c r="EN105" t="s">
        <v>138</v>
      </c>
      <c r="EQ105" t="s">
        <v>138</v>
      </c>
      <c r="FE105" t="s">
        <v>138</v>
      </c>
      <c r="FF105" t="s">
        <v>138</v>
      </c>
      <c r="GA105" t="s">
        <v>138</v>
      </c>
      <c r="GG105" t="s">
        <v>138</v>
      </c>
      <c r="GI105" t="s">
        <v>138</v>
      </c>
      <c r="GP105" t="s">
        <v>138</v>
      </c>
      <c r="GS105" t="s">
        <v>138</v>
      </c>
      <c r="GX105" t="s">
        <v>138</v>
      </c>
      <c r="HC105" t="s">
        <v>174</v>
      </c>
      <c r="HD105" t="s">
        <v>174</v>
      </c>
      <c r="HE105" t="s">
        <v>138</v>
      </c>
      <c r="HQ105">
        <v>1</v>
      </c>
      <c r="HR105" t="s">
        <v>276</v>
      </c>
      <c r="HS105">
        <v>0</v>
      </c>
      <c r="HT105">
        <v>0</v>
      </c>
      <c r="HU105">
        <v>0</v>
      </c>
      <c r="HV105">
        <v>0</v>
      </c>
      <c r="HW105">
        <v>0</v>
      </c>
      <c r="HX105">
        <v>0</v>
      </c>
      <c r="HY105">
        <v>0</v>
      </c>
      <c r="HZ105">
        <v>0</v>
      </c>
      <c r="IA105">
        <v>0</v>
      </c>
      <c r="IB105">
        <v>0</v>
      </c>
      <c r="IC105">
        <v>0</v>
      </c>
      <c r="ID105">
        <v>0</v>
      </c>
      <c r="IE105">
        <v>0</v>
      </c>
      <c r="IF105">
        <v>0</v>
      </c>
      <c r="IG105">
        <v>0</v>
      </c>
      <c r="IH105">
        <v>0</v>
      </c>
      <c r="II105">
        <v>0</v>
      </c>
      <c r="IJ105">
        <v>0</v>
      </c>
      <c r="IK105">
        <v>0</v>
      </c>
      <c r="IL105">
        <v>0</v>
      </c>
      <c r="IM105">
        <v>0</v>
      </c>
      <c r="IN105">
        <v>0</v>
      </c>
      <c r="IO105">
        <v>100</v>
      </c>
      <c r="IP105">
        <v>0</v>
      </c>
      <c r="IQ105">
        <v>0</v>
      </c>
      <c r="JN105" t="s">
        <v>138</v>
      </c>
    </row>
    <row r="106" spans="1:276" x14ac:dyDescent="0.3">
      <c r="A106">
        <v>105</v>
      </c>
      <c r="B106" t="s">
        <v>286</v>
      </c>
      <c r="C106">
        <v>0</v>
      </c>
      <c r="D106">
        <v>100</v>
      </c>
      <c r="E106">
        <v>0</v>
      </c>
      <c r="F106">
        <v>0</v>
      </c>
      <c r="G106">
        <v>0</v>
      </c>
      <c r="H106">
        <v>100</v>
      </c>
      <c r="I106">
        <v>0</v>
      </c>
      <c r="J106">
        <v>0</v>
      </c>
      <c r="K106">
        <v>0</v>
      </c>
      <c r="L106">
        <v>0</v>
      </c>
      <c r="M106">
        <v>100</v>
      </c>
      <c r="N106">
        <v>0</v>
      </c>
      <c r="O106">
        <v>0</v>
      </c>
      <c r="P106">
        <v>0</v>
      </c>
      <c r="Q106">
        <v>0</v>
      </c>
      <c r="R106">
        <v>0</v>
      </c>
      <c r="S106">
        <v>100</v>
      </c>
      <c r="T106">
        <v>0</v>
      </c>
      <c r="U106">
        <v>0</v>
      </c>
      <c r="V106">
        <v>0</v>
      </c>
      <c r="W106">
        <v>0</v>
      </c>
      <c r="X106">
        <v>0</v>
      </c>
      <c r="Y106">
        <v>0</v>
      </c>
      <c r="Z106">
        <v>0</v>
      </c>
      <c r="AA106">
        <v>0</v>
      </c>
      <c r="AB106">
        <v>0</v>
      </c>
      <c r="AC106">
        <v>0</v>
      </c>
      <c r="AD106">
        <v>0</v>
      </c>
      <c r="AE106">
        <v>0</v>
      </c>
      <c r="AF106">
        <v>0</v>
      </c>
      <c r="AG106">
        <v>100</v>
      </c>
      <c r="AH106">
        <v>0</v>
      </c>
      <c r="AI106">
        <v>0</v>
      </c>
      <c r="AJ106">
        <v>50</v>
      </c>
      <c r="AK106">
        <v>50</v>
      </c>
      <c r="AL106">
        <v>0</v>
      </c>
      <c r="AM106">
        <v>100</v>
      </c>
      <c r="AN106">
        <v>0</v>
      </c>
      <c r="AO106">
        <v>0</v>
      </c>
      <c r="AP106">
        <v>0</v>
      </c>
      <c r="AQ106">
        <v>0</v>
      </c>
      <c r="AR106">
        <v>100</v>
      </c>
      <c r="AS106">
        <v>0</v>
      </c>
      <c r="AT106">
        <v>0</v>
      </c>
      <c r="AU106">
        <v>0</v>
      </c>
      <c r="AV106">
        <v>0</v>
      </c>
      <c r="AW106">
        <v>100</v>
      </c>
      <c r="AX106">
        <v>0</v>
      </c>
      <c r="AY106">
        <v>50</v>
      </c>
      <c r="AZ106">
        <v>50</v>
      </c>
      <c r="BA106">
        <v>0</v>
      </c>
      <c r="BB106">
        <v>0</v>
      </c>
      <c r="BC106">
        <v>0</v>
      </c>
      <c r="BD106">
        <v>0</v>
      </c>
      <c r="BE106">
        <v>0</v>
      </c>
      <c r="BF106">
        <v>100</v>
      </c>
      <c r="BG106">
        <v>100</v>
      </c>
      <c r="BH106">
        <v>0</v>
      </c>
      <c r="BI106">
        <v>0</v>
      </c>
      <c r="BJ106">
        <v>0</v>
      </c>
      <c r="BK106">
        <v>0</v>
      </c>
      <c r="BL106">
        <v>0</v>
      </c>
      <c r="BM106">
        <v>0</v>
      </c>
      <c r="BN106">
        <v>0</v>
      </c>
      <c r="BO106">
        <v>0</v>
      </c>
      <c r="BP106">
        <v>100</v>
      </c>
      <c r="BQ106">
        <v>0</v>
      </c>
      <c r="BR106">
        <v>0</v>
      </c>
      <c r="BS106">
        <v>50</v>
      </c>
      <c r="BT106">
        <v>50</v>
      </c>
      <c r="BU106">
        <v>0</v>
      </c>
      <c r="BV106">
        <v>0</v>
      </c>
      <c r="BW106">
        <v>0</v>
      </c>
      <c r="BX106">
        <v>0</v>
      </c>
      <c r="BY106">
        <v>0</v>
      </c>
      <c r="BZ106">
        <v>50</v>
      </c>
      <c r="CA106">
        <v>50</v>
      </c>
      <c r="CB106">
        <v>100</v>
      </c>
      <c r="CC106">
        <v>0</v>
      </c>
      <c r="CD106">
        <v>0</v>
      </c>
      <c r="CE106">
        <v>0</v>
      </c>
      <c r="CF106">
        <v>0</v>
      </c>
      <c r="CG106">
        <v>50</v>
      </c>
      <c r="CH106">
        <v>0</v>
      </c>
      <c r="CI106">
        <v>50</v>
      </c>
      <c r="CJ106">
        <v>0</v>
      </c>
      <c r="CK106">
        <v>0</v>
      </c>
      <c r="CL106">
        <v>50</v>
      </c>
      <c r="CM106">
        <v>50</v>
      </c>
      <c r="CN106">
        <v>100</v>
      </c>
      <c r="CO106">
        <v>0</v>
      </c>
      <c r="CP106">
        <v>0</v>
      </c>
      <c r="CQ106">
        <v>0</v>
      </c>
      <c r="CR106">
        <v>0</v>
      </c>
      <c r="CS106">
        <v>0</v>
      </c>
      <c r="CT106">
        <v>0</v>
      </c>
      <c r="CU106">
        <v>100</v>
      </c>
      <c r="CV106" t="s">
        <v>174</v>
      </c>
      <c r="CW106" t="s">
        <v>174</v>
      </c>
      <c r="CX106">
        <v>50</v>
      </c>
      <c r="CY106">
        <v>50</v>
      </c>
      <c r="CZ106">
        <v>100</v>
      </c>
      <c r="DA106">
        <v>0</v>
      </c>
      <c r="DB106">
        <v>0</v>
      </c>
      <c r="DC106">
        <v>0</v>
      </c>
      <c r="DD106">
        <v>0</v>
      </c>
      <c r="DE106">
        <v>0</v>
      </c>
      <c r="DF106">
        <v>0</v>
      </c>
      <c r="DG106">
        <v>0</v>
      </c>
      <c r="DH106">
        <v>100</v>
      </c>
      <c r="DI106">
        <v>0</v>
      </c>
      <c r="DK106" t="s">
        <v>138</v>
      </c>
      <c r="DO106" t="s">
        <v>138</v>
      </c>
      <c r="DT106" t="s">
        <v>138</v>
      </c>
      <c r="DZ106" t="s">
        <v>138</v>
      </c>
      <c r="EN106" t="s">
        <v>138</v>
      </c>
      <c r="EQ106" t="s">
        <v>133</v>
      </c>
      <c r="ER106" t="s">
        <v>133</v>
      </c>
      <c r="ET106" t="s">
        <v>138</v>
      </c>
      <c r="EY106" t="s">
        <v>138</v>
      </c>
      <c r="FD106" t="s">
        <v>138</v>
      </c>
      <c r="FF106" t="s">
        <v>133</v>
      </c>
      <c r="FG106" t="s">
        <v>133</v>
      </c>
      <c r="FM106" t="s">
        <v>138</v>
      </c>
      <c r="FN106" t="s">
        <v>138</v>
      </c>
      <c r="FW106" t="s">
        <v>138</v>
      </c>
      <c r="FZ106" t="s">
        <v>133</v>
      </c>
      <c r="GA106" t="s">
        <v>133</v>
      </c>
      <c r="GG106" t="s">
        <v>133</v>
      </c>
      <c r="GH106" t="s">
        <v>133</v>
      </c>
      <c r="GI106" t="s">
        <v>138</v>
      </c>
      <c r="GN106" t="s">
        <v>133</v>
      </c>
      <c r="GP106" t="s">
        <v>133</v>
      </c>
      <c r="GS106" t="s">
        <v>133</v>
      </c>
      <c r="GT106" t="s">
        <v>133</v>
      </c>
      <c r="GU106" t="s">
        <v>138</v>
      </c>
      <c r="HB106" t="s">
        <v>138</v>
      </c>
      <c r="HC106" t="s">
        <v>174</v>
      </c>
      <c r="HD106" t="s">
        <v>174</v>
      </c>
      <c r="HE106" t="s">
        <v>133</v>
      </c>
      <c r="HF106" t="s">
        <v>133</v>
      </c>
      <c r="HG106" t="s">
        <v>138</v>
      </c>
      <c r="HO106" t="s">
        <v>138</v>
      </c>
      <c r="HQ106">
        <v>2</v>
      </c>
      <c r="HR106" t="s">
        <v>276</v>
      </c>
      <c r="HS106">
        <v>0</v>
      </c>
      <c r="HT106">
        <v>0</v>
      </c>
      <c r="HU106">
        <v>0</v>
      </c>
      <c r="HV106">
        <v>0</v>
      </c>
      <c r="HW106">
        <v>0</v>
      </c>
      <c r="HX106">
        <v>0</v>
      </c>
      <c r="HY106">
        <v>0</v>
      </c>
      <c r="HZ106">
        <v>0</v>
      </c>
      <c r="IA106">
        <v>0</v>
      </c>
      <c r="IB106">
        <v>0</v>
      </c>
      <c r="IC106">
        <v>0</v>
      </c>
      <c r="ID106">
        <v>0</v>
      </c>
      <c r="IE106">
        <v>0</v>
      </c>
      <c r="IF106">
        <v>0</v>
      </c>
      <c r="IG106">
        <v>0</v>
      </c>
      <c r="IH106">
        <v>0</v>
      </c>
      <c r="II106">
        <v>0</v>
      </c>
      <c r="IJ106">
        <v>0</v>
      </c>
      <c r="IK106">
        <v>0</v>
      </c>
      <c r="IL106">
        <v>0</v>
      </c>
      <c r="IM106">
        <v>0</v>
      </c>
      <c r="IN106">
        <v>0</v>
      </c>
      <c r="IO106">
        <v>50</v>
      </c>
      <c r="IP106">
        <v>50</v>
      </c>
      <c r="IQ106">
        <v>0</v>
      </c>
      <c r="JN106" t="s">
        <v>133</v>
      </c>
      <c r="JO106" t="s">
        <v>133</v>
      </c>
    </row>
    <row r="107" spans="1:276" x14ac:dyDescent="0.3">
      <c r="A107">
        <v>106</v>
      </c>
      <c r="B107" t="s">
        <v>287</v>
      </c>
      <c r="C107">
        <v>0</v>
      </c>
      <c r="D107">
        <v>100</v>
      </c>
      <c r="E107">
        <v>0</v>
      </c>
      <c r="F107">
        <v>0</v>
      </c>
      <c r="G107">
        <v>0</v>
      </c>
      <c r="H107">
        <v>100</v>
      </c>
      <c r="I107">
        <v>0</v>
      </c>
      <c r="J107">
        <v>0</v>
      </c>
      <c r="K107">
        <v>0</v>
      </c>
      <c r="L107">
        <v>0</v>
      </c>
      <c r="M107">
        <v>0</v>
      </c>
      <c r="N107">
        <v>0</v>
      </c>
      <c r="O107">
        <v>100</v>
      </c>
      <c r="P107">
        <v>0</v>
      </c>
      <c r="Q107">
        <v>0</v>
      </c>
      <c r="R107">
        <v>0</v>
      </c>
      <c r="S107">
        <v>0</v>
      </c>
      <c r="T107">
        <v>0</v>
      </c>
      <c r="U107">
        <v>0</v>
      </c>
      <c r="V107">
        <v>0</v>
      </c>
      <c r="W107">
        <v>0</v>
      </c>
      <c r="X107">
        <v>50</v>
      </c>
      <c r="Y107">
        <v>0</v>
      </c>
      <c r="Z107">
        <v>0</v>
      </c>
      <c r="AA107">
        <v>0</v>
      </c>
      <c r="AB107">
        <v>50</v>
      </c>
      <c r="AC107">
        <v>0</v>
      </c>
      <c r="AD107">
        <v>0</v>
      </c>
      <c r="AE107">
        <v>0</v>
      </c>
      <c r="AF107">
        <v>0</v>
      </c>
      <c r="AG107">
        <v>100</v>
      </c>
      <c r="AH107">
        <v>0</v>
      </c>
      <c r="AI107">
        <v>0</v>
      </c>
      <c r="AJ107">
        <v>50</v>
      </c>
      <c r="AK107">
        <v>50</v>
      </c>
      <c r="AL107">
        <v>0</v>
      </c>
      <c r="AM107">
        <v>100</v>
      </c>
      <c r="AN107">
        <v>0</v>
      </c>
      <c r="AO107">
        <v>0</v>
      </c>
      <c r="AP107">
        <v>0</v>
      </c>
      <c r="AQ107">
        <v>0</v>
      </c>
      <c r="AR107">
        <v>0</v>
      </c>
      <c r="AS107">
        <v>0</v>
      </c>
      <c r="AT107">
        <v>100</v>
      </c>
      <c r="AU107">
        <v>0</v>
      </c>
      <c r="AV107">
        <v>0</v>
      </c>
      <c r="AW107">
        <v>0</v>
      </c>
      <c r="AX107">
        <v>100</v>
      </c>
      <c r="AY107">
        <v>50</v>
      </c>
      <c r="AZ107">
        <v>50</v>
      </c>
      <c r="BA107">
        <v>50</v>
      </c>
      <c r="BB107">
        <v>50</v>
      </c>
      <c r="BC107">
        <v>0</v>
      </c>
      <c r="BD107">
        <v>0</v>
      </c>
      <c r="BE107">
        <v>0</v>
      </c>
      <c r="BF107">
        <v>0</v>
      </c>
      <c r="BG107">
        <v>0</v>
      </c>
      <c r="BH107">
        <v>100</v>
      </c>
      <c r="BI107">
        <v>0</v>
      </c>
      <c r="BJ107">
        <v>0</v>
      </c>
      <c r="BK107">
        <v>0</v>
      </c>
      <c r="BL107">
        <v>100</v>
      </c>
      <c r="BM107">
        <v>0</v>
      </c>
      <c r="BN107">
        <v>0</v>
      </c>
      <c r="BO107">
        <v>0</v>
      </c>
      <c r="BP107">
        <v>0</v>
      </c>
      <c r="BQ107">
        <v>0</v>
      </c>
      <c r="BR107">
        <v>0</v>
      </c>
      <c r="BS107">
        <v>75</v>
      </c>
      <c r="BT107">
        <v>25</v>
      </c>
      <c r="BU107">
        <v>0</v>
      </c>
      <c r="BV107">
        <v>25</v>
      </c>
      <c r="BW107">
        <v>0</v>
      </c>
      <c r="BX107">
        <v>0</v>
      </c>
      <c r="BY107">
        <v>0</v>
      </c>
      <c r="BZ107">
        <v>0</v>
      </c>
      <c r="CA107">
        <v>75</v>
      </c>
      <c r="CB107">
        <v>100</v>
      </c>
      <c r="CC107">
        <v>0</v>
      </c>
      <c r="CD107">
        <v>0</v>
      </c>
      <c r="CE107">
        <v>0</v>
      </c>
      <c r="CF107">
        <v>25</v>
      </c>
      <c r="CG107">
        <v>0</v>
      </c>
      <c r="CH107">
        <v>0</v>
      </c>
      <c r="CI107">
        <v>0</v>
      </c>
      <c r="CJ107">
        <v>25</v>
      </c>
      <c r="CK107">
        <v>50</v>
      </c>
      <c r="CL107">
        <v>25</v>
      </c>
      <c r="CM107">
        <v>75</v>
      </c>
      <c r="CN107">
        <v>0</v>
      </c>
      <c r="CO107">
        <v>0</v>
      </c>
      <c r="CP107">
        <v>0</v>
      </c>
      <c r="CQ107">
        <v>100</v>
      </c>
      <c r="CR107">
        <v>0</v>
      </c>
      <c r="CS107">
        <v>0</v>
      </c>
      <c r="CT107">
        <v>0</v>
      </c>
      <c r="CU107">
        <v>100</v>
      </c>
      <c r="CV107" t="s">
        <v>174</v>
      </c>
      <c r="CW107" t="s">
        <v>174</v>
      </c>
      <c r="CX107">
        <v>75</v>
      </c>
      <c r="CY107">
        <v>25</v>
      </c>
      <c r="CZ107">
        <v>0</v>
      </c>
      <c r="DA107">
        <v>0</v>
      </c>
      <c r="DB107">
        <v>0</v>
      </c>
      <c r="DC107">
        <v>100</v>
      </c>
      <c r="DD107">
        <v>0</v>
      </c>
      <c r="DE107">
        <v>0</v>
      </c>
      <c r="DF107">
        <v>0</v>
      </c>
      <c r="DG107">
        <v>0</v>
      </c>
      <c r="DH107">
        <v>0</v>
      </c>
      <c r="DI107">
        <v>100</v>
      </c>
      <c r="DK107" t="s">
        <v>138</v>
      </c>
      <c r="DO107" t="s">
        <v>138</v>
      </c>
      <c r="DV107" t="s">
        <v>138</v>
      </c>
      <c r="EE107" t="s">
        <v>133</v>
      </c>
      <c r="EI107" t="s">
        <v>133</v>
      </c>
      <c r="EN107" t="s">
        <v>138</v>
      </c>
      <c r="EQ107" t="s">
        <v>133</v>
      </c>
      <c r="ER107" t="s">
        <v>133</v>
      </c>
      <c r="ET107" t="s">
        <v>138</v>
      </c>
      <c r="FA107" t="s">
        <v>138</v>
      </c>
      <c r="FE107" t="s">
        <v>138</v>
      </c>
      <c r="FF107" t="s">
        <v>133</v>
      </c>
      <c r="FG107" t="s">
        <v>133</v>
      </c>
      <c r="FH107" t="s">
        <v>133</v>
      </c>
      <c r="FI107" t="s">
        <v>133</v>
      </c>
      <c r="FO107" t="s">
        <v>138</v>
      </c>
      <c r="FS107" t="s">
        <v>138</v>
      </c>
      <c r="FZ107" t="s">
        <v>176</v>
      </c>
      <c r="GA107" t="s">
        <v>149</v>
      </c>
      <c r="GC107" t="s">
        <v>149</v>
      </c>
      <c r="GH107" t="s">
        <v>176</v>
      </c>
      <c r="GI107" t="s">
        <v>138</v>
      </c>
      <c r="GM107" t="s">
        <v>149</v>
      </c>
      <c r="GQ107" t="s">
        <v>149</v>
      </c>
      <c r="GR107" t="s">
        <v>133</v>
      </c>
      <c r="GS107" t="s">
        <v>149</v>
      </c>
      <c r="GT107" t="s">
        <v>176</v>
      </c>
      <c r="GX107" t="s">
        <v>138</v>
      </c>
      <c r="HB107" t="s">
        <v>138</v>
      </c>
      <c r="HC107" t="s">
        <v>174</v>
      </c>
      <c r="HD107" t="s">
        <v>174</v>
      </c>
      <c r="HE107" t="s">
        <v>176</v>
      </c>
      <c r="HF107" t="s">
        <v>149</v>
      </c>
      <c r="HJ107" t="s">
        <v>138</v>
      </c>
      <c r="HP107" t="s">
        <v>138</v>
      </c>
      <c r="HQ107">
        <v>4</v>
      </c>
      <c r="HR107" t="s">
        <v>276</v>
      </c>
      <c r="HS107">
        <v>0</v>
      </c>
      <c r="HT107">
        <v>0</v>
      </c>
      <c r="HU107">
        <v>0</v>
      </c>
      <c r="HV107">
        <v>0</v>
      </c>
      <c r="HW107">
        <v>0</v>
      </c>
      <c r="HX107">
        <v>0</v>
      </c>
      <c r="HY107">
        <v>0</v>
      </c>
      <c r="HZ107">
        <v>0</v>
      </c>
      <c r="IA107">
        <v>0</v>
      </c>
      <c r="IB107">
        <v>25</v>
      </c>
      <c r="IC107">
        <v>0</v>
      </c>
      <c r="ID107">
        <v>0</v>
      </c>
      <c r="IE107">
        <v>0</v>
      </c>
      <c r="IF107">
        <v>0</v>
      </c>
      <c r="IG107">
        <v>0</v>
      </c>
      <c r="IH107">
        <v>0</v>
      </c>
      <c r="II107">
        <v>0</v>
      </c>
      <c r="IJ107">
        <v>0</v>
      </c>
      <c r="IK107">
        <v>0</v>
      </c>
      <c r="IL107">
        <v>0</v>
      </c>
      <c r="IM107">
        <v>0</v>
      </c>
      <c r="IN107">
        <v>0</v>
      </c>
      <c r="IO107">
        <v>50</v>
      </c>
      <c r="IP107">
        <v>25</v>
      </c>
      <c r="IQ107">
        <v>0</v>
      </c>
      <c r="JA107" t="s">
        <v>149</v>
      </c>
      <c r="JN107" t="s">
        <v>133</v>
      </c>
      <c r="JO107" t="s">
        <v>149</v>
      </c>
    </row>
    <row r="108" spans="1:276" x14ac:dyDescent="0.3">
      <c r="A108">
        <v>107</v>
      </c>
      <c r="B108" t="s">
        <v>288</v>
      </c>
      <c r="C108">
        <v>0</v>
      </c>
      <c r="D108">
        <v>100</v>
      </c>
      <c r="E108">
        <v>0</v>
      </c>
      <c r="F108">
        <v>0</v>
      </c>
      <c r="G108">
        <v>0</v>
      </c>
      <c r="H108">
        <v>100</v>
      </c>
      <c r="I108">
        <v>0</v>
      </c>
      <c r="J108">
        <v>0</v>
      </c>
      <c r="K108">
        <v>0</v>
      </c>
      <c r="L108">
        <v>0</v>
      </c>
      <c r="M108">
        <v>0</v>
      </c>
      <c r="N108">
        <v>0</v>
      </c>
      <c r="O108">
        <v>0</v>
      </c>
      <c r="P108">
        <v>0</v>
      </c>
      <c r="Q108">
        <v>100</v>
      </c>
      <c r="R108">
        <v>0</v>
      </c>
      <c r="S108">
        <v>0</v>
      </c>
      <c r="T108">
        <v>0</v>
      </c>
      <c r="U108">
        <v>0</v>
      </c>
      <c r="V108">
        <v>100</v>
      </c>
      <c r="W108">
        <v>0</v>
      </c>
      <c r="X108">
        <v>0</v>
      </c>
      <c r="Y108">
        <v>0</v>
      </c>
      <c r="Z108">
        <v>0</v>
      </c>
      <c r="AA108">
        <v>0</v>
      </c>
      <c r="AB108">
        <v>0</v>
      </c>
      <c r="AC108">
        <v>0</v>
      </c>
      <c r="AD108">
        <v>0</v>
      </c>
      <c r="AE108">
        <v>0</v>
      </c>
      <c r="AF108">
        <v>0</v>
      </c>
      <c r="AG108">
        <v>100</v>
      </c>
      <c r="AH108">
        <v>0</v>
      </c>
      <c r="AI108">
        <v>0</v>
      </c>
      <c r="AJ108">
        <v>100</v>
      </c>
      <c r="AK108">
        <v>0</v>
      </c>
      <c r="AL108">
        <v>0</v>
      </c>
      <c r="AM108">
        <v>0</v>
      </c>
      <c r="AN108">
        <v>0</v>
      </c>
      <c r="AO108">
        <v>0</v>
      </c>
      <c r="AP108">
        <v>0</v>
      </c>
      <c r="AQ108">
        <v>0</v>
      </c>
      <c r="AR108">
        <v>0</v>
      </c>
      <c r="AS108">
        <v>0</v>
      </c>
      <c r="AT108">
        <v>0</v>
      </c>
      <c r="AU108">
        <v>0</v>
      </c>
      <c r="AV108">
        <v>0</v>
      </c>
      <c r="AW108">
        <v>0</v>
      </c>
      <c r="AX108">
        <v>100</v>
      </c>
      <c r="AY108">
        <v>100</v>
      </c>
      <c r="AZ108">
        <v>0</v>
      </c>
      <c r="BA108">
        <v>0</v>
      </c>
      <c r="BB108">
        <v>0</v>
      </c>
      <c r="BC108">
        <v>0</v>
      </c>
      <c r="BD108">
        <v>0</v>
      </c>
      <c r="BE108">
        <v>0</v>
      </c>
      <c r="BF108">
        <v>0</v>
      </c>
      <c r="BG108">
        <v>0</v>
      </c>
      <c r="BH108">
        <v>0</v>
      </c>
      <c r="BI108">
        <v>0</v>
      </c>
      <c r="BJ108">
        <v>0</v>
      </c>
      <c r="BK108">
        <v>0</v>
      </c>
      <c r="BL108">
        <v>0</v>
      </c>
      <c r="BM108">
        <v>0</v>
      </c>
      <c r="BN108">
        <v>0</v>
      </c>
      <c r="BO108">
        <v>0</v>
      </c>
      <c r="BP108">
        <v>0</v>
      </c>
      <c r="BQ108">
        <v>0</v>
      </c>
      <c r="BR108">
        <v>0</v>
      </c>
      <c r="BS108">
        <v>0</v>
      </c>
      <c r="BT108">
        <v>100</v>
      </c>
      <c r="BU108">
        <v>0</v>
      </c>
      <c r="BV108">
        <v>0</v>
      </c>
      <c r="BW108">
        <v>0</v>
      </c>
      <c r="BX108">
        <v>0</v>
      </c>
      <c r="BY108">
        <v>0</v>
      </c>
      <c r="BZ108">
        <v>0</v>
      </c>
      <c r="CA108">
        <v>100</v>
      </c>
      <c r="CB108">
        <v>100</v>
      </c>
      <c r="CC108">
        <v>0</v>
      </c>
      <c r="CD108">
        <v>0</v>
      </c>
      <c r="CE108">
        <v>0</v>
      </c>
      <c r="CF108">
        <v>0</v>
      </c>
      <c r="CG108">
        <v>0</v>
      </c>
      <c r="CH108">
        <v>0</v>
      </c>
      <c r="CI108">
        <v>100</v>
      </c>
      <c r="CJ108">
        <v>0</v>
      </c>
      <c r="CK108">
        <v>0</v>
      </c>
      <c r="CL108">
        <v>0</v>
      </c>
      <c r="CM108">
        <v>100</v>
      </c>
      <c r="CN108">
        <v>0</v>
      </c>
      <c r="CO108">
        <v>0</v>
      </c>
      <c r="CP108">
        <v>0</v>
      </c>
      <c r="CQ108">
        <v>0</v>
      </c>
      <c r="CR108">
        <v>0</v>
      </c>
      <c r="CS108">
        <v>0</v>
      </c>
      <c r="CT108">
        <v>0</v>
      </c>
      <c r="CU108">
        <v>100</v>
      </c>
      <c r="CV108" t="s">
        <v>174</v>
      </c>
      <c r="CW108" t="s">
        <v>174</v>
      </c>
      <c r="CX108">
        <v>100</v>
      </c>
      <c r="CY108">
        <v>0</v>
      </c>
      <c r="CZ108">
        <v>0</v>
      </c>
      <c r="DA108">
        <v>0</v>
      </c>
      <c r="DB108">
        <v>0</v>
      </c>
      <c r="DC108">
        <v>0</v>
      </c>
      <c r="DD108">
        <v>0</v>
      </c>
      <c r="DE108">
        <v>0</v>
      </c>
      <c r="DF108">
        <v>0</v>
      </c>
      <c r="DG108">
        <v>0</v>
      </c>
      <c r="DH108">
        <v>0</v>
      </c>
      <c r="DI108">
        <v>0</v>
      </c>
      <c r="DK108" t="s">
        <v>138</v>
      </c>
      <c r="DO108" t="s">
        <v>138</v>
      </c>
      <c r="DX108" t="s">
        <v>138</v>
      </c>
      <c r="EC108" t="s">
        <v>138</v>
      </c>
      <c r="EN108" t="s">
        <v>138</v>
      </c>
      <c r="EQ108" t="s">
        <v>138</v>
      </c>
      <c r="FE108" t="s">
        <v>138</v>
      </c>
      <c r="FF108" t="s">
        <v>138</v>
      </c>
      <c r="GA108" t="s">
        <v>138</v>
      </c>
      <c r="GH108" t="s">
        <v>138</v>
      </c>
      <c r="GI108" t="s">
        <v>138</v>
      </c>
      <c r="GP108" t="s">
        <v>138</v>
      </c>
      <c r="GT108" t="s">
        <v>138</v>
      </c>
      <c r="HB108" t="s">
        <v>138</v>
      </c>
      <c r="HC108" t="s">
        <v>174</v>
      </c>
      <c r="HD108" t="s">
        <v>174</v>
      </c>
      <c r="HE108" t="s">
        <v>138</v>
      </c>
      <c r="HQ108">
        <v>1</v>
      </c>
      <c r="HR108" t="s">
        <v>276</v>
      </c>
      <c r="HS108">
        <v>0</v>
      </c>
      <c r="HT108">
        <v>0</v>
      </c>
      <c r="HU108">
        <v>0</v>
      </c>
      <c r="HV108">
        <v>0</v>
      </c>
      <c r="HW108">
        <v>0</v>
      </c>
      <c r="HX108">
        <v>0</v>
      </c>
      <c r="HY108">
        <v>0</v>
      </c>
      <c r="HZ108">
        <v>0</v>
      </c>
      <c r="IA108">
        <v>0</v>
      </c>
      <c r="IB108">
        <v>0</v>
      </c>
      <c r="IC108">
        <v>0</v>
      </c>
      <c r="ID108">
        <v>0</v>
      </c>
      <c r="IE108">
        <v>0</v>
      </c>
      <c r="IF108">
        <v>0</v>
      </c>
      <c r="IG108">
        <v>0</v>
      </c>
      <c r="IH108">
        <v>0</v>
      </c>
      <c r="II108">
        <v>0</v>
      </c>
      <c r="IJ108">
        <v>0</v>
      </c>
      <c r="IK108">
        <v>0</v>
      </c>
      <c r="IL108">
        <v>0</v>
      </c>
      <c r="IM108">
        <v>0</v>
      </c>
      <c r="IN108">
        <v>0</v>
      </c>
      <c r="IO108">
        <v>100</v>
      </c>
      <c r="IP108">
        <v>0</v>
      </c>
      <c r="IQ108">
        <v>0</v>
      </c>
      <c r="JN108" t="s">
        <v>138</v>
      </c>
    </row>
    <row r="109" spans="1:276" x14ac:dyDescent="0.3">
      <c r="A109">
        <v>108</v>
      </c>
      <c r="B109" t="s">
        <v>289</v>
      </c>
      <c r="C109">
        <v>80</v>
      </c>
      <c r="D109">
        <v>20</v>
      </c>
      <c r="E109">
        <v>0</v>
      </c>
      <c r="F109">
        <v>0</v>
      </c>
      <c r="G109">
        <v>0</v>
      </c>
      <c r="H109">
        <v>0</v>
      </c>
      <c r="I109">
        <v>100</v>
      </c>
      <c r="J109">
        <v>0</v>
      </c>
      <c r="K109">
        <v>100</v>
      </c>
      <c r="L109">
        <v>0</v>
      </c>
      <c r="M109">
        <v>0</v>
      </c>
      <c r="N109">
        <v>0</v>
      </c>
      <c r="O109">
        <v>0</v>
      </c>
      <c r="P109">
        <v>0</v>
      </c>
      <c r="Q109">
        <v>0</v>
      </c>
      <c r="R109">
        <v>0</v>
      </c>
      <c r="S109">
        <v>0</v>
      </c>
      <c r="T109">
        <v>20</v>
      </c>
      <c r="U109">
        <v>0</v>
      </c>
      <c r="V109">
        <v>0</v>
      </c>
      <c r="W109">
        <v>60</v>
      </c>
      <c r="X109">
        <v>0</v>
      </c>
      <c r="Y109">
        <v>0</v>
      </c>
      <c r="Z109">
        <v>0</v>
      </c>
      <c r="AA109">
        <v>0</v>
      </c>
      <c r="AB109">
        <v>0</v>
      </c>
      <c r="AC109">
        <v>0</v>
      </c>
      <c r="AD109">
        <v>20</v>
      </c>
      <c r="AE109">
        <v>0</v>
      </c>
      <c r="AF109">
        <v>0</v>
      </c>
      <c r="AG109">
        <v>40</v>
      </c>
      <c r="AH109">
        <v>60</v>
      </c>
      <c r="AI109">
        <v>40</v>
      </c>
      <c r="AJ109">
        <v>20</v>
      </c>
      <c r="AK109">
        <v>40</v>
      </c>
      <c r="AL109">
        <v>0</v>
      </c>
      <c r="AM109">
        <v>0</v>
      </c>
      <c r="AN109">
        <v>0</v>
      </c>
      <c r="AO109">
        <v>0</v>
      </c>
      <c r="AP109">
        <v>100</v>
      </c>
      <c r="AQ109">
        <v>25</v>
      </c>
      <c r="AR109">
        <v>25</v>
      </c>
      <c r="AS109">
        <v>0</v>
      </c>
      <c r="AT109">
        <v>50</v>
      </c>
      <c r="AU109">
        <v>0</v>
      </c>
      <c r="AV109">
        <v>0</v>
      </c>
      <c r="AW109">
        <v>0</v>
      </c>
      <c r="AX109">
        <v>100</v>
      </c>
      <c r="AY109">
        <v>80</v>
      </c>
      <c r="AZ109">
        <v>20</v>
      </c>
      <c r="BA109">
        <v>0</v>
      </c>
      <c r="BB109">
        <v>0</v>
      </c>
      <c r="BC109">
        <v>0</v>
      </c>
      <c r="BD109">
        <v>0</v>
      </c>
      <c r="BE109">
        <v>0</v>
      </c>
      <c r="BF109">
        <v>100</v>
      </c>
      <c r="BG109">
        <v>100</v>
      </c>
      <c r="BH109">
        <v>0</v>
      </c>
      <c r="BI109">
        <v>0</v>
      </c>
      <c r="BJ109">
        <v>0</v>
      </c>
      <c r="BK109">
        <v>0</v>
      </c>
      <c r="BL109">
        <v>0</v>
      </c>
      <c r="BM109">
        <v>0</v>
      </c>
      <c r="BN109">
        <v>0</v>
      </c>
      <c r="BO109">
        <v>0</v>
      </c>
      <c r="BP109">
        <v>100</v>
      </c>
      <c r="BQ109">
        <v>0</v>
      </c>
      <c r="BR109">
        <v>0</v>
      </c>
      <c r="BS109">
        <v>0</v>
      </c>
      <c r="BT109">
        <v>0</v>
      </c>
      <c r="BU109">
        <v>100</v>
      </c>
      <c r="BV109">
        <v>0</v>
      </c>
      <c r="BW109">
        <v>0</v>
      </c>
      <c r="BX109">
        <v>0</v>
      </c>
      <c r="BY109">
        <v>0</v>
      </c>
      <c r="BZ109">
        <v>100</v>
      </c>
      <c r="CA109">
        <v>0</v>
      </c>
      <c r="CB109">
        <v>80</v>
      </c>
      <c r="CC109">
        <v>20</v>
      </c>
      <c r="CD109">
        <v>0</v>
      </c>
      <c r="CE109">
        <v>20</v>
      </c>
      <c r="CF109">
        <v>0</v>
      </c>
      <c r="CG109">
        <v>0</v>
      </c>
      <c r="CH109">
        <v>0</v>
      </c>
      <c r="CI109">
        <v>80</v>
      </c>
      <c r="CJ109">
        <v>0</v>
      </c>
      <c r="CK109">
        <v>0</v>
      </c>
      <c r="CL109">
        <v>0</v>
      </c>
      <c r="CM109">
        <v>100</v>
      </c>
      <c r="CN109">
        <v>0</v>
      </c>
      <c r="CO109">
        <v>0</v>
      </c>
      <c r="CP109">
        <v>0</v>
      </c>
      <c r="CQ109">
        <v>0</v>
      </c>
      <c r="CR109">
        <v>0</v>
      </c>
      <c r="CS109">
        <v>0</v>
      </c>
      <c r="CT109">
        <v>0</v>
      </c>
      <c r="CU109">
        <v>100</v>
      </c>
      <c r="CV109" t="s">
        <v>174</v>
      </c>
      <c r="CW109" t="s">
        <v>174</v>
      </c>
      <c r="CX109">
        <v>100</v>
      </c>
      <c r="CY109">
        <v>0</v>
      </c>
      <c r="CZ109">
        <v>0</v>
      </c>
      <c r="DA109">
        <v>0</v>
      </c>
      <c r="DB109">
        <v>0</v>
      </c>
      <c r="DC109">
        <v>0</v>
      </c>
      <c r="DD109">
        <v>0</v>
      </c>
      <c r="DE109">
        <v>0</v>
      </c>
      <c r="DF109">
        <v>0</v>
      </c>
      <c r="DG109">
        <v>0</v>
      </c>
      <c r="DH109">
        <v>0</v>
      </c>
      <c r="DI109">
        <v>0</v>
      </c>
      <c r="DJ109" t="s">
        <v>169</v>
      </c>
      <c r="DK109" t="s">
        <v>127</v>
      </c>
      <c r="DP109" t="s">
        <v>138</v>
      </c>
      <c r="DR109" t="s">
        <v>138</v>
      </c>
      <c r="EA109" t="s">
        <v>127</v>
      </c>
      <c r="ED109" t="s">
        <v>156</v>
      </c>
      <c r="EK109" t="s">
        <v>127</v>
      </c>
      <c r="EN109" t="s">
        <v>145</v>
      </c>
      <c r="EO109" t="s">
        <v>156</v>
      </c>
      <c r="EP109" t="s">
        <v>145</v>
      </c>
      <c r="EQ109" t="s">
        <v>127</v>
      </c>
      <c r="ER109" t="s">
        <v>145</v>
      </c>
      <c r="EW109" t="s">
        <v>138</v>
      </c>
      <c r="EX109" t="s">
        <v>149</v>
      </c>
      <c r="EY109" t="s">
        <v>149</v>
      </c>
      <c r="FA109" t="s">
        <v>133</v>
      </c>
      <c r="FE109" t="s">
        <v>138</v>
      </c>
      <c r="FF109" t="s">
        <v>169</v>
      </c>
      <c r="FG109" t="s">
        <v>127</v>
      </c>
      <c r="FM109" t="s">
        <v>138</v>
      </c>
      <c r="FN109" t="s">
        <v>138</v>
      </c>
      <c r="FW109" t="s">
        <v>138</v>
      </c>
      <c r="GB109" t="s">
        <v>138</v>
      </c>
      <c r="GG109" t="s">
        <v>138</v>
      </c>
      <c r="GI109" t="s">
        <v>169</v>
      </c>
      <c r="GJ109" t="s">
        <v>127</v>
      </c>
      <c r="GL109" t="s">
        <v>127</v>
      </c>
      <c r="GP109" t="s">
        <v>169</v>
      </c>
      <c r="GT109" t="s">
        <v>138</v>
      </c>
      <c r="HB109" t="s">
        <v>138</v>
      </c>
      <c r="HC109" t="s">
        <v>174</v>
      </c>
      <c r="HD109" t="s">
        <v>174</v>
      </c>
      <c r="HE109" t="s">
        <v>138</v>
      </c>
      <c r="HQ109">
        <v>5</v>
      </c>
      <c r="HR109" t="s">
        <v>276</v>
      </c>
      <c r="HS109">
        <v>0</v>
      </c>
      <c r="HT109">
        <v>0</v>
      </c>
      <c r="HU109">
        <v>0</v>
      </c>
      <c r="HV109">
        <v>40</v>
      </c>
      <c r="HW109">
        <v>20</v>
      </c>
      <c r="HX109">
        <v>20</v>
      </c>
      <c r="HY109">
        <v>0</v>
      </c>
      <c r="HZ109">
        <v>0</v>
      </c>
      <c r="IA109">
        <v>0</v>
      </c>
      <c r="IB109">
        <v>0</v>
      </c>
      <c r="IC109">
        <v>0</v>
      </c>
      <c r="ID109">
        <v>0</v>
      </c>
      <c r="IE109">
        <v>0</v>
      </c>
      <c r="IF109">
        <v>0</v>
      </c>
      <c r="IG109">
        <v>0</v>
      </c>
      <c r="IH109">
        <v>0</v>
      </c>
      <c r="II109">
        <v>0</v>
      </c>
      <c r="IJ109">
        <v>0</v>
      </c>
      <c r="IK109">
        <v>20</v>
      </c>
      <c r="IL109">
        <v>0</v>
      </c>
      <c r="IM109">
        <v>0</v>
      </c>
      <c r="IN109">
        <v>0</v>
      </c>
      <c r="IO109">
        <v>0</v>
      </c>
      <c r="IP109">
        <v>0</v>
      </c>
      <c r="IQ109">
        <v>0</v>
      </c>
      <c r="IU109" t="s">
        <v>145</v>
      </c>
      <c r="IV109" t="s">
        <v>127</v>
      </c>
      <c r="IW109" t="s">
        <v>127</v>
      </c>
      <c r="JJ109" t="s">
        <v>127</v>
      </c>
    </row>
    <row r="110" spans="1:276" x14ac:dyDescent="0.3">
      <c r="A110">
        <v>109</v>
      </c>
      <c r="B110" t="s">
        <v>290</v>
      </c>
      <c r="C110">
        <v>0</v>
      </c>
      <c r="D110">
        <v>100</v>
      </c>
      <c r="E110">
        <v>0</v>
      </c>
      <c r="F110">
        <v>0</v>
      </c>
      <c r="G110">
        <v>0</v>
      </c>
      <c r="H110">
        <v>0</v>
      </c>
      <c r="I110">
        <v>100</v>
      </c>
      <c r="J110">
        <v>0</v>
      </c>
      <c r="K110">
        <v>0</v>
      </c>
      <c r="L110">
        <v>100</v>
      </c>
      <c r="M110">
        <v>0</v>
      </c>
      <c r="N110">
        <v>0</v>
      </c>
      <c r="O110">
        <v>0</v>
      </c>
      <c r="P110">
        <v>0</v>
      </c>
      <c r="Q110">
        <v>0</v>
      </c>
      <c r="R110">
        <v>0</v>
      </c>
      <c r="S110">
        <v>0</v>
      </c>
      <c r="T110">
        <v>0</v>
      </c>
      <c r="U110">
        <v>0</v>
      </c>
      <c r="V110">
        <v>0</v>
      </c>
      <c r="W110">
        <v>0</v>
      </c>
      <c r="X110">
        <v>0</v>
      </c>
      <c r="Y110">
        <v>0</v>
      </c>
      <c r="Z110">
        <v>42.9</v>
      </c>
      <c r="AA110">
        <v>57.1</v>
      </c>
      <c r="AB110">
        <v>0</v>
      </c>
      <c r="AC110">
        <v>0</v>
      </c>
      <c r="AD110">
        <v>0</v>
      </c>
      <c r="AE110">
        <v>0</v>
      </c>
      <c r="AF110">
        <v>0</v>
      </c>
      <c r="AG110">
        <v>85.7</v>
      </c>
      <c r="AH110">
        <v>14.3</v>
      </c>
      <c r="AI110">
        <v>0</v>
      </c>
      <c r="AJ110">
        <v>57.1</v>
      </c>
      <c r="AK110">
        <v>42.9</v>
      </c>
      <c r="AL110">
        <v>0</v>
      </c>
      <c r="AM110">
        <v>0</v>
      </c>
      <c r="AN110">
        <v>0</v>
      </c>
      <c r="AO110">
        <v>0</v>
      </c>
      <c r="AP110">
        <v>100</v>
      </c>
      <c r="AQ110">
        <v>0</v>
      </c>
      <c r="AR110">
        <v>0</v>
      </c>
      <c r="AS110">
        <v>100</v>
      </c>
      <c r="AT110">
        <v>0</v>
      </c>
      <c r="AU110">
        <v>50</v>
      </c>
      <c r="AV110">
        <v>25</v>
      </c>
      <c r="AW110">
        <v>0</v>
      </c>
      <c r="AX110">
        <v>25</v>
      </c>
      <c r="AY110">
        <v>14.3</v>
      </c>
      <c r="AZ110">
        <v>85.7</v>
      </c>
      <c r="BA110">
        <v>0</v>
      </c>
      <c r="BB110">
        <v>16.7</v>
      </c>
      <c r="BC110">
        <v>16.7</v>
      </c>
      <c r="BD110">
        <v>16.7</v>
      </c>
      <c r="BE110">
        <v>33.299999999999997</v>
      </c>
      <c r="BF110">
        <v>16.7</v>
      </c>
      <c r="BG110">
        <v>50</v>
      </c>
      <c r="BH110">
        <v>50</v>
      </c>
      <c r="BI110">
        <v>33.299999999999997</v>
      </c>
      <c r="BJ110">
        <v>0</v>
      </c>
      <c r="BK110">
        <v>0</v>
      </c>
      <c r="BL110">
        <v>66.7</v>
      </c>
      <c r="BM110">
        <v>33.299999999999997</v>
      </c>
      <c r="BN110">
        <v>33.299999999999997</v>
      </c>
      <c r="BO110">
        <v>0</v>
      </c>
      <c r="BP110">
        <v>33.299999999999997</v>
      </c>
      <c r="BQ110">
        <v>14.3</v>
      </c>
      <c r="BR110">
        <v>0</v>
      </c>
      <c r="BS110">
        <v>0</v>
      </c>
      <c r="BT110">
        <v>0</v>
      </c>
      <c r="BU110">
        <v>85.7</v>
      </c>
      <c r="BV110">
        <v>28.6</v>
      </c>
      <c r="BW110">
        <v>0</v>
      </c>
      <c r="BX110">
        <v>28.6</v>
      </c>
      <c r="BY110">
        <v>14.3</v>
      </c>
      <c r="BZ110">
        <v>28.6</v>
      </c>
      <c r="CA110">
        <v>0</v>
      </c>
      <c r="CB110">
        <v>100</v>
      </c>
      <c r="CC110">
        <v>0</v>
      </c>
      <c r="CD110">
        <v>42.9</v>
      </c>
      <c r="CE110">
        <v>14.3</v>
      </c>
      <c r="CF110">
        <v>14.3</v>
      </c>
      <c r="CG110">
        <v>0</v>
      </c>
      <c r="CH110">
        <v>0</v>
      </c>
      <c r="CI110">
        <v>14.3</v>
      </c>
      <c r="CJ110">
        <v>0</v>
      </c>
      <c r="CK110">
        <v>14.3</v>
      </c>
      <c r="CL110">
        <v>0</v>
      </c>
      <c r="CM110">
        <v>100</v>
      </c>
      <c r="CN110">
        <v>0</v>
      </c>
      <c r="CO110">
        <v>0</v>
      </c>
      <c r="CP110">
        <v>0</v>
      </c>
      <c r="CQ110">
        <v>0</v>
      </c>
      <c r="CR110">
        <v>0</v>
      </c>
      <c r="CS110">
        <v>0</v>
      </c>
      <c r="CT110">
        <v>14.3</v>
      </c>
      <c r="CU110">
        <v>85.7</v>
      </c>
      <c r="CV110" t="s">
        <v>174</v>
      </c>
      <c r="CW110" t="s">
        <v>174</v>
      </c>
      <c r="CX110">
        <v>28.6</v>
      </c>
      <c r="CY110">
        <v>71.400000000000006</v>
      </c>
      <c r="CZ110">
        <v>100</v>
      </c>
      <c r="DA110">
        <v>0</v>
      </c>
      <c r="DB110">
        <v>0</v>
      </c>
      <c r="DC110">
        <v>0</v>
      </c>
      <c r="DD110">
        <v>0</v>
      </c>
      <c r="DE110">
        <v>0</v>
      </c>
      <c r="DF110">
        <v>0</v>
      </c>
      <c r="DG110">
        <v>0</v>
      </c>
      <c r="DH110">
        <v>80</v>
      </c>
      <c r="DI110">
        <v>20</v>
      </c>
      <c r="DK110" t="s">
        <v>138</v>
      </c>
      <c r="DP110" t="s">
        <v>138</v>
      </c>
      <c r="DS110" t="s">
        <v>138</v>
      </c>
      <c r="EG110" t="s">
        <v>131</v>
      </c>
      <c r="EH110" t="s">
        <v>130</v>
      </c>
      <c r="EN110" t="s">
        <v>132</v>
      </c>
      <c r="EO110" t="s">
        <v>126</v>
      </c>
      <c r="EQ110" t="s">
        <v>130</v>
      </c>
      <c r="ER110" t="s">
        <v>131</v>
      </c>
      <c r="EW110" t="s">
        <v>138</v>
      </c>
      <c r="EZ110" t="s">
        <v>138</v>
      </c>
      <c r="FB110" t="s">
        <v>133</v>
      </c>
      <c r="FC110" t="s">
        <v>149</v>
      </c>
      <c r="FE110" t="s">
        <v>149</v>
      </c>
      <c r="FF110" t="s">
        <v>126</v>
      </c>
      <c r="FG110" t="s">
        <v>132</v>
      </c>
      <c r="FI110" t="s">
        <v>128</v>
      </c>
      <c r="FJ110" t="s">
        <v>128</v>
      </c>
      <c r="FK110" t="s">
        <v>128</v>
      </c>
      <c r="FL110" t="s">
        <v>167</v>
      </c>
      <c r="FM110" t="s">
        <v>128</v>
      </c>
      <c r="FN110" t="s">
        <v>133</v>
      </c>
      <c r="FO110" t="s">
        <v>133</v>
      </c>
      <c r="FP110" t="s">
        <v>167</v>
      </c>
      <c r="FS110" t="s">
        <v>155</v>
      </c>
      <c r="FT110" t="s">
        <v>167</v>
      </c>
      <c r="FU110" t="s">
        <v>167</v>
      </c>
      <c r="FW110" t="s">
        <v>167</v>
      </c>
      <c r="FX110" t="s">
        <v>126</v>
      </c>
      <c r="GB110" t="s">
        <v>132</v>
      </c>
      <c r="GC110" t="s">
        <v>158</v>
      </c>
      <c r="GE110" t="s">
        <v>158</v>
      </c>
      <c r="GF110" t="s">
        <v>126</v>
      </c>
      <c r="GG110" t="s">
        <v>158</v>
      </c>
      <c r="GI110" t="s">
        <v>138</v>
      </c>
      <c r="GK110" t="s">
        <v>131</v>
      </c>
      <c r="GL110" t="s">
        <v>126</v>
      </c>
      <c r="GM110" t="s">
        <v>126</v>
      </c>
      <c r="GP110" t="s">
        <v>126</v>
      </c>
      <c r="GR110" t="s">
        <v>126</v>
      </c>
      <c r="GT110" t="s">
        <v>138</v>
      </c>
      <c r="HA110" t="s">
        <v>126</v>
      </c>
      <c r="HB110" t="s">
        <v>132</v>
      </c>
      <c r="HC110" t="s">
        <v>174</v>
      </c>
      <c r="HD110" t="s">
        <v>174</v>
      </c>
      <c r="HE110" t="s">
        <v>158</v>
      </c>
      <c r="HF110" t="s">
        <v>151</v>
      </c>
      <c r="HG110" t="s">
        <v>138</v>
      </c>
      <c r="HO110" t="s">
        <v>169</v>
      </c>
      <c r="HP110" t="s">
        <v>127</v>
      </c>
      <c r="HQ110">
        <v>7</v>
      </c>
      <c r="HR110" t="s">
        <v>276</v>
      </c>
      <c r="HS110">
        <v>0</v>
      </c>
      <c r="HT110">
        <v>0</v>
      </c>
      <c r="HU110">
        <v>0</v>
      </c>
      <c r="HV110">
        <v>14.3</v>
      </c>
      <c r="HW110">
        <v>14.3</v>
      </c>
      <c r="HX110">
        <v>14.3</v>
      </c>
      <c r="HY110">
        <v>0</v>
      </c>
      <c r="HZ110">
        <v>14.3</v>
      </c>
      <c r="IA110">
        <v>0</v>
      </c>
      <c r="IB110">
        <v>0</v>
      </c>
      <c r="IC110">
        <v>0</v>
      </c>
      <c r="ID110">
        <v>0</v>
      </c>
      <c r="IE110">
        <v>0</v>
      </c>
      <c r="IF110">
        <v>0</v>
      </c>
      <c r="IG110">
        <v>0</v>
      </c>
      <c r="IH110">
        <v>0</v>
      </c>
      <c r="II110">
        <v>0</v>
      </c>
      <c r="IJ110">
        <v>0</v>
      </c>
      <c r="IK110">
        <v>14.3</v>
      </c>
      <c r="IL110">
        <v>0</v>
      </c>
      <c r="IM110">
        <v>0</v>
      </c>
      <c r="IN110">
        <v>14.3</v>
      </c>
      <c r="IO110">
        <v>0</v>
      </c>
      <c r="IP110">
        <v>0</v>
      </c>
      <c r="IQ110">
        <v>14.3</v>
      </c>
      <c r="IU110" t="s">
        <v>126</v>
      </c>
      <c r="IV110" t="s">
        <v>126</v>
      </c>
      <c r="IW110" t="s">
        <v>126</v>
      </c>
      <c r="IY110" t="s">
        <v>126</v>
      </c>
      <c r="JJ110" t="s">
        <v>126</v>
      </c>
      <c r="JM110" t="s">
        <v>126</v>
      </c>
      <c r="JP110" t="s">
        <v>126</v>
      </c>
    </row>
    <row r="111" spans="1:276" x14ac:dyDescent="0.3">
      <c r="A111">
        <v>110</v>
      </c>
      <c r="B111" t="s">
        <v>291</v>
      </c>
      <c r="C111">
        <v>0</v>
      </c>
      <c r="D111">
        <v>100</v>
      </c>
      <c r="E111">
        <v>0</v>
      </c>
      <c r="F111">
        <v>0</v>
      </c>
      <c r="G111">
        <v>0</v>
      </c>
      <c r="H111">
        <v>0</v>
      </c>
      <c r="I111">
        <v>100</v>
      </c>
      <c r="J111">
        <v>0</v>
      </c>
      <c r="K111">
        <v>0</v>
      </c>
      <c r="L111">
        <v>0</v>
      </c>
      <c r="M111">
        <v>100</v>
      </c>
      <c r="N111">
        <v>0</v>
      </c>
      <c r="O111">
        <v>0</v>
      </c>
      <c r="P111">
        <v>0</v>
      </c>
      <c r="Q111">
        <v>0</v>
      </c>
      <c r="R111">
        <v>0</v>
      </c>
      <c r="S111">
        <v>0</v>
      </c>
      <c r="T111">
        <v>0</v>
      </c>
      <c r="U111">
        <v>0</v>
      </c>
      <c r="V111">
        <v>0</v>
      </c>
      <c r="W111">
        <v>0</v>
      </c>
      <c r="X111">
        <v>0</v>
      </c>
      <c r="Y111">
        <v>0</v>
      </c>
      <c r="Z111">
        <v>0</v>
      </c>
      <c r="AA111">
        <v>0</v>
      </c>
      <c r="AB111">
        <v>0</v>
      </c>
      <c r="AC111">
        <v>0</v>
      </c>
      <c r="AD111">
        <v>0</v>
      </c>
      <c r="AE111">
        <v>100</v>
      </c>
      <c r="AF111">
        <v>0</v>
      </c>
      <c r="AG111">
        <v>100</v>
      </c>
      <c r="AH111">
        <v>0</v>
      </c>
      <c r="AI111">
        <v>0</v>
      </c>
      <c r="AJ111">
        <v>0</v>
      </c>
      <c r="AK111">
        <v>100</v>
      </c>
      <c r="AL111">
        <v>0</v>
      </c>
      <c r="AM111">
        <v>0</v>
      </c>
      <c r="AN111">
        <v>0</v>
      </c>
      <c r="AO111">
        <v>0</v>
      </c>
      <c r="AP111">
        <v>100</v>
      </c>
      <c r="AQ111">
        <v>0</v>
      </c>
      <c r="AR111">
        <v>100</v>
      </c>
      <c r="AS111">
        <v>0</v>
      </c>
      <c r="AT111">
        <v>0</v>
      </c>
      <c r="AU111">
        <v>0</v>
      </c>
      <c r="AV111">
        <v>0</v>
      </c>
      <c r="AW111">
        <v>0</v>
      </c>
      <c r="AX111">
        <v>0</v>
      </c>
      <c r="AY111">
        <v>0</v>
      </c>
      <c r="AZ111">
        <v>100</v>
      </c>
      <c r="BA111">
        <v>0</v>
      </c>
      <c r="BB111">
        <v>0</v>
      </c>
      <c r="BC111">
        <v>0</v>
      </c>
      <c r="BD111">
        <v>0</v>
      </c>
      <c r="BE111">
        <v>0</v>
      </c>
      <c r="BF111">
        <v>100</v>
      </c>
      <c r="BG111">
        <v>50</v>
      </c>
      <c r="BH111">
        <v>50</v>
      </c>
      <c r="BI111">
        <v>0</v>
      </c>
      <c r="BJ111">
        <v>0</v>
      </c>
      <c r="BK111">
        <v>100</v>
      </c>
      <c r="BL111">
        <v>0</v>
      </c>
      <c r="BM111">
        <v>0</v>
      </c>
      <c r="BN111">
        <v>0</v>
      </c>
      <c r="BO111">
        <v>0</v>
      </c>
      <c r="BP111">
        <v>100</v>
      </c>
      <c r="BQ111">
        <v>0</v>
      </c>
      <c r="BR111">
        <v>0</v>
      </c>
      <c r="BS111">
        <v>0</v>
      </c>
      <c r="BT111">
        <v>0</v>
      </c>
      <c r="BU111">
        <v>100</v>
      </c>
      <c r="BV111">
        <v>50</v>
      </c>
      <c r="BW111">
        <v>50</v>
      </c>
      <c r="BX111">
        <v>0</v>
      </c>
      <c r="BY111">
        <v>0</v>
      </c>
      <c r="BZ111">
        <v>0</v>
      </c>
      <c r="CA111">
        <v>0</v>
      </c>
      <c r="CB111">
        <v>100</v>
      </c>
      <c r="CC111">
        <v>0</v>
      </c>
      <c r="CD111">
        <v>0</v>
      </c>
      <c r="CE111">
        <v>0</v>
      </c>
      <c r="CF111">
        <v>0</v>
      </c>
      <c r="CG111">
        <v>50</v>
      </c>
      <c r="CH111">
        <v>0</v>
      </c>
      <c r="CI111">
        <v>50</v>
      </c>
      <c r="CJ111">
        <v>0</v>
      </c>
      <c r="CK111">
        <v>0</v>
      </c>
      <c r="CL111">
        <v>0</v>
      </c>
      <c r="CM111">
        <v>100</v>
      </c>
      <c r="CN111">
        <v>0</v>
      </c>
      <c r="CO111">
        <v>0</v>
      </c>
      <c r="CP111">
        <v>0</v>
      </c>
      <c r="CQ111">
        <v>0</v>
      </c>
      <c r="CR111">
        <v>0</v>
      </c>
      <c r="CS111">
        <v>0</v>
      </c>
      <c r="CT111">
        <v>0</v>
      </c>
      <c r="CU111">
        <v>100</v>
      </c>
      <c r="CV111" t="s">
        <v>174</v>
      </c>
      <c r="CW111" t="s">
        <v>174</v>
      </c>
      <c r="CX111">
        <v>100</v>
      </c>
      <c r="CY111">
        <v>0</v>
      </c>
      <c r="CZ111">
        <v>0</v>
      </c>
      <c r="DA111">
        <v>0</v>
      </c>
      <c r="DB111">
        <v>0</v>
      </c>
      <c r="DC111">
        <v>0</v>
      </c>
      <c r="DD111">
        <v>0</v>
      </c>
      <c r="DE111">
        <v>0</v>
      </c>
      <c r="DF111">
        <v>0</v>
      </c>
      <c r="DG111">
        <v>0</v>
      </c>
      <c r="DH111">
        <v>0</v>
      </c>
      <c r="DI111">
        <v>0</v>
      </c>
      <c r="DK111" t="s">
        <v>138</v>
      </c>
      <c r="DP111" t="s">
        <v>138</v>
      </c>
      <c r="DT111" t="s">
        <v>138</v>
      </c>
      <c r="EL111" t="s">
        <v>138</v>
      </c>
      <c r="EN111" t="s">
        <v>138</v>
      </c>
      <c r="ER111" t="s">
        <v>138</v>
      </c>
      <c r="EW111" t="s">
        <v>138</v>
      </c>
      <c r="EY111" t="s">
        <v>138</v>
      </c>
      <c r="FG111" t="s">
        <v>138</v>
      </c>
      <c r="FM111" t="s">
        <v>138</v>
      </c>
      <c r="FN111" t="s">
        <v>133</v>
      </c>
      <c r="FO111" t="s">
        <v>133</v>
      </c>
      <c r="FR111" t="s">
        <v>138</v>
      </c>
      <c r="FW111" t="s">
        <v>138</v>
      </c>
      <c r="GB111" t="s">
        <v>138</v>
      </c>
      <c r="GC111" t="s">
        <v>133</v>
      </c>
      <c r="GD111" t="s">
        <v>133</v>
      </c>
      <c r="GI111" t="s">
        <v>138</v>
      </c>
      <c r="GN111" t="s">
        <v>133</v>
      </c>
      <c r="GP111" t="s">
        <v>133</v>
      </c>
      <c r="GT111" t="s">
        <v>138</v>
      </c>
      <c r="HB111" t="s">
        <v>138</v>
      </c>
      <c r="HC111" t="s">
        <v>174</v>
      </c>
      <c r="HD111" t="s">
        <v>174</v>
      </c>
      <c r="HE111" t="s">
        <v>138</v>
      </c>
      <c r="HQ111">
        <v>2</v>
      </c>
      <c r="HR111" t="s">
        <v>276</v>
      </c>
      <c r="HS111">
        <v>0</v>
      </c>
      <c r="HT111">
        <v>0</v>
      </c>
      <c r="HU111">
        <v>0</v>
      </c>
      <c r="HV111">
        <v>50</v>
      </c>
      <c r="HW111">
        <v>50</v>
      </c>
      <c r="HX111">
        <v>0</v>
      </c>
      <c r="HY111">
        <v>0</v>
      </c>
      <c r="HZ111">
        <v>0</v>
      </c>
      <c r="IA111">
        <v>0</v>
      </c>
      <c r="IB111">
        <v>0</v>
      </c>
      <c r="IC111">
        <v>0</v>
      </c>
      <c r="ID111">
        <v>0</v>
      </c>
      <c r="IE111">
        <v>0</v>
      </c>
      <c r="IF111">
        <v>0</v>
      </c>
      <c r="IG111">
        <v>0</v>
      </c>
      <c r="IH111">
        <v>0</v>
      </c>
      <c r="II111">
        <v>0</v>
      </c>
      <c r="IJ111">
        <v>0</v>
      </c>
      <c r="IK111">
        <v>0</v>
      </c>
      <c r="IL111">
        <v>0</v>
      </c>
      <c r="IM111">
        <v>0</v>
      </c>
      <c r="IN111">
        <v>0</v>
      </c>
      <c r="IO111">
        <v>0</v>
      </c>
      <c r="IP111">
        <v>0</v>
      </c>
      <c r="IQ111">
        <v>0</v>
      </c>
      <c r="IU111" t="s">
        <v>133</v>
      </c>
      <c r="IV111" t="s">
        <v>133</v>
      </c>
    </row>
    <row r="112" spans="1:276" x14ac:dyDescent="0.3">
      <c r="A112">
        <v>111</v>
      </c>
      <c r="B112" t="s">
        <v>292</v>
      </c>
      <c r="C112">
        <v>0</v>
      </c>
      <c r="D112">
        <v>100</v>
      </c>
      <c r="E112">
        <v>0</v>
      </c>
      <c r="F112">
        <v>0</v>
      </c>
      <c r="G112">
        <v>0</v>
      </c>
      <c r="H112">
        <v>0</v>
      </c>
      <c r="I112">
        <v>100</v>
      </c>
      <c r="J112">
        <v>0</v>
      </c>
      <c r="K112">
        <v>0</v>
      </c>
      <c r="L112">
        <v>0</v>
      </c>
      <c r="M112">
        <v>0</v>
      </c>
      <c r="N112">
        <v>100</v>
      </c>
      <c r="O112">
        <v>0</v>
      </c>
      <c r="P112">
        <v>0</v>
      </c>
      <c r="Q112">
        <v>0</v>
      </c>
      <c r="R112">
        <v>100</v>
      </c>
      <c r="S112">
        <v>0</v>
      </c>
      <c r="T112">
        <v>0</v>
      </c>
      <c r="U112">
        <v>0</v>
      </c>
      <c r="V112">
        <v>0</v>
      </c>
      <c r="W112">
        <v>0</v>
      </c>
      <c r="X112">
        <v>0</v>
      </c>
      <c r="Y112">
        <v>0</v>
      </c>
      <c r="Z112">
        <v>0</v>
      </c>
      <c r="AA112">
        <v>0</v>
      </c>
      <c r="AB112">
        <v>0</v>
      </c>
      <c r="AC112">
        <v>0</v>
      </c>
      <c r="AD112">
        <v>0</v>
      </c>
      <c r="AE112">
        <v>0</v>
      </c>
      <c r="AF112">
        <v>0</v>
      </c>
      <c r="AG112">
        <v>100</v>
      </c>
      <c r="AH112">
        <v>0</v>
      </c>
      <c r="AI112">
        <v>25</v>
      </c>
      <c r="AJ112">
        <v>50</v>
      </c>
      <c r="AK112">
        <v>0</v>
      </c>
      <c r="AL112">
        <v>25</v>
      </c>
      <c r="AM112">
        <v>0</v>
      </c>
      <c r="AN112">
        <v>0</v>
      </c>
      <c r="AO112">
        <v>0</v>
      </c>
      <c r="AP112">
        <v>100</v>
      </c>
      <c r="AQ112">
        <v>0</v>
      </c>
      <c r="AR112">
        <v>50</v>
      </c>
      <c r="AS112">
        <v>50</v>
      </c>
      <c r="AT112">
        <v>0</v>
      </c>
      <c r="AU112">
        <v>0</v>
      </c>
      <c r="AV112">
        <v>0</v>
      </c>
      <c r="AW112">
        <v>50</v>
      </c>
      <c r="AX112">
        <v>50</v>
      </c>
      <c r="AY112">
        <v>75</v>
      </c>
      <c r="AZ112">
        <v>25</v>
      </c>
      <c r="BA112">
        <v>0</v>
      </c>
      <c r="BB112">
        <v>0</v>
      </c>
      <c r="BC112">
        <v>0</v>
      </c>
      <c r="BD112">
        <v>0</v>
      </c>
      <c r="BE112">
        <v>0</v>
      </c>
      <c r="BF112">
        <v>100</v>
      </c>
      <c r="BG112">
        <v>0</v>
      </c>
      <c r="BH112">
        <v>100</v>
      </c>
      <c r="BI112">
        <v>0</v>
      </c>
      <c r="BJ112">
        <v>0</v>
      </c>
      <c r="BK112">
        <v>100</v>
      </c>
      <c r="BL112">
        <v>0</v>
      </c>
      <c r="BM112">
        <v>0</v>
      </c>
      <c r="BN112">
        <v>0</v>
      </c>
      <c r="BO112">
        <v>0</v>
      </c>
      <c r="BP112">
        <v>0</v>
      </c>
      <c r="BQ112">
        <v>0</v>
      </c>
      <c r="BR112">
        <v>0</v>
      </c>
      <c r="BS112">
        <v>0</v>
      </c>
      <c r="BT112">
        <v>0</v>
      </c>
      <c r="BU112">
        <v>100</v>
      </c>
      <c r="BV112">
        <v>0</v>
      </c>
      <c r="BW112">
        <v>0</v>
      </c>
      <c r="BX112">
        <v>25</v>
      </c>
      <c r="BY112">
        <v>0</v>
      </c>
      <c r="BZ112">
        <v>50</v>
      </c>
      <c r="CA112">
        <v>25</v>
      </c>
      <c r="CB112">
        <v>100</v>
      </c>
      <c r="CC112">
        <v>0</v>
      </c>
      <c r="CD112">
        <v>0</v>
      </c>
      <c r="CE112">
        <v>25</v>
      </c>
      <c r="CF112">
        <v>0</v>
      </c>
      <c r="CG112">
        <v>25</v>
      </c>
      <c r="CH112">
        <v>0</v>
      </c>
      <c r="CI112">
        <v>50</v>
      </c>
      <c r="CJ112">
        <v>0</v>
      </c>
      <c r="CK112">
        <v>0</v>
      </c>
      <c r="CL112">
        <v>0</v>
      </c>
      <c r="CM112">
        <v>100</v>
      </c>
      <c r="CN112">
        <v>0</v>
      </c>
      <c r="CO112">
        <v>0</v>
      </c>
      <c r="CP112">
        <v>0</v>
      </c>
      <c r="CQ112">
        <v>0</v>
      </c>
      <c r="CR112">
        <v>0</v>
      </c>
      <c r="CS112">
        <v>0</v>
      </c>
      <c r="CT112">
        <v>0</v>
      </c>
      <c r="CU112">
        <v>100</v>
      </c>
      <c r="CV112" t="s">
        <v>174</v>
      </c>
      <c r="CW112" t="s">
        <v>174</v>
      </c>
      <c r="CX112">
        <v>0</v>
      </c>
      <c r="CY112">
        <v>100</v>
      </c>
      <c r="CZ112">
        <v>100</v>
      </c>
      <c r="DA112">
        <v>0</v>
      </c>
      <c r="DB112">
        <v>0</v>
      </c>
      <c r="DC112">
        <v>0</v>
      </c>
      <c r="DD112">
        <v>0</v>
      </c>
      <c r="DE112">
        <v>0</v>
      </c>
      <c r="DF112">
        <v>25</v>
      </c>
      <c r="DG112">
        <v>25</v>
      </c>
      <c r="DH112">
        <v>25</v>
      </c>
      <c r="DI112">
        <v>25</v>
      </c>
      <c r="DK112" t="s">
        <v>138</v>
      </c>
      <c r="DP112" t="s">
        <v>138</v>
      </c>
      <c r="DU112" t="s">
        <v>138</v>
      </c>
      <c r="DY112" t="s">
        <v>138</v>
      </c>
      <c r="EN112" t="s">
        <v>138</v>
      </c>
      <c r="EP112" t="s">
        <v>149</v>
      </c>
      <c r="EQ112" t="s">
        <v>133</v>
      </c>
      <c r="ES112" t="s">
        <v>149</v>
      </c>
      <c r="EW112" t="s">
        <v>138</v>
      </c>
      <c r="EY112" t="s">
        <v>133</v>
      </c>
      <c r="EZ112" t="s">
        <v>133</v>
      </c>
      <c r="FD112" t="s">
        <v>133</v>
      </c>
      <c r="FE112" t="s">
        <v>133</v>
      </c>
      <c r="FF112" t="s">
        <v>176</v>
      </c>
      <c r="FG112" t="s">
        <v>149</v>
      </c>
      <c r="FM112" t="s">
        <v>138</v>
      </c>
      <c r="FO112" t="s">
        <v>138</v>
      </c>
      <c r="FR112" t="s">
        <v>138</v>
      </c>
      <c r="GB112" t="s">
        <v>138</v>
      </c>
      <c r="GE112" t="s">
        <v>149</v>
      </c>
      <c r="GG112" t="s">
        <v>133</v>
      </c>
      <c r="GH112" t="s">
        <v>149</v>
      </c>
      <c r="GI112" t="s">
        <v>138</v>
      </c>
      <c r="GL112" t="s">
        <v>149</v>
      </c>
      <c r="GN112" t="s">
        <v>149</v>
      </c>
      <c r="GP112" t="s">
        <v>133</v>
      </c>
      <c r="GT112" t="s">
        <v>138</v>
      </c>
      <c r="HB112" t="s">
        <v>138</v>
      </c>
      <c r="HC112" t="s">
        <v>174</v>
      </c>
      <c r="HD112" t="s">
        <v>174</v>
      </c>
      <c r="HF112" t="s">
        <v>138</v>
      </c>
      <c r="HG112" t="s">
        <v>138</v>
      </c>
      <c r="HM112" t="s">
        <v>149</v>
      </c>
      <c r="HN112" t="s">
        <v>149</v>
      </c>
      <c r="HO112" t="s">
        <v>149</v>
      </c>
      <c r="HP112" t="s">
        <v>149</v>
      </c>
      <c r="HQ112">
        <v>4</v>
      </c>
      <c r="HR112" t="s">
        <v>276</v>
      </c>
      <c r="HS112">
        <v>0</v>
      </c>
      <c r="HT112">
        <v>0</v>
      </c>
      <c r="HU112">
        <v>0</v>
      </c>
      <c r="HV112">
        <v>25</v>
      </c>
      <c r="HW112">
        <v>25</v>
      </c>
      <c r="HX112">
        <v>25</v>
      </c>
      <c r="HY112">
        <v>0</v>
      </c>
      <c r="HZ112">
        <v>0</v>
      </c>
      <c r="IA112">
        <v>0</v>
      </c>
      <c r="IB112">
        <v>0</v>
      </c>
      <c r="IC112">
        <v>0</v>
      </c>
      <c r="ID112">
        <v>0</v>
      </c>
      <c r="IE112">
        <v>0</v>
      </c>
      <c r="IF112">
        <v>0</v>
      </c>
      <c r="IG112">
        <v>0</v>
      </c>
      <c r="IH112">
        <v>0</v>
      </c>
      <c r="II112">
        <v>0</v>
      </c>
      <c r="IJ112">
        <v>0</v>
      </c>
      <c r="IK112">
        <v>25</v>
      </c>
      <c r="IL112">
        <v>0</v>
      </c>
      <c r="IM112">
        <v>0</v>
      </c>
      <c r="IN112">
        <v>0</v>
      </c>
      <c r="IO112">
        <v>0</v>
      </c>
      <c r="IP112">
        <v>0</v>
      </c>
      <c r="IQ112">
        <v>0</v>
      </c>
      <c r="IU112" t="s">
        <v>149</v>
      </c>
      <c r="IV112" t="s">
        <v>149</v>
      </c>
      <c r="IW112" t="s">
        <v>149</v>
      </c>
      <c r="JJ112" t="s">
        <v>149</v>
      </c>
    </row>
    <row r="113" spans="1:276" x14ac:dyDescent="0.3">
      <c r="A113">
        <v>112</v>
      </c>
      <c r="B113" t="s">
        <v>293</v>
      </c>
      <c r="C113">
        <v>0</v>
      </c>
      <c r="D113">
        <v>100</v>
      </c>
      <c r="E113">
        <v>0</v>
      </c>
      <c r="F113">
        <v>0</v>
      </c>
      <c r="G113">
        <v>0</v>
      </c>
      <c r="H113">
        <v>0</v>
      </c>
      <c r="I113">
        <v>100</v>
      </c>
      <c r="J113">
        <v>0</v>
      </c>
      <c r="K113">
        <v>0</v>
      </c>
      <c r="L113">
        <v>0</v>
      </c>
      <c r="M113">
        <v>0</v>
      </c>
      <c r="N113">
        <v>0</v>
      </c>
      <c r="O113">
        <v>100</v>
      </c>
      <c r="P113">
        <v>0</v>
      </c>
      <c r="Q113">
        <v>0</v>
      </c>
      <c r="R113">
        <v>0</v>
      </c>
      <c r="S113">
        <v>0</v>
      </c>
      <c r="T113">
        <v>0</v>
      </c>
      <c r="U113">
        <v>0</v>
      </c>
      <c r="V113">
        <v>0</v>
      </c>
      <c r="W113">
        <v>0</v>
      </c>
      <c r="X113">
        <v>50</v>
      </c>
      <c r="Y113">
        <v>0</v>
      </c>
      <c r="Z113">
        <v>0</v>
      </c>
      <c r="AA113">
        <v>0</v>
      </c>
      <c r="AB113">
        <v>50</v>
      </c>
      <c r="AC113">
        <v>0</v>
      </c>
      <c r="AD113">
        <v>0</v>
      </c>
      <c r="AE113">
        <v>0</v>
      </c>
      <c r="AF113">
        <v>0</v>
      </c>
      <c r="AG113">
        <v>100</v>
      </c>
      <c r="AH113">
        <v>0</v>
      </c>
      <c r="AI113">
        <v>0</v>
      </c>
      <c r="AJ113">
        <v>50</v>
      </c>
      <c r="AK113">
        <v>50</v>
      </c>
      <c r="AL113">
        <v>0</v>
      </c>
      <c r="AM113">
        <v>0</v>
      </c>
      <c r="AN113">
        <v>100</v>
      </c>
      <c r="AO113">
        <v>0</v>
      </c>
      <c r="AP113">
        <v>0</v>
      </c>
      <c r="AQ113">
        <v>50</v>
      </c>
      <c r="AR113">
        <v>0</v>
      </c>
      <c r="AS113">
        <v>0</v>
      </c>
      <c r="AT113">
        <v>50</v>
      </c>
      <c r="AU113">
        <v>0</v>
      </c>
      <c r="AV113">
        <v>0</v>
      </c>
      <c r="AW113">
        <v>0</v>
      </c>
      <c r="AX113">
        <v>100</v>
      </c>
      <c r="AY113">
        <v>75</v>
      </c>
      <c r="AZ113">
        <v>25</v>
      </c>
      <c r="BA113">
        <v>100</v>
      </c>
      <c r="BB113">
        <v>0</v>
      </c>
      <c r="BC113">
        <v>0</v>
      </c>
      <c r="BD113">
        <v>0</v>
      </c>
      <c r="BE113">
        <v>0</v>
      </c>
      <c r="BF113">
        <v>0</v>
      </c>
      <c r="BG113">
        <v>0</v>
      </c>
      <c r="BH113">
        <v>100</v>
      </c>
      <c r="BI113">
        <v>0</v>
      </c>
      <c r="BJ113">
        <v>0</v>
      </c>
      <c r="BK113">
        <v>0</v>
      </c>
      <c r="BL113">
        <v>100</v>
      </c>
      <c r="BM113">
        <v>0</v>
      </c>
      <c r="BN113">
        <v>0</v>
      </c>
      <c r="BO113">
        <v>0</v>
      </c>
      <c r="BP113">
        <v>0</v>
      </c>
      <c r="BQ113">
        <v>0</v>
      </c>
      <c r="BR113">
        <v>0</v>
      </c>
      <c r="BS113">
        <v>0</v>
      </c>
      <c r="BT113">
        <v>0</v>
      </c>
      <c r="BU113">
        <v>100</v>
      </c>
      <c r="BV113">
        <v>25</v>
      </c>
      <c r="BW113">
        <v>0</v>
      </c>
      <c r="BX113">
        <v>25</v>
      </c>
      <c r="BY113">
        <v>0</v>
      </c>
      <c r="BZ113">
        <v>50</v>
      </c>
      <c r="CA113">
        <v>0</v>
      </c>
      <c r="CB113">
        <v>100</v>
      </c>
      <c r="CC113">
        <v>0</v>
      </c>
      <c r="CD113">
        <v>25</v>
      </c>
      <c r="CE113">
        <v>0</v>
      </c>
      <c r="CF113">
        <v>25</v>
      </c>
      <c r="CG113">
        <v>25</v>
      </c>
      <c r="CH113">
        <v>0</v>
      </c>
      <c r="CI113">
        <v>0</v>
      </c>
      <c r="CJ113">
        <v>25</v>
      </c>
      <c r="CK113">
        <v>0</v>
      </c>
      <c r="CL113">
        <v>0</v>
      </c>
      <c r="CM113">
        <v>100</v>
      </c>
      <c r="CN113">
        <v>0</v>
      </c>
      <c r="CO113">
        <v>0</v>
      </c>
      <c r="CP113">
        <v>0</v>
      </c>
      <c r="CQ113">
        <v>0</v>
      </c>
      <c r="CR113">
        <v>0</v>
      </c>
      <c r="CS113">
        <v>0</v>
      </c>
      <c r="CT113">
        <v>25</v>
      </c>
      <c r="CU113">
        <v>75</v>
      </c>
      <c r="CV113" t="s">
        <v>174</v>
      </c>
      <c r="CW113" t="s">
        <v>174</v>
      </c>
      <c r="CX113">
        <v>75</v>
      </c>
      <c r="CY113">
        <v>25</v>
      </c>
      <c r="CZ113">
        <v>0</v>
      </c>
      <c r="DA113">
        <v>0</v>
      </c>
      <c r="DB113">
        <v>0</v>
      </c>
      <c r="DC113">
        <v>100</v>
      </c>
      <c r="DD113">
        <v>0</v>
      </c>
      <c r="DE113">
        <v>0</v>
      </c>
      <c r="DF113">
        <v>0</v>
      </c>
      <c r="DG113">
        <v>0</v>
      </c>
      <c r="DH113">
        <v>100</v>
      </c>
      <c r="DI113">
        <v>0</v>
      </c>
      <c r="DK113" t="s">
        <v>138</v>
      </c>
      <c r="DP113" t="s">
        <v>138</v>
      </c>
      <c r="DV113" t="s">
        <v>138</v>
      </c>
      <c r="EE113" t="s">
        <v>133</v>
      </c>
      <c r="EI113" t="s">
        <v>133</v>
      </c>
      <c r="EN113" t="s">
        <v>138</v>
      </c>
      <c r="EQ113" t="s">
        <v>133</v>
      </c>
      <c r="ER113" t="s">
        <v>133</v>
      </c>
      <c r="EU113" t="s">
        <v>138</v>
      </c>
      <c r="EX113" t="s">
        <v>133</v>
      </c>
      <c r="FA113" t="s">
        <v>133</v>
      </c>
      <c r="FE113" t="s">
        <v>138</v>
      </c>
      <c r="FF113" t="s">
        <v>176</v>
      </c>
      <c r="FG113" t="s">
        <v>149</v>
      </c>
      <c r="FH113" t="s">
        <v>138</v>
      </c>
      <c r="FO113" t="s">
        <v>138</v>
      </c>
      <c r="FS113" t="s">
        <v>138</v>
      </c>
      <c r="GB113" t="s">
        <v>138</v>
      </c>
      <c r="GC113" t="s">
        <v>149</v>
      </c>
      <c r="GE113" t="s">
        <v>149</v>
      </c>
      <c r="GG113" t="s">
        <v>133</v>
      </c>
      <c r="GI113" t="s">
        <v>138</v>
      </c>
      <c r="GK113" t="s">
        <v>149</v>
      </c>
      <c r="GM113" t="s">
        <v>149</v>
      </c>
      <c r="GN113" t="s">
        <v>149</v>
      </c>
      <c r="GQ113" t="s">
        <v>149</v>
      </c>
      <c r="GT113" t="s">
        <v>138</v>
      </c>
      <c r="HA113" t="s">
        <v>149</v>
      </c>
      <c r="HB113" t="s">
        <v>176</v>
      </c>
      <c r="HC113" t="s">
        <v>174</v>
      </c>
      <c r="HD113" t="s">
        <v>174</v>
      </c>
      <c r="HE113" t="s">
        <v>176</v>
      </c>
      <c r="HF113" t="s">
        <v>149</v>
      </c>
      <c r="HJ113" t="s">
        <v>138</v>
      </c>
      <c r="HO113" t="s">
        <v>138</v>
      </c>
      <c r="HQ113">
        <v>4</v>
      </c>
      <c r="HR113" t="s">
        <v>276</v>
      </c>
      <c r="HS113">
        <v>0</v>
      </c>
      <c r="HT113">
        <v>0</v>
      </c>
      <c r="HU113">
        <v>0</v>
      </c>
      <c r="HV113">
        <v>50</v>
      </c>
      <c r="HW113">
        <v>50</v>
      </c>
      <c r="HX113">
        <v>0</v>
      </c>
      <c r="HY113">
        <v>0</v>
      </c>
      <c r="HZ113">
        <v>0</v>
      </c>
      <c r="IA113">
        <v>0</v>
      </c>
      <c r="IB113">
        <v>0</v>
      </c>
      <c r="IC113">
        <v>0</v>
      </c>
      <c r="ID113">
        <v>0</v>
      </c>
      <c r="IE113">
        <v>0</v>
      </c>
      <c r="IF113">
        <v>0</v>
      </c>
      <c r="IG113">
        <v>0</v>
      </c>
      <c r="IH113">
        <v>0</v>
      </c>
      <c r="II113">
        <v>0</v>
      </c>
      <c r="IJ113">
        <v>0</v>
      </c>
      <c r="IK113">
        <v>0</v>
      </c>
      <c r="IL113">
        <v>0</v>
      </c>
      <c r="IM113">
        <v>0</v>
      </c>
      <c r="IN113">
        <v>0</v>
      </c>
      <c r="IO113">
        <v>0</v>
      </c>
      <c r="IP113">
        <v>0</v>
      </c>
      <c r="IQ113">
        <v>0</v>
      </c>
      <c r="IU113" t="s">
        <v>133</v>
      </c>
      <c r="IV113" t="s">
        <v>133</v>
      </c>
    </row>
    <row r="114" spans="1:276" x14ac:dyDescent="0.3">
      <c r="A114">
        <v>113</v>
      </c>
      <c r="B114" t="s">
        <v>294</v>
      </c>
      <c r="C114">
        <v>0</v>
      </c>
      <c r="D114">
        <v>100</v>
      </c>
      <c r="E114">
        <v>0</v>
      </c>
      <c r="F114">
        <v>0</v>
      </c>
      <c r="G114">
        <v>0</v>
      </c>
      <c r="H114">
        <v>0</v>
      </c>
      <c r="I114">
        <v>100</v>
      </c>
      <c r="J114">
        <v>0</v>
      </c>
      <c r="K114">
        <v>0</v>
      </c>
      <c r="L114">
        <v>0</v>
      </c>
      <c r="M114">
        <v>0</v>
      </c>
      <c r="N114">
        <v>0</v>
      </c>
      <c r="O114">
        <v>0</v>
      </c>
      <c r="P114">
        <v>100</v>
      </c>
      <c r="Q114">
        <v>0</v>
      </c>
      <c r="R114">
        <v>0</v>
      </c>
      <c r="S114">
        <v>0</v>
      </c>
      <c r="T114">
        <v>0</v>
      </c>
      <c r="U114">
        <v>0</v>
      </c>
      <c r="V114">
        <v>0</v>
      </c>
      <c r="W114">
        <v>0</v>
      </c>
      <c r="X114">
        <v>0</v>
      </c>
      <c r="Y114">
        <v>16.7</v>
      </c>
      <c r="Z114">
        <v>0</v>
      </c>
      <c r="AA114">
        <v>0</v>
      </c>
      <c r="AB114">
        <v>0</v>
      </c>
      <c r="AC114">
        <v>83.3</v>
      </c>
      <c r="AD114">
        <v>0</v>
      </c>
      <c r="AE114">
        <v>0</v>
      </c>
      <c r="AF114">
        <v>0</v>
      </c>
      <c r="AG114">
        <v>50</v>
      </c>
      <c r="AH114">
        <v>50</v>
      </c>
      <c r="AI114">
        <v>0</v>
      </c>
      <c r="AJ114">
        <v>50</v>
      </c>
      <c r="AK114">
        <v>50</v>
      </c>
      <c r="AL114">
        <v>0</v>
      </c>
      <c r="AM114">
        <v>0</v>
      </c>
      <c r="AN114">
        <v>0</v>
      </c>
      <c r="AO114">
        <v>33.299999999999997</v>
      </c>
      <c r="AP114">
        <v>66.7</v>
      </c>
      <c r="AQ114">
        <v>66.7</v>
      </c>
      <c r="AR114">
        <v>0</v>
      </c>
      <c r="AS114">
        <v>0</v>
      </c>
      <c r="AT114">
        <v>33.299999999999997</v>
      </c>
      <c r="AU114">
        <v>66.7</v>
      </c>
      <c r="AV114">
        <v>0</v>
      </c>
      <c r="AW114">
        <v>0</v>
      </c>
      <c r="AX114">
        <v>33.299999999999997</v>
      </c>
      <c r="AY114">
        <v>50</v>
      </c>
      <c r="AZ114">
        <v>50</v>
      </c>
      <c r="BA114">
        <v>0</v>
      </c>
      <c r="BB114">
        <v>0</v>
      </c>
      <c r="BC114">
        <v>0</v>
      </c>
      <c r="BD114">
        <v>0</v>
      </c>
      <c r="BE114">
        <v>100</v>
      </c>
      <c r="BF114">
        <v>0</v>
      </c>
      <c r="BG114">
        <v>33.299999999999997</v>
      </c>
      <c r="BH114">
        <v>66.7</v>
      </c>
      <c r="BI114">
        <v>0</v>
      </c>
      <c r="BJ114">
        <v>50</v>
      </c>
      <c r="BK114">
        <v>0</v>
      </c>
      <c r="BL114">
        <v>50</v>
      </c>
      <c r="BM114">
        <v>0</v>
      </c>
      <c r="BN114">
        <v>0</v>
      </c>
      <c r="BO114">
        <v>0</v>
      </c>
      <c r="BP114">
        <v>100</v>
      </c>
      <c r="BQ114">
        <v>0</v>
      </c>
      <c r="BR114">
        <v>0</v>
      </c>
      <c r="BS114">
        <v>0</v>
      </c>
      <c r="BT114">
        <v>0</v>
      </c>
      <c r="BU114">
        <v>100</v>
      </c>
      <c r="BV114">
        <v>50</v>
      </c>
      <c r="BW114">
        <v>16.7</v>
      </c>
      <c r="BX114">
        <v>16.7</v>
      </c>
      <c r="BY114">
        <v>0</v>
      </c>
      <c r="BZ114">
        <v>0</v>
      </c>
      <c r="CA114">
        <v>16.7</v>
      </c>
      <c r="CB114">
        <v>100</v>
      </c>
      <c r="CC114">
        <v>0</v>
      </c>
      <c r="CD114">
        <v>16.7</v>
      </c>
      <c r="CE114">
        <v>0</v>
      </c>
      <c r="CF114">
        <v>16.7</v>
      </c>
      <c r="CG114">
        <v>16.7</v>
      </c>
      <c r="CH114">
        <v>0</v>
      </c>
      <c r="CI114">
        <v>33.299999999999997</v>
      </c>
      <c r="CJ114">
        <v>0</v>
      </c>
      <c r="CK114">
        <v>16.7</v>
      </c>
      <c r="CL114">
        <v>0</v>
      </c>
      <c r="CM114">
        <v>100</v>
      </c>
      <c r="CN114">
        <v>0</v>
      </c>
      <c r="CO114">
        <v>0</v>
      </c>
      <c r="CP114">
        <v>0</v>
      </c>
      <c r="CQ114">
        <v>0</v>
      </c>
      <c r="CR114">
        <v>0</v>
      </c>
      <c r="CS114">
        <v>0</v>
      </c>
      <c r="CT114">
        <v>0</v>
      </c>
      <c r="CU114">
        <v>100</v>
      </c>
      <c r="CV114" t="s">
        <v>174</v>
      </c>
      <c r="CW114" t="s">
        <v>174</v>
      </c>
      <c r="CX114">
        <v>100</v>
      </c>
      <c r="CY114">
        <v>0</v>
      </c>
      <c r="CZ114">
        <v>0</v>
      </c>
      <c r="DA114">
        <v>0</v>
      </c>
      <c r="DB114">
        <v>0</v>
      </c>
      <c r="DC114">
        <v>0</v>
      </c>
      <c r="DD114">
        <v>0</v>
      </c>
      <c r="DE114">
        <v>0</v>
      </c>
      <c r="DF114">
        <v>0</v>
      </c>
      <c r="DG114">
        <v>0</v>
      </c>
      <c r="DH114">
        <v>0</v>
      </c>
      <c r="DI114">
        <v>0</v>
      </c>
      <c r="DK114" t="s">
        <v>138</v>
      </c>
      <c r="DP114" t="s">
        <v>138</v>
      </c>
      <c r="DW114" t="s">
        <v>138</v>
      </c>
      <c r="EF114" t="s">
        <v>128</v>
      </c>
      <c r="EJ114" t="s">
        <v>170</v>
      </c>
      <c r="EN114" t="s">
        <v>133</v>
      </c>
      <c r="EO114" t="s">
        <v>133</v>
      </c>
      <c r="EQ114" t="s">
        <v>133</v>
      </c>
      <c r="ER114" t="s">
        <v>133</v>
      </c>
      <c r="EV114" t="s">
        <v>167</v>
      </c>
      <c r="EW114" t="s">
        <v>155</v>
      </c>
      <c r="EX114" t="s">
        <v>155</v>
      </c>
      <c r="FA114" t="s">
        <v>167</v>
      </c>
      <c r="FB114" t="s">
        <v>155</v>
      </c>
      <c r="FE114" t="s">
        <v>167</v>
      </c>
      <c r="FF114" t="s">
        <v>133</v>
      </c>
      <c r="FG114" t="s">
        <v>133</v>
      </c>
      <c r="FL114" t="s">
        <v>138</v>
      </c>
      <c r="FN114" t="s">
        <v>167</v>
      </c>
      <c r="FO114" t="s">
        <v>155</v>
      </c>
      <c r="FQ114" t="s">
        <v>133</v>
      </c>
      <c r="FS114" t="s">
        <v>133</v>
      </c>
      <c r="FW114" t="s">
        <v>138</v>
      </c>
      <c r="GB114" t="s">
        <v>138</v>
      </c>
      <c r="GC114" t="s">
        <v>133</v>
      </c>
      <c r="GD114" t="s">
        <v>128</v>
      </c>
      <c r="GE114" t="s">
        <v>128</v>
      </c>
      <c r="GH114" t="s">
        <v>128</v>
      </c>
      <c r="GI114" t="s">
        <v>138</v>
      </c>
      <c r="GK114" t="s">
        <v>128</v>
      </c>
      <c r="GM114" t="s">
        <v>128</v>
      </c>
      <c r="GN114" t="s">
        <v>128</v>
      </c>
      <c r="GP114" t="s">
        <v>167</v>
      </c>
      <c r="GR114" t="s">
        <v>128</v>
      </c>
      <c r="GT114" t="s">
        <v>138</v>
      </c>
      <c r="HB114" t="s">
        <v>138</v>
      </c>
      <c r="HC114" t="s">
        <v>174</v>
      </c>
      <c r="HD114" t="s">
        <v>174</v>
      </c>
      <c r="HE114" t="s">
        <v>138</v>
      </c>
      <c r="HQ114">
        <v>6</v>
      </c>
      <c r="HR114" t="s">
        <v>276</v>
      </c>
      <c r="HS114">
        <v>16.7</v>
      </c>
      <c r="HT114">
        <v>0</v>
      </c>
      <c r="HU114">
        <v>0</v>
      </c>
      <c r="HV114">
        <v>16.7</v>
      </c>
      <c r="HW114">
        <v>16.7</v>
      </c>
      <c r="HX114">
        <v>16.7</v>
      </c>
      <c r="HY114">
        <v>0</v>
      </c>
      <c r="HZ114">
        <v>0</v>
      </c>
      <c r="IA114">
        <v>0</v>
      </c>
      <c r="IB114">
        <v>0</v>
      </c>
      <c r="IC114">
        <v>0</v>
      </c>
      <c r="ID114">
        <v>0</v>
      </c>
      <c r="IE114">
        <v>0</v>
      </c>
      <c r="IF114">
        <v>0</v>
      </c>
      <c r="IG114">
        <v>0</v>
      </c>
      <c r="IH114">
        <v>0</v>
      </c>
      <c r="II114">
        <v>0</v>
      </c>
      <c r="IJ114">
        <v>0</v>
      </c>
      <c r="IK114">
        <v>16.7</v>
      </c>
      <c r="IL114">
        <v>0</v>
      </c>
      <c r="IM114">
        <v>0</v>
      </c>
      <c r="IN114">
        <v>0</v>
      </c>
      <c r="IO114">
        <v>0</v>
      </c>
      <c r="IP114">
        <v>0</v>
      </c>
      <c r="IQ114">
        <v>16.7</v>
      </c>
      <c r="IR114" t="s">
        <v>128</v>
      </c>
      <c r="IU114" t="s">
        <v>128</v>
      </c>
      <c r="IV114" t="s">
        <v>128</v>
      </c>
      <c r="IW114" t="s">
        <v>128</v>
      </c>
      <c r="JJ114" t="s">
        <v>128</v>
      </c>
      <c r="JP114" t="s">
        <v>128</v>
      </c>
    </row>
    <row r="115" spans="1:276" x14ac:dyDescent="0.3">
      <c r="A115">
        <v>114</v>
      </c>
      <c r="B115" t="s">
        <v>295</v>
      </c>
      <c r="C115">
        <v>0</v>
      </c>
      <c r="D115">
        <v>100</v>
      </c>
      <c r="E115">
        <v>0</v>
      </c>
      <c r="F115">
        <v>0</v>
      </c>
      <c r="G115">
        <v>0</v>
      </c>
      <c r="H115">
        <v>0</v>
      </c>
      <c r="I115">
        <v>100</v>
      </c>
      <c r="J115">
        <v>0</v>
      </c>
      <c r="K115">
        <v>0</v>
      </c>
      <c r="L115">
        <v>0</v>
      </c>
      <c r="M115">
        <v>0</v>
      </c>
      <c r="N115">
        <v>0</v>
      </c>
      <c r="O115">
        <v>0</v>
      </c>
      <c r="P115">
        <v>0</v>
      </c>
      <c r="Q115">
        <v>100</v>
      </c>
      <c r="R115">
        <v>0</v>
      </c>
      <c r="S115">
        <v>0</v>
      </c>
      <c r="T115">
        <v>0</v>
      </c>
      <c r="U115">
        <v>50</v>
      </c>
      <c r="V115">
        <v>50</v>
      </c>
      <c r="W115">
        <v>0</v>
      </c>
      <c r="X115">
        <v>0</v>
      </c>
      <c r="Y115">
        <v>0</v>
      </c>
      <c r="Z115">
        <v>0</v>
      </c>
      <c r="AA115">
        <v>0</v>
      </c>
      <c r="AB115">
        <v>0</v>
      </c>
      <c r="AC115">
        <v>0</v>
      </c>
      <c r="AD115">
        <v>0</v>
      </c>
      <c r="AE115">
        <v>0</v>
      </c>
      <c r="AF115">
        <v>0</v>
      </c>
      <c r="AG115">
        <v>83.3</v>
      </c>
      <c r="AH115">
        <v>16.7</v>
      </c>
      <c r="AI115">
        <v>16.7</v>
      </c>
      <c r="AJ115">
        <v>33.299999999999997</v>
      </c>
      <c r="AK115">
        <v>50</v>
      </c>
      <c r="AL115">
        <v>0</v>
      </c>
      <c r="AM115">
        <v>0</v>
      </c>
      <c r="AN115">
        <v>0</v>
      </c>
      <c r="AO115">
        <v>25</v>
      </c>
      <c r="AP115">
        <v>75</v>
      </c>
      <c r="AQ115">
        <v>50</v>
      </c>
      <c r="AR115">
        <v>50</v>
      </c>
      <c r="AS115">
        <v>0</v>
      </c>
      <c r="AT115">
        <v>0</v>
      </c>
      <c r="AU115">
        <v>0</v>
      </c>
      <c r="AV115">
        <v>50</v>
      </c>
      <c r="AW115">
        <v>0</v>
      </c>
      <c r="AX115">
        <v>50</v>
      </c>
      <c r="AY115">
        <v>100</v>
      </c>
      <c r="AZ115">
        <v>0</v>
      </c>
      <c r="BA115">
        <v>0</v>
      </c>
      <c r="BB115">
        <v>0</v>
      </c>
      <c r="BC115">
        <v>0</v>
      </c>
      <c r="BD115">
        <v>0</v>
      </c>
      <c r="BE115">
        <v>0</v>
      </c>
      <c r="BF115">
        <v>0</v>
      </c>
      <c r="BG115">
        <v>0</v>
      </c>
      <c r="BH115">
        <v>0</v>
      </c>
      <c r="BI115">
        <v>0</v>
      </c>
      <c r="BJ115">
        <v>0</v>
      </c>
      <c r="BK115">
        <v>0</v>
      </c>
      <c r="BL115">
        <v>0</v>
      </c>
      <c r="BM115">
        <v>0</v>
      </c>
      <c r="BN115">
        <v>0</v>
      </c>
      <c r="BO115">
        <v>0</v>
      </c>
      <c r="BP115">
        <v>0</v>
      </c>
      <c r="BQ115">
        <v>16.7</v>
      </c>
      <c r="BR115">
        <v>0</v>
      </c>
      <c r="BS115">
        <v>0</v>
      </c>
      <c r="BT115">
        <v>0</v>
      </c>
      <c r="BU115">
        <v>83.3</v>
      </c>
      <c r="BV115">
        <v>0</v>
      </c>
      <c r="BW115">
        <v>0</v>
      </c>
      <c r="BX115">
        <v>33.299999999999997</v>
      </c>
      <c r="BY115">
        <v>0</v>
      </c>
      <c r="BZ115">
        <v>66.7</v>
      </c>
      <c r="CA115">
        <v>0</v>
      </c>
      <c r="CB115">
        <v>100</v>
      </c>
      <c r="CC115">
        <v>0</v>
      </c>
      <c r="CD115">
        <v>0</v>
      </c>
      <c r="CE115">
        <v>0</v>
      </c>
      <c r="CF115">
        <v>0</v>
      </c>
      <c r="CG115">
        <v>16.7</v>
      </c>
      <c r="CH115">
        <v>0</v>
      </c>
      <c r="CI115">
        <v>83.3</v>
      </c>
      <c r="CJ115">
        <v>0</v>
      </c>
      <c r="CK115">
        <v>0</v>
      </c>
      <c r="CL115">
        <v>0</v>
      </c>
      <c r="CM115">
        <v>100</v>
      </c>
      <c r="CN115">
        <v>0</v>
      </c>
      <c r="CO115">
        <v>0</v>
      </c>
      <c r="CP115">
        <v>0</v>
      </c>
      <c r="CQ115">
        <v>0</v>
      </c>
      <c r="CR115">
        <v>0</v>
      </c>
      <c r="CS115">
        <v>0</v>
      </c>
      <c r="CT115">
        <v>16.7</v>
      </c>
      <c r="CU115">
        <v>83.3</v>
      </c>
      <c r="CV115" t="s">
        <v>174</v>
      </c>
      <c r="CW115" t="s">
        <v>174</v>
      </c>
      <c r="CX115">
        <v>33.299999999999997</v>
      </c>
      <c r="CY115">
        <v>66.7</v>
      </c>
      <c r="CZ115">
        <v>100</v>
      </c>
      <c r="DA115">
        <v>0</v>
      </c>
      <c r="DB115">
        <v>0</v>
      </c>
      <c r="DC115">
        <v>0</v>
      </c>
      <c r="DD115">
        <v>0</v>
      </c>
      <c r="DE115">
        <v>0</v>
      </c>
      <c r="DF115">
        <v>0</v>
      </c>
      <c r="DG115">
        <v>0</v>
      </c>
      <c r="DH115">
        <v>100</v>
      </c>
      <c r="DI115">
        <v>0</v>
      </c>
      <c r="DK115" t="s">
        <v>138</v>
      </c>
      <c r="DP115" t="s">
        <v>138</v>
      </c>
      <c r="DX115" t="s">
        <v>138</v>
      </c>
      <c r="EB115" t="s">
        <v>133</v>
      </c>
      <c r="EC115" t="s">
        <v>133</v>
      </c>
      <c r="EN115" t="s">
        <v>170</v>
      </c>
      <c r="EO115" t="s">
        <v>128</v>
      </c>
      <c r="EP115" t="s">
        <v>128</v>
      </c>
      <c r="EQ115" t="s">
        <v>167</v>
      </c>
      <c r="ER115" t="s">
        <v>133</v>
      </c>
      <c r="EV115" t="s">
        <v>149</v>
      </c>
      <c r="EW115" t="s">
        <v>176</v>
      </c>
      <c r="EX115" t="s">
        <v>133</v>
      </c>
      <c r="EY115" t="s">
        <v>133</v>
      </c>
      <c r="FC115" t="s">
        <v>133</v>
      </c>
      <c r="FE115" t="s">
        <v>133</v>
      </c>
      <c r="FF115" t="s">
        <v>138</v>
      </c>
      <c r="FX115" t="s">
        <v>128</v>
      </c>
      <c r="GB115" t="s">
        <v>170</v>
      </c>
      <c r="GE115" t="s">
        <v>167</v>
      </c>
      <c r="GG115" t="s">
        <v>155</v>
      </c>
      <c r="GI115" t="s">
        <v>138</v>
      </c>
      <c r="GN115" t="s">
        <v>128</v>
      </c>
      <c r="GP115" t="s">
        <v>170</v>
      </c>
      <c r="GT115" t="s">
        <v>138</v>
      </c>
      <c r="HA115" t="s">
        <v>128</v>
      </c>
      <c r="HB115" t="s">
        <v>170</v>
      </c>
      <c r="HC115" t="s">
        <v>174</v>
      </c>
      <c r="HD115" t="s">
        <v>174</v>
      </c>
      <c r="HE115" t="s">
        <v>167</v>
      </c>
      <c r="HF115" t="s">
        <v>155</v>
      </c>
      <c r="HG115" t="s">
        <v>138</v>
      </c>
      <c r="HO115" t="s">
        <v>138</v>
      </c>
      <c r="HQ115">
        <v>6</v>
      </c>
      <c r="HR115" t="s">
        <v>276</v>
      </c>
      <c r="HS115">
        <v>0</v>
      </c>
      <c r="HT115">
        <v>0</v>
      </c>
      <c r="HU115">
        <v>0</v>
      </c>
      <c r="HV115">
        <v>33.299999999999997</v>
      </c>
      <c r="HW115">
        <v>33.299999999999997</v>
      </c>
      <c r="HX115">
        <v>0</v>
      </c>
      <c r="HY115">
        <v>0</v>
      </c>
      <c r="HZ115">
        <v>0</v>
      </c>
      <c r="IA115">
        <v>0</v>
      </c>
      <c r="IB115">
        <v>0</v>
      </c>
      <c r="IC115">
        <v>0</v>
      </c>
      <c r="ID115">
        <v>0</v>
      </c>
      <c r="IE115">
        <v>0</v>
      </c>
      <c r="IF115">
        <v>0</v>
      </c>
      <c r="IG115">
        <v>0</v>
      </c>
      <c r="IH115">
        <v>0</v>
      </c>
      <c r="II115">
        <v>0</v>
      </c>
      <c r="IJ115">
        <v>0</v>
      </c>
      <c r="IK115">
        <v>16.7</v>
      </c>
      <c r="IL115">
        <v>0</v>
      </c>
      <c r="IM115">
        <v>16.7</v>
      </c>
      <c r="IN115">
        <v>0</v>
      </c>
      <c r="IO115">
        <v>0</v>
      </c>
      <c r="IP115">
        <v>0</v>
      </c>
      <c r="IQ115">
        <v>0</v>
      </c>
      <c r="IU115" t="s">
        <v>167</v>
      </c>
      <c r="IV115" t="s">
        <v>167</v>
      </c>
      <c r="JJ115" t="s">
        <v>128</v>
      </c>
      <c r="JL115" t="s">
        <v>128</v>
      </c>
    </row>
    <row r="116" spans="1:276" x14ac:dyDescent="0.3">
      <c r="A116">
        <v>115</v>
      </c>
      <c r="B116" t="s">
        <v>296</v>
      </c>
      <c r="C116">
        <v>0</v>
      </c>
      <c r="D116">
        <v>100</v>
      </c>
      <c r="E116">
        <v>0</v>
      </c>
      <c r="F116">
        <v>0</v>
      </c>
      <c r="G116">
        <v>0</v>
      </c>
      <c r="H116">
        <v>0</v>
      </c>
      <c r="I116">
        <v>0</v>
      </c>
      <c r="J116">
        <v>100</v>
      </c>
      <c r="K116">
        <v>0</v>
      </c>
      <c r="L116">
        <v>0</v>
      </c>
      <c r="M116">
        <v>100</v>
      </c>
      <c r="N116">
        <v>0</v>
      </c>
      <c r="O116">
        <v>0</v>
      </c>
      <c r="P116">
        <v>0</v>
      </c>
      <c r="Q116">
        <v>0</v>
      </c>
      <c r="R116">
        <v>0</v>
      </c>
      <c r="S116">
        <v>100</v>
      </c>
      <c r="T116">
        <v>0</v>
      </c>
      <c r="U116">
        <v>0</v>
      </c>
      <c r="V116">
        <v>0</v>
      </c>
      <c r="W116">
        <v>0</v>
      </c>
      <c r="X116">
        <v>0</v>
      </c>
      <c r="Y116">
        <v>0</v>
      </c>
      <c r="Z116">
        <v>0</v>
      </c>
      <c r="AA116">
        <v>0</v>
      </c>
      <c r="AB116">
        <v>0</v>
      </c>
      <c r="AC116">
        <v>0</v>
      </c>
      <c r="AD116">
        <v>0</v>
      </c>
      <c r="AE116">
        <v>0</v>
      </c>
      <c r="AF116">
        <v>0</v>
      </c>
      <c r="AG116">
        <v>100</v>
      </c>
      <c r="AH116">
        <v>0</v>
      </c>
      <c r="AI116">
        <v>0</v>
      </c>
      <c r="AJ116">
        <v>100</v>
      </c>
      <c r="AK116">
        <v>0</v>
      </c>
      <c r="AL116">
        <v>0</v>
      </c>
      <c r="AM116">
        <v>0</v>
      </c>
      <c r="AN116">
        <v>0</v>
      </c>
      <c r="AO116">
        <v>0</v>
      </c>
      <c r="AP116">
        <v>0</v>
      </c>
      <c r="AQ116">
        <v>0</v>
      </c>
      <c r="AR116">
        <v>0</v>
      </c>
      <c r="AS116">
        <v>0</v>
      </c>
      <c r="AT116">
        <v>0</v>
      </c>
      <c r="AU116">
        <v>0</v>
      </c>
      <c r="AV116">
        <v>0</v>
      </c>
      <c r="AW116">
        <v>100</v>
      </c>
      <c r="AX116">
        <v>0</v>
      </c>
      <c r="AY116">
        <v>0</v>
      </c>
      <c r="AZ116">
        <v>100</v>
      </c>
      <c r="BA116">
        <v>0</v>
      </c>
      <c r="BB116">
        <v>0</v>
      </c>
      <c r="BC116">
        <v>0</v>
      </c>
      <c r="BD116">
        <v>0</v>
      </c>
      <c r="BE116">
        <v>0</v>
      </c>
      <c r="BF116">
        <v>100</v>
      </c>
      <c r="BG116">
        <v>100</v>
      </c>
      <c r="BH116">
        <v>0</v>
      </c>
      <c r="BI116">
        <v>0</v>
      </c>
      <c r="BJ116">
        <v>0</v>
      </c>
      <c r="BK116">
        <v>0</v>
      </c>
      <c r="BL116">
        <v>0</v>
      </c>
      <c r="BM116">
        <v>0</v>
      </c>
      <c r="BN116">
        <v>0</v>
      </c>
      <c r="BO116">
        <v>100</v>
      </c>
      <c r="BP116">
        <v>0</v>
      </c>
      <c r="BQ116">
        <v>0</v>
      </c>
      <c r="BR116">
        <v>0</v>
      </c>
      <c r="BS116">
        <v>0</v>
      </c>
      <c r="BT116">
        <v>100</v>
      </c>
      <c r="BU116">
        <v>0</v>
      </c>
      <c r="BV116">
        <v>0</v>
      </c>
      <c r="BW116">
        <v>100</v>
      </c>
      <c r="BX116">
        <v>0</v>
      </c>
      <c r="BY116">
        <v>0</v>
      </c>
      <c r="BZ116">
        <v>0</v>
      </c>
      <c r="CA116">
        <v>0</v>
      </c>
      <c r="CB116">
        <v>0</v>
      </c>
      <c r="CC116">
        <v>100</v>
      </c>
      <c r="CD116">
        <v>0</v>
      </c>
      <c r="CE116">
        <v>0</v>
      </c>
      <c r="CF116">
        <v>0</v>
      </c>
      <c r="CG116">
        <v>0</v>
      </c>
      <c r="CH116">
        <v>0</v>
      </c>
      <c r="CI116">
        <v>0</v>
      </c>
      <c r="CJ116">
        <v>0</v>
      </c>
      <c r="CK116">
        <v>100</v>
      </c>
      <c r="CL116">
        <v>100</v>
      </c>
      <c r="CM116">
        <v>0</v>
      </c>
      <c r="CN116">
        <v>0</v>
      </c>
      <c r="CO116">
        <v>0</v>
      </c>
      <c r="CP116">
        <v>0</v>
      </c>
      <c r="CQ116">
        <v>0</v>
      </c>
      <c r="CR116">
        <v>100</v>
      </c>
      <c r="CS116">
        <v>0</v>
      </c>
      <c r="CT116">
        <v>0</v>
      </c>
      <c r="CU116">
        <v>0</v>
      </c>
      <c r="CV116" t="s">
        <v>174</v>
      </c>
      <c r="CW116" t="s">
        <v>174</v>
      </c>
      <c r="CX116">
        <v>100</v>
      </c>
      <c r="CY116">
        <v>0</v>
      </c>
      <c r="CZ116">
        <v>0</v>
      </c>
      <c r="DA116">
        <v>0</v>
      </c>
      <c r="DB116">
        <v>0</v>
      </c>
      <c r="DC116">
        <v>0</v>
      </c>
      <c r="DD116">
        <v>0</v>
      </c>
      <c r="DE116">
        <v>0</v>
      </c>
      <c r="DF116">
        <v>0</v>
      </c>
      <c r="DG116">
        <v>0</v>
      </c>
      <c r="DH116">
        <v>0</v>
      </c>
      <c r="DI116">
        <v>0</v>
      </c>
      <c r="DK116" t="s">
        <v>138</v>
      </c>
      <c r="DQ116" t="s">
        <v>138</v>
      </c>
      <c r="DT116" t="s">
        <v>138</v>
      </c>
      <c r="DZ116" t="s">
        <v>138</v>
      </c>
      <c r="EN116" t="s">
        <v>138</v>
      </c>
      <c r="EQ116" t="s">
        <v>138</v>
      </c>
      <c r="FD116" t="s">
        <v>138</v>
      </c>
      <c r="FG116" t="s">
        <v>138</v>
      </c>
      <c r="FM116" t="s">
        <v>138</v>
      </c>
      <c r="FN116" t="s">
        <v>138</v>
      </c>
      <c r="FV116" t="s">
        <v>138</v>
      </c>
      <c r="GA116" t="s">
        <v>138</v>
      </c>
      <c r="GD116" t="s">
        <v>138</v>
      </c>
      <c r="GJ116" t="s">
        <v>138</v>
      </c>
      <c r="GR116" t="s">
        <v>138</v>
      </c>
      <c r="GS116" t="s">
        <v>138</v>
      </c>
      <c r="GY116" t="s">
        <v>138</v>
      </c>
      <c r="HC116" t="s">
        <v>174</v>
      </c>
      <c r="HD116" t="s">
        <v>174</v>
      </c>
      <c r="HE116" t="s">
        <v>138</v>
      </c>
      <c r="HQ116">
        <v>1</v>
      </c>
      <c r="HR116" t="s">
        <v>276</v>
      </c>
      <c r="HS116">
        <v>0</v>
      </c>
      <c r="HT116">
        <v>0</v>
      </c>
      <c r="HU116">
        <v>0</v>
      </c>
      <c r="HV116">
        <v>0</v>
      </c>
      <c r="HW116">
        <v>0</v>
      </c>
      <c r="HX116">
        <v>0</v>
      </c>
      <c r="HY116">
        <v>0</v>
      </c>
      <c r="HZ116">
        <v>0</v>
      </c>
      <c r="IA116">
        <v>0</v>
      </c>
      <c r="IB116">
        <v>0</v>
      </c>
      <c r="IC116">
        <v>0</v>
      </c>
      <c r="ID116">
        <v>0</v>
      </c>
      <c r="IE116">
        <v>0</v>
      </c>
      <c r="IF116">
        <v>0</v>
      </c>
      <c r="IG116">
        <v>0</v>
      </c>
      <c r="IH116">
        <v>0</v>
      </c>
      <c r="II116">
        <v>0</v>
      </c>
      <c r="IJ116">
        <v>100</v>
      </c>
      <c r="IK116">
        <v>0</v>
      </c>
      <c r="IL116">
        <v>0</v>
      </c>
      <c r="IM116">
        <v>0</v>
      </c>
      <c r="IN116">
        <v>0</v>
      </c>
      <c r="IO116">
        <v>0</v>
      </c>
      <c r="IP116">
        <v>0</v>
      </c>
      <c r="IQ116">
        <v>0</v>
      </c>
      <c r="JI116" t="s">
        <v>138</v>
      </c>
    </row>
    <row r="117" spans="1:276" x14ac:dyDescent="0.3">
      <c r="A117">
        <v>116</v>
      </c>
      <c r="B117" t="s">
        <v>297</v>
      </c>
      <c r="C117">
        <v>0</v>
      </c>
      <c r="D117">
        <v>100</v>
      </c>
      <c r="E117">
        <v>0</v>
      </c>
      <c r="F117">
        <v>0</v>
      </c>
      <c r="G117">
        <v>0</v>
      </c>
      <c r="H117">
        <v>0</v>
      </c>
      <c r="I117">
        <v>0</v>
      </c>
      <c r="J117">
        <v>100</v>
      </c>
      <c r="K117">
        <v>0</v>
      </c>
      <c r="L117">
        <v>0</v>
      </c>
      <c r="M117">
        <v>0</v>
      </c>
      <c r="N117">
        <v>100</v>
      </c>
      <c r="O117">
        <v>0</v>
      </c>
      <c r="P117">
        <v>0</v>
      </c>
      <c r="Q117">
        <v>0</v>
      </c>
      <c r="R117">
        <v>66.7</v>
      </c>
      <c r="S117">
        <v>0</v>
      </c>
      <c r="T117">
        <v>0</v>
      </c>
      <c r="U117">
        <v>0</v>
      </c>
      <c r="V117">
        <v>0</v>
      </c>
      <c r="W117">
        <v>0</v>
      </c>
      <c r="X117">
        <v>0</v>
      </c>
      <c r="Y117">
        <v>0</v>
      </c>
      <c r="Z117">
        <v>0</v>
      </c>
      <c r="AA117">
        <v>0</v>
      </c>
      <c r="AB117">
        <v>0</v>
      </c>
      <c r="AC117">
        <v>0</v>
      </c>
      <c r="AD117">
        <v>0</v>
      </c>
      <c r="AE117">
        <v>0</v>
      </c>
      <c r="AF117">
        <v>33.299999999999997</v>
      </c>
      <c r="AG117">
        <v>0</v>
      </c>
      <c r="AH117">
        <v>100</v>
      </c>
      <c r="AI117">
        <v>0</v>
      </c>
      <c r="AJ117">
        <v>100</v>
      </c>
      <c r="AK117">
        <v>0</v>
      </c>
      <c r="AL117">
        <v>0</v>
      </c>
      <c r="AM117">
        <v>0</v>
      </c>
      <c r="AN117">
        <v>0</v>
      </c>
      <c r="AO117">
        <v>0</v>
      </c>
      <c r="AP117">
        <v>0</v>
      </c>
      <c r="AQ117">
        <v>0</v>
      </c>
      <c r="AR117">
        <v>0</v>
      </c>
      <c r="AS117">
        <v>0</v>
      </c>
      <c r="AT117">
        <v>0</v>
      </c>
      <c r="AU117">
        <v>100</v>
      </c>
      <c r="AV117">
        <v>0</v>
      </c>
      <c r="AW117">
        <v>0</v>
      </c>
      <c r="AX117">
        <v>0</v>
      </c>
      <c r="AY117">
        <v>100</v>
      </c>
      <c r="AZ117">
        <v>0</v>
      </c>
      <c r="BA117">
        <v>0</v>
      </c>
      <c r="BB117">
        <v>0</v>
      </c>
      <c r="BC117">
        <v>0</v>
      </c>
      <c r="BD117">
        <v>0</v>
      </c>
      <c r="BE117">
        <v>0</v>
      </c>
      <c r="BF117">
        <v>0</v>
      </c>
      <c r="BG117">
        <v>0</v>
      </c>
      <c r="BH117">
        <v>0</v>
      </c>
      <c r="BI117">
        <v>0</v>
      </c>
      <c r="BJ117">
        <v>0</v>
      </c>
      <c r="BK117">
        <v>0</v>
      </c>
      <c r="BL117">
        <v>0</v>
      </c>
      <c r="BM117">
        <v>0</v>
      </c>
      <c r="BN117">
        <v>0</v>
      </c>
      <c r="BO117">
        <v>0</v>
      </c>
      <c r="BP117">
        <v>0</v>
      </c>
      <c r="BQ117">
        <v>0</v>
      </c>
      <c r="BR117">
        <v>0</v>
      </c>
      <c r="BS117">
        <v>66.7</v>
      </c>
      <c r="BT117">
        <v>33.299999999999997</v>
      </c>
      <c r="BU117">
        <v>0</v>
      </c>
      <c r="BV117">
        <v>0</v>
      </c>
      <c r="BW117">
        <v>0</v>
      </c>
      <c r="BX117">
        <v>33.299999999999997</v>
      </c>
      <c r="BY117">
        <v>0</v>
      </c>
      <c r="BZ117">
        <v>66.7</v>
      </c>
      <c r="CA117">
        <v>0</v>
      </c>
      <c r="CB117">
        <v>33.299999999999997</v>
      </c>
      <c r="CC117">
        <v>66.7</v>
      </c>
      <c r="CD117">
        <v>0</v>
      </c>
      <c r="CE117">
        <v>33.299999999999997</v>
      </c>
      <c r="CF117">
        <v>0</v>
      </c>
      <c r="CG117">
        <v>0</v>
      </c>
      <c r="CH117">
        <v>0</v>
      </c>
      <c r="CI117">
        <v>0</v>
      </c>
      <c r="CJ117">
        <v>0</v>
      </c>
      <c r="CK117">
        <v>66.7</v>
      </c>
      <c r="CL117">
        <v>100</v>
      </c>
      <c r="CM117">
        <v>0</v>
      </c>
      <c r="CN117">
        <v>0</v>
      </c>
      <c r="CO117">
        <v>0</v>
      </c>
      <c r="CP117">
        <v>0</v>
      </c>
      <c r="CQ117">
        <v>0</v>
      </c>
      <c r="CR117">
        <v>0</v>
      </c>
      <c r="CS117">
        <v>100</v>
      </c>
      <c r="CT117">
        <v>0</v>
      </c>
      <c r="CU117">
        <v>0</v>
      </c>
      <c r="CV117" t="s">
        <v>174</v>
      </c>
      <c r="CW117" t="s">
        <v>174</v>
      </c>
      <c r="CX117">
        <v>0</v>
      </c>
      <c r="CY117">
        <v>100</v>
      </c>
      <c r="CZ117">
        <v>0</v>
      </c>
      <c r="DA117">
        <v>0</v>
      </c>
      <c r="DB117">
        <v>0</v>
      </c>
      <c r="DC117">
        <v>0</v>
      </c>
      <c r="DD117">
        <v>100</v>
      </c>
      <c r="DE117">
        <v>0</v>
      </c>
      <c r="DF117">
        <v>0</v>
      </c>
      <c r="DG117">
        <v>0</v>
      </c>
      <c r="DH117">
        <v>100</v>
      </c>
      <c r="DI117">
        <v>0</v>
      </c>
      <c r="DK117" t="s">
        <v>138</v>
      </c>
      <c r="DQ117" t="s">
        <v>138</v>
      </c>
      <c r="DU117" t="s">
        <v>138</v>
      </c>
      <c r="DY117" t="s">
        <v>155</v>
      </c>
      <c r="EM117" t="s">
        <v>167</v>
      </c>
      <c r="EO117" t="s">
        <v>138</v>
      </c>
      <c r="EQ117" t="s">
        <v>138</v>
      </c>
      <c r="FB117" t="s">
        <v>138</v>
      </c>
      <c r="FF117" t="s">
        <v>138</v>
      </c>
      <c r="FZ117" t="s">
        <v>155</v>
      </c>
      <c r="GA117" t="s">
        <v>167</v>
      </c>
      <c r="GE117" t="s">
        <v>167</v>
      </c>
      <c r="GG117" t="s">
        <v>155</v>
      </c>
      <c r="GI117" t="s">
        <v>167</v>
      </c>
      <c r="GJ117" t="s">
        <v>155</v>
      </c>
      <c r="GL117" t="s">
        <v>167</v>
      </c>
      <c r="GR117" t="s">
        <v>155</v>
      </c>
      <c r="GS117" t="s">
        <v>138</v>
      </c>
      <c r="GZ117" t="s">
        <v>138</v>
      </c>
      <c r="HC117" t="s">
        <v>174</v>
      </c>
      <c r="HD117" t="s">
        <v>174</v>
      </c>
      <c r="HF117" t="s">
        <v>138</v>
      </c>
      <c r="HK117" t="s">
        <v>138</v>
      </c>
      <c r="HO117" t="s">
        <v>138</v>
      </c>
      <c r="HQ117">
        <v>3</v>
      </c>
      <c r="HR117" t="s">
        <v>276</v>
      </c>
      <c r="HS117">
        <v>0</v>
      </c>
      <c r="HT117">
        <v>0</v>
      </c>
      <c r="HU117">
        <v>0</v>
      </c>
      <c r="HV117">
        <v>0</v>
      </c>
      <c r="HW117">
        <v>0</v>
      </c>
      <c r="HX117">
        <v>0</v>
      </c>
      <c r="HY117">
        <v>33.299999999999997</v>
      </c>
      <c r="HZ117">
        <v>0</v>
      </c>
      <c r="IA117">
        <v>0</v>
      </c>
      <c r="IB117">
        <v>0</v>
      </c>
      <c r="IC117">
        <v>0</v>
      </c>
      <c r="ID117">
        <v>0</v>
      </c>
      <c r="IE117">
        <v>0</v>
      </c>
      <c r="IF117">
        <v>0</v>
      </c>
      <c r="IG117">
        <v>33.299999999999997</v>
      </c>
      <c r="IH117">
        <v>33.299999999999997</v>
      </c>
      <c r="II117">
        <v>0</v>
      </c>
      <c r="IJ117">
        <v>0</v>
      </c>
      <c r="IK117">
        <v>0</v>
      </c>
      <c r="IL117">
        <v>0</v>
      </c>
      <c r="IM117">
        <v>0</v>
      </c>
      <c r="IN117">
        <v>0</v>
      </c>
      <c r="IO117">
        <v>0</v>
      </c>
      <c r="IP117">
        <v>0</v>
      </c>
      <c r="IQ117">
        <v>0</v>
      </c>
      <c r="IX117" t="s">
        <v>167</v>
      </c>
      <c r="JF117" t="s">
        <v>167</v>
      </c>
      <c r="JG117" t="s">
        <v>167</v>
      </c>
    </row>
    <row r="118" spans="1:276" x14ac:dyDescent="0.3">
      <c r="A118">
        <v>117</v>
      </c>
      <c r="B118" t="s">
        <v>298</v>
      </c>
      <c r="C118">
        <v>0</v>
      </c>
      <c r="D118">
        <v>100</v>
      </c>
      <c r="E118">
        <v>0</v>
      </c>
      <c r="F118">
        <v>0</v>
      </c>
      <c r="G118">
        <v>0</v>
      </c>
      <c r="H118">
        <v>0</v>
      </c>
      <c r="I118">
        <v>0</v>
      </c>
      <c r="J118">
        <v>100</v>
      </c>
      <c r="K118">
        <v>0</v>
      </c>
      <c r="L118">
        <v>0</v>
      </c>
      <c r="M118">
        <v>0</v>
      </c>
      <c r="N118">
        <v>0</v>
      </c>
      <c r="O118">
        <v>100</v>
      </c>
      <c r="P118">
        <v>0</v>
      </c>
      <c r="Q118">
        <v>0</v>
      </c>
      <c r="R118">
        <v>0</v>
      </c>
      <c r="S118">
        <v>0</v>
      </c>
      <c r="T118">
        <v>0</v>
      </c>
      <c r="U118">
        <v>0</v>
      </c>
      <c r="V118">
        <v>0</v>
      </c>
      <c r="W118">
        <v>0</v>
      </c>
      <c r="X118">
        <v>100</v>
      </c>
      <c r="Y118">
        <v>0</v>
      </c>
      <c r="Z118">
        <v>0</v>
      </c>
      <c r="AA118">
        <v>0</v>
      </c>
      <c r="AB118">
        <v>0</v>
      </c>
      <c r="AC118">
        <v>0</v>
      </c>
      <c r="AD118">
        <v>0</v>
      </c>
      <c r="AE118">
        <v>0</v>
      </c>
      <c r="AF118">
        <v>0</v>
      </c>
      <c r="AG118">
        <v>0</v>
      </c>
      <c r="AH118">
        <v>100</v>
      </c>
      <c r="AI118">
        <v>0</v>
      </c>
      <c r="AJ118">
        <v>100</v>
      </c>
      <c r="AK118">
        <v>0</v>
      </c>
      <c r="AL118">
        <v>0</v>
      </c>
      <c r="AM118">
        <v>0</v>
      </c>
      <c r="AN118">
        <v>0</v>
      </c>
      <c r="AO118">
        <v>0</v>
      </c>
      <c r="AP118">
        <v>0</v>
      </c>
      <c r="AQ118">
        <v>0</v>
      </c>
      <c r="AR118">
        <v>0</v>
      </c>
      <c r="AS118">
        <v>0</v>
      </c>
      <c r="AT118">
        <v>0</v>
      </c>
      <c r="AU118">
        <v>100</v>
      </c>
      <c r="AV118">
        <v>0</v>
      </c>
      <c r="AW118">
        <v>0</v>
      </c>
      <c r="AX118">
        <v>0</v>
      </c>
      <c r="AY118">
        <v>100</v>
      </c>
      <c r="AZ118">
        <v>0</v>
      </c>
      <c r="BA118">
        <v>0</v>
      </c>
      <c r="BB118">
        <v>0</v>
      </c>
      <c r="BC118">
        <v>0</v>
      </c>
      <c r="BD118">
        <v>0</v>
      </c>
      <c r="BE118">
        <v>0</v>
      </c>
      <c r="BF118">
        <v>0</v>
      </c>
      <c r="BG118">
        <v>0</v>
      </c>
      <c r="BH118">
        <v>0</v>
      </c>
      <c r="BI118">
        <v>0</v>
      </c>
      <c r="BJ118">
        <v>0</v>
      </c>
      <c r="BK118">
        <v>0</v>
      </c>
      <c r="BL118">
        <v>0</v>
      </c>
      <c r="BM118">
        <v>0</v>
      </c>
      <c r="BN118">
        <v>0</v>
      </c>
      <c r="BO118">
        <v>0</v>
      </c>
      <c r="BP118">
        <v>0</v>
      </c>
      <c r="BQ118">
        <v>0</v>
      </c>
      <c r="BR118">
        <v>0</v>
      </c>
      <c r="BS118">
        <v>0</v>
      </c>
      <c r="BT118">
        <v>100</v>
      </c>
      <c r="BU118">
        <v>0</v>
      </c>
      <c r="BV118">
        <v>0</v>
      </c>
      <c r="BW118">
        <v>0</v>
      </c>
      <c r="BX118">
        <v>100</v>
      </c>
      <c r="BY118">
        <v>0</v>
      </c>
      <c r="BZ118">
        <v>0</v>
      </c>
      <c r="CA118">
        <v>0</v>
      </c>
      <c r="CB118">
        <v>100</v>
      </c>
      <c r="CC118">
        <v>0</v>
      </c>
      <c r="CD118">
        <v>0</v>
      </c>
      <c r="CE118">
        <v>0</v>
      </c>
      <c r="CF118">
        <v>0</v>
      </c>
      <c r="CG118">
        <v>100</v>
      </c>
      <c r="CH118">
        <v>0</v>
      </c>
      <c r="CI118">
        <v>0</v>
      </c>
      <c r="CJ118">
        <v>0</v>
      </c>
      <c r="CK118">
        <v>0</v>
      </c>
      <c r="CL118">
        <v>100</v>
      </c>
      <c r="CM118">
        <v>0</v>
      </c>
      <c r="CN118">
        <v>0</v>
      </c>
      <c r="CO118">
        <v>100</v>
      </c>
      <c r="CP118">
        <v>0</v>
      </c>
      <c r="CQ118">
        <v>0</v>
      </c>
      <c r="CR118">
        <v>0</v>
      </c>
      <c r="CS118">
        <v>0</v>
      </c>
      <c r="CT118">
        <v>0</v>
      </c>
      <c r="CU118">
        <v>0</v>
      </c>
      <c r="CV118" t="s">
        <v>174</v>
      </c>
      <c r="CW118" t="s">
        <v>174</v>
      </c>
      <c r="CX118">
        <v>0</v>
      </c>
      <c r="CY118">
        <v>100</v>
      </c>
      <c r="CZ118">
        <v>0</v>
      </c>
      <c r="DA118">
        <v>0</v>
      </c>
      <c r="DB118">
        <v>0</v>
      </c>
      <c r="DC118">
        <v>0</v>
      </c>
      <c r="DD118">
        <v>0</v>
      </c>
      <c r="DE118">
        <v>100</v>
      </c>
      <c r="DF118">
        <v>0</v>
      </c>
      <c r="DG118">
        <v>0</v>
      </c>
      <c r="DH118">
        <v>100</v>
      </c>
      <c r="DI118">
        <v>0</v>
      </c>
      <c r="DK118" t="s">
        <v>138</v>
      </c>
      <c r="DQ118" t="s">
        <v>138</v>
      </c>
      <c r="DV118" t="s">
        <v>138</v>
      </c>
      <c r="EE118" t="s">
        <v>138</v>
      </c>
      <c r="EO118" t="s">
        <v>138</v>
      </c>
      <c r="EQ118" t="s">
        <v>138</v>
      </c>
      <c r="FB118" t="s">
        <v>138</v>
      </c>
      <c r="FF118" t="s">
        <v>138</v>
      </c>
      <c r="GA118" t="s">
        <v>138</v>
      </c>
      <c r="GE118" t="s">
        <v>138</v>
      </c>
      <c r="GI118" t="s">
        <v>138</v>
      </c>
      <c r="GN118" t="s">
        <v>138</v>
      </c>
      <c r="GS118" t="s">
        <v>138</v>
      </c>
      <c r="GV118" t="s">
        <v>138</v>
      </c>
      <c r="HC118" t="s">
        <v>174</v>
      </c>
      <c r="HD118" t="s">
        <v>174</v>
      </c>
      <c r="HF118" t="s">
        <v>138</v>
      </c>
      <c r="HL118" t="s">
        <v>138</v>
      </c>
      <c r="HO118" t="s">
        <v>138</v>
      </c>
      <c r="HQ118">
        <v>1</v>
      </c>
      <c r="HR118" t="s">
        <v>276</v>
      </c>
      <c r="HS118">
        <v>0</v>
      </c>
      <c r="HT118">
        <v>0</v>
      </c>
      <c r="HU118">
        <v>0</v>
      </c>
      <c r="HV118">
        <v>0</v>
      </c>
      <c r="HW118">
        <v>0</v>
      </c>
      <c r="HX118">
        <v>0</v>
      </c>
      <c r="HY118">
        <v>0</v>
      </c>
      <c r="HZ118">
        <v>0</v>
      </c>
      <c r="IA118">
        <v>0</v>
      </c>
      <c r="IB118">
        <v>0</v>
      </c>
      <c r="IC118">
        <v>0</v>
      </c>
      <c r="ID118">
        <v>0</v>
      </c>
      <c r="IE118">
        <v>0</v>
      </c>
      <c r="IF118">
        <v>0</v>
      </c>
      <c r="IG118">
        <v>100</v>
      </c>
      <c r="IH118">
        <v>0</v>
      </c>
      <c r="II118">
        <v>0</v>
      </c>
      <c r="IJ118">
        <v>0</v>
      </c>
      <c r="IK118">
        <v>0</v>
      </c>
      <c r="IL118">
        <v>0</v>
      </c>
      <c r="IM118">
        <v>0</v>
      </c>
      <c r="IN118">
        <v>0</v>
      </c>
      <c r="IO118">
        <v>0</v>
      </c>
      <c r="IP118">
        <v>0</v>
      </c>
      <c r="IQ118">
        <v>0</v>
      </c>
      <c r="JF118" t="s">
        <v>138</v>
      </c>
    </row>
    <row r="119" spans="1:276" x14ac:dyDescent="0.3">
      <c r="A119">
        <v>118</v>
      </c>
      <c r="B119" t="s">
        <v>299</v>
      </c>
      <c r="C119">
        <v>0</v>
      </c>
      <c r="D119">
        <v>100</v>
      </c>
      <c r="E119">
        <v>0</v>
      </c>
      <c r="F119">
        <v>0</v>
      </c>
      <c r="G119">
        <v>0</v>
      </c>
      <c r="H119">
        <v>0</v>
      </c>
      <c r="I119">
        <v>0</v>
      </c>
      <c r="J119">
        <v>100</v>
      </c>
      <c r="K119">
        <v>0</v>
      </c>
      <c r="L119">
        <v>0</v>
      </c>
      <c r="M119">
        <v>0</v>
      </c>
      <c r="N119">
        <v>0</v>
      </c>
      <c r="O119">
        <v>0</v>
      </c>
      <c r="P119">
        <v>100</v>
      </c>
      <c r="Q119">
        <v>0</v>
      </c>
      <c r="R119">
        <v>0</v>
      </c>
      <c r="S119">
        <v>0</v>
      </c>
      <c r="T119">
        <v>0</v>
      </c>
      <c r="U119">
        <v>0</v>
      </c>
      <c r="V119">
        <v>0</v>
      </c>
      <c r="W119">
        <v>0</v>
      </c>
      <c r="X119">
        <v>0</v>
      </c>
      <c r="Y119">
        <v>100</v>
      </c>
      <c r="Z119">
        <v>0</v>
      </c>
      <c r="AA119">
        <v>0</v>
      </c>
      <c r="AB119">
        <v>0</v>
      </c>
      <c r="AC119">
        <v>0</v>
      </c>
      <c r="AD119">
        <v>0</v>
      </c>
      <c r="AE119">
        <v>0</v>
      </c>
      <c r="AF119">
        <v>0</v>
      </c>
      <c r="AG119">
        <v>0</v>
      </c>
      <c r="AH119">
        <v>100</v>
      </c>
      <c r="AI119">
        <v>0</v>
      </c>
      <c r="AJ119">
        <v>100</v>
      </c>
      <c r="AK119">
        <v>0</v>
      </c>
      <c r="AL119">
        <v>0</v>
      </c>
      <c r="AM119">
        <v>0</v>
      </c>
      <c r="AN119">
        <v>0</v>
      </c>
      <c r="AO119">
        <v>0</v>
      </c>
      <c r="AP119">
        <v>0</v>
      </c>
      <c r="AQ119">
        <v>0</v>
      </c>
      <c r="AR119">
        <v>0</v>
      </c>
      <c r="AS119">
        <v>0</v>
      </c>
      <c r="AT119">
        <v>0</v>
      </c>
      <c r="AU119">
        <v>0</v>
      </c>
      <c r="AV119">
        <v>0</v>
      </c>
      <c r="AW119">
        <v>0</v>
      </c>
      <c r="AX119">
        <v>100</v>
      </c>
      <c r="AY119">
        <v>0</v>
      </c>
      <c r="AZ119">
        <v>100</v>
      </c>
      <c r="BA119">
        <v>0</v>
      </c>
      <c r="BB119">
        <v>0</v>
      </c>
      <c r="BC119">
        <v>0</v>
      </c>
      <c r="BD119">
        <v>0</v>
      </c>
      <c r="BE119">
        <v>0</v>
      </c>
      <c r="BF119">
        <v>100</v>
      </c>
      <c r="BG119">
        <v>100</v>
      </c>
      <c r="BH119">
        <v>0</v>
      </c>
      <c r="BI119">
        <v>0</v>
      </c>
      <c r="BJ119">
        <v>0</v>
      </c>
      <c r="BK119">
        <v>0</v>
      </c>
      <c r="BL119">
        <v>0</v>
      </c>
      <c r="BM119">
        <v>0</v>
      </c>
      <c r="BN119">
        <v>0</v>
      </c>
      <c r="BO119">
        <v>0</v>
      </c>
      <c r="BP119">
        <v>100</v>
      </c>
      <c r="BQ119">
        <v>0</v>
      </c>
      <c r="BR119">
        <v>0</v>
      </c>
      <c r="BS119">
        <v>0</v>
      </c>
      <c r="BT119">
        <v>100</v>
      </c>
      <c r="BU119">
        <v>0</v>
      </c>
      <c r="BV119">
        <v>100</v>
      </c>
      <c r="BW119">
        <v>0</v>
      </c>
      <c r="BX119">
        <v>0</v>
      </c>
      <c r="BY119">
        <v>0</v>
      </c>
      <c r="BZ119">
        <v>0</v>
      </c>
      <c r="CA119">
        <v>0</v>
      </c>
      <c r="CB119">
        <v>0</v>
      </c>
      <c r="CC119">
        <v>100</v>
      </c>
      <c r="CD119">
        <v>0</v>
      </c>
      <c r="CE119">
        <v>0</v>
      </c>
      <c r="CF119">
        <v>0</v>
      </c>
      <c r="CG119">
        <v>0</v>
      </c>
      <c r="CH119">
        <v>0</v>
      </c>
      <c r="CI119">
        <v>100</v>
      </c>
      <c r="CJ119">
        <v>0</v>
      </c>
      <c r="CK119">
        <v>0</v>
      </c>
      <c r="CL119">
        <v>100</v>
      </c>
      <c r="CM119">
        <v>0</v>
      </c>
      <c r="CN119">
        <v>0</v>
      </c>
      <c r="CO119">
        <v>0</v>
      </c>
      <c r="CP119">
        <v>0</v>
      </c>
      <c r="CQ119">
        <v>0</v>
      </c>
      <c r="CR119">
        <v>0</v>
      </c>
      <c r="CS119">
        <v>100</v>
      </c>
      <c r="CT119">
        <v>0</v>
      </c>
      <c r="CU119">
        <v>0</v>
      </c>
      <c r="CV119" t="s">
        <v>174</v>
      </c>
      <c r="CW119" t="s">
        <v>174</v>
      </c>
      <c r="CX119">
        <v>0</v>
      </c>
      <c r="CY119">
        <v>100</v>
      </c>
      <c r="CZ119">
        <v>0</v>
      </c>
      <c r="DA119">
        <v>0</v>
      </c>
      <c r="DB119">
        <v>0</v>
      </c>
      <c r="DC119">
        <v>0</v>
      </c>
      <c r="DD119">
        <v>100</v>
      </c>
      <c r="DE119">
        <v>0</v>
      </c>
      <c r="DF119">
        <v>0</v>
      </c>
      <c r="DG119">
        <v>0</v>
      </c>
      <c r="DH119">
        <v>100</v>
      </c>
      <c r="DI119">
        <v>0</v>
      </c>
      <c r="DK119" t="s">
        <v>138</v>
      </c>
      <c r="DQ119" t="s">
        <v>138</v>
      </c>
      <c r="DW119" t="s">
        <v>138</v>
      </c>
      <c r="EF119" t="s">
        <v>138</v>
      </c>
      <c r="EO119" t="s">
        <v>138</v>
      </c>
      <c r="EQ119" t="s">
        <v>138</v>
      </c>
      <c r="FE119" t="s">
        <v>138</v>
      </c>
      <c r="FG119" t="s">
        <v>138</v>
      </c>
      <c r="FM119" t="s">
        <v>138</v>
      </c>
      <c r="FN119" t="s">
        <v>138</v>
      </c>
      <c r="FW119" t="s">
        <v>138</v>
      </c>
      <c r="GA119" t="s">
        <v>138</v>
      </c>
      <c r="GC119" t="s">
        <v>138</v>
      </c>
      <c r="GJ119" t="s">
        <v>138</v>
      </c>
      <c r="GP119" t="s">
        <v>138</v>
      </c>
      <c r="GS119" t="s">
        <v>138</v>
      </c>
      <c r="GZ119" t="s">
        <v>138</v>
      </c>
      <c r="HC119" t="s">
        <v>174</v>
      </c>
      <c r="HD119" t="s">
        <v>174</v>
      </c>
      <c r="HF119" t="s">
        <v>138</v>
      </c>
      <c r="HK119" t="s">
        <v>138</v>
      </c>
      <c r="HO119" t="s">
        <v>138</v>
      </c>
      <c r="HQ119">
        <v>1</v>
      </c>
      <c r="HR119" t="s">
        <v>276</v>
      </c>
      <c r="HS119">
        <v>0</v>
      </c>
      <c r="HT119">
        <v>0</v>
      </c>
      <c r="HU119">
        <v>0</v>
      </c>
      <c r="HV119">
        <v>0</v>
      </c>
      <c r="HW119">
        <v>0</v>
      </c>
      <c r="HX119">
        <v>0</v>
      </c>
      <c r="HY119">
        <v>0</v>
      </c>
      <c r="HZ119">
        <v>0</v>
      </c>
      <c r="IA119">
        <v>0</v>
      </c>
      <c r="IB119">
        <v>0</v>
      </c>
      <c r="IC119">
        <v>0</v>
      </c>
      <c r="ID119">
        <v>0</v>
      </c>
      <c r="IE119">
        <v>0</v>
      </c>
      <c r="IF119">
        <v>0</v>
      </c>
      <c r="IG119">
        <v>0</v>
      </c>
      <c r="IH119">
        <v>0</v>
      </c>
      <c r="II119">
        <v>100</v>
      </c>
      <c r="IJ119">
        <v>0</v>
      </c>
      <c r="IK119">
        <v>0</v>
      </c>
      <c r="IL119">
        <v>0</v>
      </c>
      <c r="IM119">
        <v>0</v>
      </c>
      <c r="IN119">
        <v>0</v>
      </c>
      <c r="IO119">
        <v>0</v>
      </c>
      <c r="IP119">
        <v>0</v>
      </c>
      <c r="IQ119">
        <v>0</v>
      </c>
      <c r="JH119" t="s">
        <v>138</v>
      </c>
    </row>
  </sheetData>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zoomScaleNormal="100" workbookViewId="0">
      <selection activeCell="C5" sqref="C5"/>
    </sheetView>
  </sheetViews>
  <sheetFormatPr defaultRowHeight="14.4" x14ac:dyDescent="0.3"/>
  <cols>
    <col min="1" max="1" width="5.5546875" customWidth="1"/>
    <col min="2" max="2" width="14.109375" customWidth="1"/>
    <col min="3" max="3" width="38" style="267" customWidth="1"/>
    <col min="4" max="4" width="6.77734375" customWidth="1"/>
    <col min="5" max="5" width="7.88671875" customWidth="1"/>
    <col min="6" max="6" width="6.77734375" customWidth="1"/>
    <col min="7" max="7" width="9.77734375" customWidth="1"/>
    <col min="8" max="8" width="7.77734375" customWidth="1"/>
    <col min="9" max="9" width="12.77734375" customWidth="1"/>
    <col min="10" max="10" width="17.33203125" style="383" customWidth="1"/>
  </cols>
  <sheetData>
    <row r="1" spans="1:12" ht="37.799999999999997" customHeight="1" x14ac:dyDescent="0.3">
      <c r="A1" s="778" t="s">
        <v>3695</v>
      </c>
      <c r="B1" s="778"/>
      <c r="C1" s="778"/>
      <c r="D1" s="778"/>
      <c r="E1" s="778"/>
      <c r="F1" s="778"/>
      <c r="G1" s="778"/>
      <c r="H1" s="778"/>
      <c r="I1" s="778"/>
      <c r="J1" s="778"/>
    </row>
    <row r="2" spans="1:12" x14ac:dyDescent="0.3">
      <c r="A2" s="791" t="s">
        <v>456</v>
      </c>
      <c r="B2" s="791"/>
      <c r="C2" s="1" t="s">
        <v>1892</v>
      </c>
      <c r="D2" s="1"/>
      <c r="E2" s="394"/>
      <c r="F2" s="394"/>
      <c r="G2" s="394"/>
      <c r="H2" s="394"/>
      <c r="I2" s="394"/>
      <c r="J2" s="394"/>
    </row>
    <row r="3" spans="1:12" x14ac:dyDescent="0.3">
      <c r="A3" s="791" t="s">
        <v>3694</v>
      </c>
      <c r="B3" s="791"/>
      <c r="C3" s="1" t="s">
        <v>1237</v>
      </c>
      <c r="D3" s="1"/>
      <c r="E3" s="394"/>
      <c r="F3" s="394"/>
      <c r="G3" s="394"/>
      <c r="H3" s="394"/>
      <c r="I3" s="394"/>
      <c r="J3" s="394"/>
    </row>
    <row r="4" spans="1:12" ht="14.4" customHeight="1" x14ac:dyDescent="0.3">
      <c r="A4" s="791" t="s">
        <v>3779</v>
      </c>
      <c r="B4" s="791"/>
      <c r="C4" s="1" t="s">
        <v>1237</v>
      </c>
      <c r="D4" s="1"/>
      <c r="E4" s="394"/>
      <c r="F4" s="394"/>
      <c r="G4" s="394"/>
      <c r="H4" s="394"/>
      <c r="I4" s="394"/>
      <c r="J4" s="394"/>
    </row>
    <row r="5" spans="1:12" ht="14.4" customHeight="1" x14ac:dyDescent="0.3">
      <c r="A5" s="791" t="s">
        <v>3693</v>
      </c>
      <c r="B5" s="791"/>
      <c r="C5" s="1" t="s">
        <v>3865</v>
      </c>
      <c r="D5" s="1"/>
      <c r="E5" s="394"/>
      <c r="F5" s="394"/>
      <c r="G5" s="394"/>
      <c r="H5" s="394"/>
      <c r="I5" s="394"/>
      <c r="J5" s="394"/>
    </row>
    <row r="6" spans="1:12" ht="14.4" customHeight="1" x14ac:dyDescent="0.3">
      <c r="A6" s="855" t="s">
        <v>457</v>
      </c>
      <c r="B6" s="856"/>
      <c r="C6" s="311" t="s">
        <v>3870</v>
      </c>
      <c r="D6" s="503"/>
      <c r="E6" s="394"/>
      <c r="F6" s="394"/>
      <c r="G6" s="394"/>
      <c r="H6" s="394"/>
      <c r="I6" s="394"/>
      <c r="J6" s="394"/>
    </row>
    <row r="7" spans="1:12" ht="36.6" customHeight="1" x14ac:dyDescent="0.3">
      <c r="A7" s="701" t="s">
        <v>413</v>
      </c>
      <c r="B7" s="406" t="s">
        <v>3712</v>
      </c>
      <c r="C7" s="353" t="s">
        <v>3692</v>
      </c>
      <c r="D7" s="351" t="s">
        <v>3691</v>
      </c>
      <c r="E7" s="309" t="s">
        <v>3690</v>
      </c>
      <c r="F7" s="309" t="s">
        <v>3689</v>
      </c>
      <c r="G7" s="352" t="s">
        <v>3688</v>
      </c>
      <c r="H7" s="351" t="s">
        <v>3687</v>
      </c>
      <c r="I7" s="351" t="s">
        <v>3883</v>
      </c>
      <c r="J7" s="351" t="s">
        <v>3884</v>
      </c>
      <c r="K7" s="269"/>
    </row>
    <row r="8" spans="1:12" ht="15" customHeight="1" x14ac:dyDescent="0.3">
      <c r="A8" s="99">
        <v>1</v>
      </c>
      <c r="B8" s="282" t="s">
        <v>3714</v>
      </c>
      <c r="C8" s="101" t="s">
        <v>3723</v>
      </c>
      <c r="D8" s="271">
        <v>9.5500000000000007</v>
      </c>
      <c r="E8" s="341">
        <v>4</v>
      </c>
      <c r="F8" s="341"/>
      <c r="G8" s="275" t="s">
        <v>3678</v>
      </c>
      <c r="H8" s="279">
        <v>10</v>
      </c>
      <c r="I8" s="279">
        <v>90</v>
      </c>
      <c r="J8" s="279">
        <f>H8*I8</f>
        <v>900</v>
      </c>
      <c r="K8" s="626"/>
      <c r="L8" s="625"/>
    </row>
    <row r="9" spans="1:12" ht="15" customHeight="1" x14ac:dyDescent="0.3">
      <c r="A9" s="99">
        <v>2</v>
      </c>
      <c r="B9" s="787" t="s">
        <v>479</v>
      </c>
      <c r="C9" s="307" t="s">
        <v>3918</v>
      </c>
      <c r="D9" s="271">
        <v>9.5500000000000007</v>
      </c>
      <c r="E9" s="341">
        <v>0.05</v>
      </c>
      <c r="F9" s="341"/>
      <c r="G9" s="275" t="s">
        <v>3677</v>
      </c>
      <c r="H9" s="279">
        <v>14</v>
      </c>
      <c r="I9" s="279">
        <v>80</v>
      </c>
      <c r="J9" s="279">
        <f>I9*H9</f>
        <v>1120</v>
      </c>
      <c r="K9" s="269"/>
    </row>
    <row r="10" spans="1:12" ht="15" customHeight="1" x14ac:dyDescent="0.3">
      <c r="A10" s="99">
        <v>3</v>
      </c>
      <c r="B10" s="787"/>
      <c r="C10" s="307" t="s">
        <v>3954</v>
      </c>
      <c r="D10" s="271">
        <v>4</v>
      </c>
      <c r="E10" s="341">
        <v>0.1</v>
      </c>
      <c r="F10" s="341"/>
      <c r="G10" s="275" t="s">
        <v>3677</v>
      </c>
      <c r="H10" s="279">
        <v>2</v>
      </c>
      <c r="I10" s="279">
        <v>750</v>
      </c>
      <c r="J10" s="279">
        <f>I10*H10</f>
        <v>1500</v>
      </c>
      <c r="K10" s="269"/>
    </row>
    <row r="11" spans="1:12" ht="15" customHeight="1" x14ac:dyDescent="0.3">
      <c r="A11" s="99">
        <v>4</v>
      </c>
      <c r="B11" s="787"/>
      <c r="C11" s="307" t="s">
        <v>3824</v>
      </c>
      <c r="D11" s="271">
        <v>3.7</v>
      </c>
      <c r="E11" s="341"/>
      <c r="F11" s="341"/>
      <c r="G11" s="275" t="s">
        <v>3677</v>
      </c>
      <c r="H11" s="279">
        <v>2</v>
      </c>
      <c r="I11" s="279">
        <v>600</v>
      </c>
      <c r="J11" s="279">
        <f>I11*H11</f>
        <v>1200</v>
      </c>
      <c r="K11" s="269"/>
    </row>
    <row r="12" spans="1:12" ht="15" customHeight="1" x14ac:dyDescent="0.3">
      <c r="A12" s="99">
        <v>7</v>
      </c>
      <c r="B12" s="282" t="s">
        <v>476</v>
      </c>
      <c r="C12" s="307" t="s">
        <v>2004</v>
      </c>
      <c r="D12" s="271"/>
      <c r="E12" s="341"/>
      <c r="F12" s="341"/>
      <c r="G12" s="275" t="s">
        <v>3701</v>
      </c>
      <c r="H12" s="279">
        <v>280</v>
      </c>
      <c r="I12" s="279">
        <f>J12/H12</f>
        <v>7.1428571428571432</v>
      </c>
      <c r="J12" s="279">
        <v>2000</v>
      </c>
      <c r="K12" s="269"/>
    </row>
    <row r="13" spans="1:12" ht="15" customHeight="1" x14ac:dyDescent="0.3">
      <c r="A13" s="99">
        <v>5</v>
      </c>
      <c r="B13" s="787" t="s">
        <v>478</v>
      </c>
      <c r="C13" s="307" t="s">
        <v>3946</v>
      </c>
      <c r="D13" s="271">
        <v>24</v>
      </c>
      <c r="E13" s="341">
        <v>0.35</v>
      </c>
      <c r="F13" s="341">
        <v>3</v>
      </c>
      <c r="G13" s="275" t="s">
        <v>3679</v>
      </c>
      <c r="H13" s="279">
        <v>25.2</v>
      </c>
      <c r="I13" s="279">
        <v>317</v>
      </c>
      <c r="J13" s="279">
        <v>8000</v>
      </c>
      <c r="K13" s="269"/>
    </row>
    <row r="14" spans="1:12" ht="15" customHeight="1" x14ac:dyDescent="0.3">
      <c r="A14" s="99">
        <v>6</v>
      </c>
      <c r="B14" s="787"/>
      <c r="C14" s="307" t="s">
        <v>2012</v>
      </c>
      <c r="D14" s="271"/>
      <c r="E14" s="341"/>
      <c r="F14" s="341"/>
      <c r="G14" s="275" t="s">
        <v>3679</v>
      </c>
      <c r="H14" s="279">
        <v>5.4</v>
      </c>
      <c r="I14" s="279">
        <f>J14/H14</f>
        <v>166.66666666666666</v>
      </c>
      <c r="J14" s="279">
        <v>900</v>
      </c>
      <c r="K14" s="269"/>
    </row>
    <row r="15" spans="1:12" ht="15" customHeight="1" x14ac:dyDescent="0.3">
      <c r="A15" s="99">
        <v>8</v>
      </c>
      <c r="B15" s="787" t="s">
        <v>3758</v>
      </c>
      <c r="C15" s="307" t="s">
        <v>2001</v>
      </c>
      <c r="D15" s="271">
        <v>0.2</v>
      </c>
      <c r="E15" s="341">
        <v>0.1</v>
      </c>
      <c r="F15" s="341">
        <v>0.06</v>
      </c>
      <c r="G15" s="275" t="s">
        <v>3678</v>
      </c>
      <c r="H15" s="279">
        <v>12</v>
      </c>
      <c r="I15" s="279">
        <v>500</v>
      </c>
      <c r="J15" s="279">
        <f>I15*H15</f>
        <v>6000</v>
      </c>
      <c r="K15" s="269"/>
    </row>
    <row r="16" spans="1:12" ht="15" customHeight="1" x14ac:dyDescent="0.3">
      <c r="A16" s="99">
        <v>9</v>
      </c>
      <c r="B16" s="787"/>
      <c r="C16" s="307" t="s">
        <v>3822</v>
      </c>
      <c r="D16" s="271">
        <v>0.5</v>
      </c>
      <c r="E16" s="341"/>
      <c r="F16" s="341">
        <v>0.6</v>
      </c>
      <c r="G16" s="275" t="s">
        <v>3677</v>
      </c>
      <c r="H16" s="279">
        <v>3</v>
      </c>
      <c r="I16" s="279">
        <v>600</v>
      </c>
      <c r="J16" s="279">
        <f>I16*H16</f>
        <v>1800</v>
      </c>
      <c r="K16" s="269"/>
    </row>
    <row r="17" spans="1:12" ht="15" customHeight="1" x14ac:dyDescent="0.3">
      <c r="A17" s="99">
        <v>10</v>
      </c>
      <c r="B17" s="787"/>
      <c r="C17" s="307" t="s">
        <v>3821</v>
      </c>
      <c r="D17" s="271">
        <v>1.1000000000000001</v>
      </c>
      <c r="E17" s="341"/>
      <c r="F17" s="341">
        <v>1.8</v>
      </c>
      <c r="G17" s="275" t="s">
        <v>3677</v>
      </c>
      <c r="H17" s="279">
        <v>1</v>
      </c>
      <c r="I17" s="279">
        <v>5000</v>
      </c>
      <c r="J17" s="279">
        <f>I17*H17</f>
        <v>5000</v>
      </c>
      <c r="K17" s="269"/>
    </row>
    <row r="18" spans="1:12" ht="15" customHeight="1" x14ac:dyDescent="0.3">
      <c r="A18" s="99">
        <v>11</v>
      </c>
      <c r="B18" s="787"/>
      <c r="C18" s="307" t="s">
        <v>3821</v>
      </c>
      <c r="D18" s="271">
        <v>0.8</v>
      </c>
      <c r="E18" s="341"/>
      <c r="F18" s="341">
        <v>1.8</v>
      </c>
      <c r="G18" s="275" t="s">
        <v>3677</v>
      </c>
      <c r="H18" s="279">
        <v>1</v>
      </c>
      <c r="I18" s="279">
        <v>5000</v>
      </c>
      <c r="J18" s="279">
        <f>I18*H18</f>
        <v>5000</v>
      </c>
      <c r="K18" s="269"/>
    </row>
    <row r="19" spans="1:12" ht="15" customHeight="1" x14ac:dyDescent="0.3">
      <c r="A19" s="758" t="s">
        <v>3712</v>
      </c>
      <c r="B19" s="759"/>
      <c r="C19" s="759"/>
      <c r="D19" s="759"/>
      <c r="E19" s="759"/>
      <c r="F19" s="759"/>
      <c r="G19" s="759"/>
      <c r="H19" s="759"/>
      <c r="I19" s="760"/>
      <c r="J19" s="628">
        <f>SUM(J8:J18)</f>
        <v>33420</v>
      </c>
      <c r="K19" s="269"/>
    </row>
    <row r="20" spans="1:12" ht="15" customHeight="1" x14ac:dyDescent="0.3">
      <c r="A20" s="99">
        <v>12</v>
      </c>
      <c r="B20" s="779" t="s">
        <v>3744</v>
      </c>
      <c r="C20" s="398" t="s">
        <v>3675</v>
      </c>
      <c r="D20" s="271"/>
      <c r="E20" s="341"/>
      <c r="F20" s="341"/>
      <c r="G20" s="275" t="s">
        <v>3660</v>
      </c>
      <c r="H20" s="271">
        <v>27</v>
      </c>
      <c r="I20" s="271">
        <v>300</v>
      </c>
      <c r="J20" s="270">
        <f>I20*H20</f>
        <v>8100</v>
      </c>
      <c r="K20" s="269"/>
    </row>
    <row r="21" spans="1:12" ht="15" customHeight="1" x14ac:dyDescent="0.3">
      <c r="A21" s="99">
        <v>13</v>
      </c>
      <c r="B21" s="779"/>
      <c r="C21" s="398" t="s">
        <v>3652</v>
      </c>
      <c r="D21" s="271"/>
      <c r="E21" s="341"/>
      <c r="F21" s="341"/>
      <c r="G21" s="275" t="s">
        <v>3660</v>
      </c>
      <c r="H21" s="271">
        <v>9</v>
      </c>
      <c r="I21" s="271">
        <v>500</v>
      </c>
      <c r="J21" s="270">
        <f>I21*H21</f>
        <v>4500</v>
      </c>
      <c r="K21" s="269"/>
      <c r="L21" s="274"/>
    </row>
    <row r="22" spans="1:12" ht="15" customHeight="1" x14ac:dyDescent="0.3">
      <c r="A22" s="758" t="s">
        <v>3704</v>
      </c>
      <c r="B22" s="759"/>
      <c r="C22" s="759"/>
      <c r="D22" s="759"/>
      <c r="E22" s="759"/>
      <c r="F22" s="759"/>
      <c r="G22" s="759"/>
      <c r="H22" s="759"/>
      <c r="I22" s="760"/>
      <c r="J22" s="628">
        <f>J20+J21</f>
        <v>12600</v>
      </c>
      <c r="K22" s="269"/>
    </row>
    <row r="23" spans="1:12" s="672" customFormat="1" ht="15" customHeight="1" x14ac:dyDescent="0.3">
      <c r="A23" s="670">
        <v>14</v>
      </c>
      <c r="B23" s="948" t="s">
        <v>3674</v>
      </c>
      <c r="C23" s="909" t="s">
        <v>3718</v>
      </c>
      <c r="D23" s="910"/>
      <c r="E23" s="910"/>
      <c r="F23" s="911"/>
      <c r="G23" s="272" t="s">
        <v>3717</v>
      </c>
      <c r="H23" s="451"/>
      <c r="I23" s="451"/>
      <c r="J23" s="335"/>
      <c r="K23" s="671"/>
    </row>
    <row r="24" spans="1:12" ht="15" customHeight="1" x14ac:dyDescent="0.3">
      <c r="A24" s="99">
        <v>15</v>
      </c>
      <c r="B24" s="948"/>
      <c r="C24" s="912" t="s">
        <v>3674</v>
      </c>
      <c r="D24" s="913"/>
      <c r="E24" s="913"/>
      <c r="F24" s="914"/>
      <c r="G24" s="280" t="s">
        <v>3795</v>
      </c>
      <c r="H24" s="312">
        <v>1</v>
      </c>
      <c r="I24" s="400">
        <v>2000</v>
      </c>
      <c r="J24" s="270">
        <f>I24</f>
        <v>2000</v>
      </c>
      <c r="K24" s="269"/>
    </row>
    <row r="25" spans="1:12" ht="15" customHeight="1" x14ac:dyDescent="0.3">
      <c r="A25" s="758" t="s">
        <v>3711</v>
      </c>
      <c r="B25" s="759"/>
      <c r="C25" s="759"/>
      <c r="D25" s="759"/>
      <c r="E25" s="759"/>
      <c r="F25" s="759"/>
      <c r="G25" s="759"/>
      <c r="H25" s="759"/>
      <c r="I25" s="760"/>
      <c r="J25" s="628">
        <f>J19+J22+J24</f>
        <v>48020</v>
      </c>
      <c r="K25" s="269"/>
    </row>
  </sheetData>
  <mergeCells count="16">
    <mergeCell ref="A25:I25"/>
    <mergeCell ref="C24:F24"/>
    <mergeCell ref="C23:F23"/>
    <mergeCell ref="B23:B24"/>
    <mergeCell ref="B20:B21"/>
    <mergeCell ref="A22:I22"/>
    <mergeCell ref="A1:J1"/>
    <mergeCell ref="B13:B14"/>
    <mergeCell ref="A2:B2"/>
    <mergeCell ref="A3:B3"/>
    <mergeCell ref="A4:B4"/>
    <mergeCell ref="A5:B5"/>
    <mergeCell ref="A6:B6"/>
    <mergeCell ref="A19:I19"/>
    <mergeCell ref="B15:B18"/>
    <mergeCell ref="B9:B11"/>
  </mergeCells>
  <pageMargins left="0.7" right="0.7" top="0.75" bottom="0.75" header="0.3" footer="0.3"/>
  <pageSetup orientation="portrait" horizontalDpi="300" verticalDpi="300"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zoomScaleNormal="100" zoomScaleSheetLayoutView="110" workbookViewId="0">
      <selection activeCell="H25" sqref="H25:I26"/>
    </sheetView>
  </sheetViews>
  <sheetFormatPr defaultRowHeight="14.4" x14ac:dyDescent="0.3"/>
  <cols>
    <col min="1" max="1" width="6" customWidth="1"/>
    <col min="2" max="2" width="13.6640625" customWidth="1"/>
    <col min="3" max="3" width="38" style="267" customWidth="1"/>
    <col min="4" max="4" width="9.77734375" customWidth="1"/>
    <col min="5" max="5" width="7.88671875" customWidth="1"/>
    <col min="6" max="6" width="6.77734375" customWidth="1"/>
    <col min="7" max="7" width="10.44140625" customWidth="1"/>
    <col min="8" max="8" width="7.77734375" customWidth="1"/>
    <col min="9" max="9" width="12.77734375" customWidth="1"/>
    <col min="10" max="10" width="14.109375" style="383" customWidth="1"/>
  </cols>
  <sheetData>
    <row r="1" spans="1:12" ht="42.6" customHeight="1" x14ac:dyDescent="0.3">
      <c r="A1" s="893" t="s">
        <v>3695</v>
      </c>
      <c r="B1" s="893"/>
      <c r="C1" s="893"/>
      <c r="D1" s="893"/>
      <c r="E1" s="893"/>
      <c r="F1" s="893"/>
      <c r="G1" s="893"/>
      <c r="H1" s="893"/>
      <c r="I1" s="893"/>
      <c r="J1" s="893"/>
    </row>
    <row r="2" spans="1:12" x14ac:dyDescent="0.3">
      <c r="A2" s="791" t="s">
        <v>456</v>
      </c>
      <c r="B2" s="791"/>
      <c r="C2" s="1" t="s">
        <v>1892</v>
      </c>
      <c r="D2" s="1"/>
      <c r="E2" s="394"/>
      <c r="F2" s="394"/>
      <c r="G2" s="394"/>
      <c r="H2" s="394"/>
      <c r="I2" s="394"/>
      <c r="J2" s="394"/>
    </row>
    <row r="3" spans="1:12" x14ac:dyDescent="0.3">
      <c r="A3" s="791" t="s">
        <v>3694</v>
      </c>
      <c r="B3" s="791"/>
      <c r="C3" s="1" t="s">
        <v>3862</v>
      </c>
      <c r="D3" s="1"/>
      <c r="E3" s="394"/>
      <c r="F3" s="394"/>
      <c r="G3" s="394"/>
      <c r="H3" s="394"/>
      <c r="I3" s="394"/>
      <c r="J3" s="394"/>
    </row>
    <row r="4" spans="1:12" ht="14.4" customHeight="1" x14ac:dyDescent="0.3">
      <c r="A4" s="791" t="s">
        <v>3779</v>
      </c>
      <c r="B4" s="791"/>
      <c r="C4" s="1" t="s">
        <v>3861</v>
      </c>
      <c r="D4" s="1"/>
      <c r="E4" s="394"/>
      <c r="F4" s="394"/>
      <c r="G4" s="394"/>
      <c r="H4" s="394"/>
      <c r="I4" s="394"/>
      <c r="J4" s="394"/>
    </row>
    <row r="5" spans="1:12" ht="14.4" customHeight="1" x14ac:dyDescent="0.3">
      <c r="A5" s="791" t="s">
        <v>3693</v>
      </c>
      <c r="B5" s="791"/>
      <c r="C5" s="1" t="s">
        <v>3732</v>
      </c>
      <c r="D5" s="1"/>
      <c r="E5" s="394"/>
      <c r="F5" s="394"/>
      <c r="G5" s="394"/>
      <c r="H5" s="394"/>
      <c r="I5" s="394"/>
      <c r="J5" s="394"/>
    </row>
    <row r="6" spans="1:12" ht="14.4" customHeight="1" x14ac:dyDescent="0.3">
      <c r="A6" s="855" t="s">
        <v>457</v>
      </c>
      <c r="B6" s="856"/>
      <c r="C6" s="503" t="s">
        <v>3869</v>
      </c>
      <c r="D6" s="503"/>
      <c r="E6" s="394"/>
      <c r="F6" s="394"/>
      <c r="G6" s="394"/>
      <c r="H6" s="394"/>
      <c r="I6" s="394"/>
      <c r="J6" s="394"/>
    </row>
    <row r="7" spans="1:12" ht="36.6" customHeight="1" x14ac:dyDescent="0.3">
      <c r="A7" s="701" t="s">
        <v>413</v>
      </c>
      <c r="B7" s="406" t="s">
        <v>3712</v>
      </c>
      <c r="C7" s="353" t="s">
        <v>3692</v>
      </c>
      <c r="D7" s="351" t="s">
        <v>3691</v>
      </c>
      <c r="E7" s="309" t="s">
        <v>3690</v>
      </c>
      <c r="F7" s="309" t="s">
        <v>3689</v>
      </c>
      <c r="G7" s="352" t="s">
        <v>3688</v>
      </c>
      <c r="H7" s="351" t="s">
        <v>3687</v>
      </c>
      <c r="I7" s="351" t="s">
        <v>3883</v>
      </c>
      <c r="J7" s="351" t="s">
        <v>3884</v>
      </c>
      <c r="K7" s="269"/>
    </row>
    <row r="8" spans="1:12" ht="14.4" customHeight="1" x14ac:dyDescent="0.3">
      <c r="A8" s="99">
        <v>1</v>
      </c>
      <c r="B8" s="591" t="s">
        <v>3714</v>
      </c>
      <c r="C8" s="101" t="s">
        <v>3723</v>
      </c>
      <c r="D8" s="271"/>
      <c r="E8" s="341"/>
      <c r="F8" s="341"/>
      <c r="G8" s="275" t="s">
        <v>3683</v>
      </c>
      <c r="H8" s="270">
        <v>15</v>
      </c>
      <c r="I8" s="270">
        <v>60</v>
      </c>
      <c r="J8" s="270">
        <f t="shared" ref="J8:J20" si="0">I8*H8</f>
        <v>900</v>
      </c>
      <c r="K8" s="626"/>
      <c r="L8" s="625"/>
    </row>
    <row r="9" spans="1:12" ht="14.4" customHeight="1" x14ac:dyDescent="0.3">
      <c r="A9" s="99">
        <v>6</v>
      </c>
      <c r="B9" s="591" t="s">
        <v>476</v>
      </c>
      <c r="C9" s="307" t="s">
        <v>2004</v>
      </c>
      <c r="D9" s="271"/>
      <c r="E9" s="341"/>
      <c r="F9" s="341"/>
      <c r="G9" s="275" t="s">
        <v>3701</v>
      </c>
      <c r="H9" s="270">
        <v>240</v>
      </c>
      <c r="I9" s="270">
        <v>8</v>
      </c>
      <c r="J9" s="270">
        <f t="shared" si="0"/>
        <v>1920</v>
      </c>
      <c r="K9" s="269"/>
    </row>
    <row r="10" spans="1:12" ht="14.4" customHeight="1" x14ac:dyDescent="0.3">
      <c r="A10" s="99">
        <v>2</v>
      </c>
      <c r="B10" s="842" t="s">
        <v>478</v>
      </c>
      <c r="C10" s="307" t="s">
        <v>3713</v>
      </c>
      <c r="D10" s="271"/>
      <c r="E10" s="341"/>
      <c r="F10" s="341"/>
      <c r="G10" s="275" t="s">
        <v>3679</v>
      </c>
      <c r="H10" s="270">
        <v>8</v>
      </c>
      <c r="I10" s="270">
        <v>500</v>
      </c>
      <c r="J10" s="270">
        <f t="shared" si="0"/>
        <v>4000</v>
      </c>
      <c r="K10" s="269"/>
    </row>
    <row r="11" spans="1:12" ht="14.4" customHeight="1" x14ac:dyDescent="0.3">
      <c r="A11" s="99">
        <v>4</v>
      </c>
      <c r="B11" s="842"/>
      <c r="C11" s="307" t="s">
        <v>3868</v>
      </c>
      <c r="D11" s="271">
        <v>0.22</v>
      </c>
      <c r="E11" s="341">
        <v>0.12</v>
      </c>
      <c r="F11" s="341">
        <v>7.0000000000000007E-2</v>
      </c>
      <c r="G11" s="275" t="s">
        <v>3677</v>
      </c>
      <c r="H11" s="270">
        <v>16000</v>
      </c>
      <c r="I11" s="270">
        <v>1.5</v>
      </c>
      <c r="J11" s="270">
        <f t="shared" si="0"/>
        <v>24000</v>
      </c>
      <c r="K11" s="269"/>
    </row>
    <row r="12" spans="1:12" ht="14.4" customHeight="1" x14ac:dyDescent="0.3">
      <c r="A12" s="99">
        <v>5</v>
      </c>
      <c r="B12" s="842"/>
      <c r="C12" s="307" t="s">
        <v>2007</v>
      </c>
      <c r="D12" s="271"/>
      <c r="E12" s="341"/>
      <c r="F12" s="341"/>
      <c r="G12" s="275" t="s">
        <v>3679</v>
      </c>
      <c r="H12" s="270">
        <v>7</v>
      </c>
      <c r="I12" s="270">
        <v>500</v>
      </c>
      <c r="J12" s="270">
        <f t="shared" si="0"/>
        <v>3500</v>
      </c>
      <c r="K12" s="269"/>
    </row>
    <row r="13" spans="1:12" ht="14.4" customHeight="1" x14ac:dyDescent="0.3">
      <c r="A13" s="99">
        <v>7</v>
      </c>
      <c r="B13" s="842"/>
      <c r="C13" s="307" t="s">
        <v>2008</v>
      </c>
      <c r="D13" s="271"/>
      <c r="E13" s="341"/>
      <c r="F13" s="341"/>
      <c r="G13" s="275" t="s">
        <v>3770</v>
      </c>
      <c r="H13" s="270">
        <v>5</v>
      </c>
      <c r="I13" s="270">
        <v>700</v>
      </c>
      <c r="J13" s="270">
        <f t="shared" si="0"/>
        <v>3500</v>
      </c>
      <c r="K13" s="269"/>
    </row>
    <row r="14" spans="1:12" ht="14.4" customHeight="1" x14ac:dyDescent="0.3">
      <c r="A14" s="99">
        <v>8</v>
      </c>
      <c r="B14" s="842"/>
      <c r="C14" s="307" t="s">
        <v>2010</v>
      </c>
      <c r="D14" s="271"/>
      <c r="E14" s="341"/>
      <c r="F14" s="341"/>
      <c r="G14" s="275" t="s">
        <v>3700</v>
      </c>
      <c r="H14" s="270">
        <v>250</v>
      </c>
      <c r="I14" s="270">
        <v>6</v>
      </c>
      <c r="J14" s="270">
        <f t="shared" si="0"/>
        <v>1500</v>
      </c>
      <c r="K14" s="269"/>
    </row>
    <row r="15" spans="1:12" ht="14.4" customHeight="1" x14ac:dyDescent="0.3">
      <c r="A15" s="99"/>
      <c r="B15" s="842" t="s">
        <v>473</v>
      </c>
      <c r="C15" s="307" t="s">
        <v>3955</v>
      </c>
      <c r="D15" s="271">
        <v>1.3</v>
      </c>
      <c r="E15" s="341">
        <v>0.15</v>
      </c>
      <c r="F15" s="341">
        <v>0.15</v>
      </c>
      <c r="G15" s="275" t="s">
        <v>3677</v>
      </c>
      <c r="H15" s="270">
        <v>4</v>
      </c>
      <c r="I15" s="270">
        <v>150</v>
      </c>
      <c r="J15" s="270">
        <f t="shared" si="0"/>
        <v>600</v>
      </c>
      <c r="K15" s="269"/>
    </row>
    <row r="16" spans="1:12" ht="14.4" customHeight="1" x14ac:dyDescent="0.3">
      <c r="A16" s="99">
        <v>10</v>
      </c>
      <c r="B16" s="842"/>
      <c r="C16" s="307" t="s">
        <v>3822</v>
      </c>
      <c r="D16" s="271">
        <v>0.8</v>
      </c>
      <c r="E16" s="341"/>
      <c r="F16" s="341">
        <v>0.8</v>
      </c>
      <c r="G16" s="275" t="s">
        <v>3677</v>
      </c>
      <c r="H16" s="270">
        <v>1</v>
      </c>
      <c r="I16" s="270">
        <v>1800</v>
      </c>
      <c r="J16" s="270">
        <f t="shared" si="0"/>
        <v>1800</v>
      </c>
      <c r="K16" s="269"/>
    </row>
    <row r="17" spans="1:12" ht="14.4" customHeight="1" x14ac:dyDescent="0.3">
      <c r="A17" s="99">
        <v>11</v>
      </c>
      <c r="B17" s="842"/>
      <c r="C17" s="307" t="s">
        <v>3821</v>
      </c>
      <c r="D17" s="271"/>
      <c r="E17" s="341">
        <v>1</v>
      </c>
      <c r="F17" s="341">
        <v>2.5</v>
      </c>
      <c r="G17" s="275" t="s">
        <v>3677</v>
      </c>
      <c r="H17" s="270">
        <v>1</v>
      </c>
      <c r="I17" s="270">
        <v>3500</v>
      </c>
      <c r="J17" s="270">
        <f t="shared" si="0"/>
        <v>3500</v>
      </c>
      <c r="K17" s="269"/>
    </row>
    <row r="18" spans="1:12" ht="14.4" customHeight="1" x14ac:dyDescent="0.3">
      <c r="A18" s="99">
        <v>12</v>
      </c>
      <c r="B18" s="842"/>
      <c r="C18" s="307" t="s">
        <v>3698</v>
      </c>
      <c r="D18" s="271"/>
      <c r="E18" s="341"/>
      <c r="F18" s="341"/>
      <c r="G18" s="275" t="s">
        <v>3683</v>
      </c>
      <c r="H18" s="270">
        <v>0.8</v>
      </c>
      <c r="I18" s="270">
        <v>380</v>
      </c>
      <c r="J18" s="270">
        <f t="shared" si="0"/>
        <v>304</v>
      </c>
      <c r="K18" s="269"/>
    </row>
    <row r="19" spans="1:12" ht="14.4" customHeight="1" x14ac:dyDescent="0.3">
      <c r="A19" s="99">
        <v>13</v>
      </c>
      <c r="B19" s="842"/>
      <c r="C19" s="307" t="s">
        <v>3927</v>
      </c>
      <c r="D19" s="271">
        <v>4.2</v>
      </c>
      <c r="E19" s="341"/>
      <c r="F19" s="341">
        <v>0.06</v>
      </c>
      <c r="G19" s="275" t="s">
        <v>3677</v>
      </c>
      <c r="H19" s="270">
        <v>12</v>
      </c>
      <c r="I19" s="270">
        <v>700</v>
      </c>
      <c r="J19" s="270">
        <f t="shared" si="0"/>
        <v>8400</v>
      </c>
      <c r="K19" s="269"/>
    </row>
    <row r="20" spans="1:12" ht="14.4" customHeight="1" x14ac:dyDescent="0.3">
      <c r="A20" s="99">
        <v>14</v>
      </c>
      <c r="B20" s="842"/>
      <c r="C20" s="307" t="s">
        <v>3823</v>
      </c>
      <c r="D20" s="271"/>
      <c r="E20" s="341"/>
      <c r="F20" s="341"/>
      <c r="G20" s="275" t="s">
        <v>3677</v>
      </c>
      <c r="H20" s="270">
        <v>2</v>
      </c>
      <c r="I20" s="270">
        <v>70</v>
      </c>
      <c r="J20" s="270">
        <f t="shared" si="0"/>
        <v>140</v>
      </c>
      <c r="K20" s="269"/>
    </row>
    <row r="21" spans="1:12" ht="14.4" customHeight="1" x14ac:dyDescent="0.3">
      <c r="A21" s="758" t="s">
        <v>3712</v>
      </c>
      <c r="B21" s="759"/>
      <c r="C21" s="759"/>
      <c r="D21" s="759"/>
      <c r="E21" s="759"/>
      <c r="F21" s="759"/>
      <c r="G21" s="759"/>
      <c r="H21" s="759"/>
      <c r="I21" s="760"/>
      <c r="J21" s="334">
        <f>SUM(J8:J20)</f>
        <v>54064</v>
      </c>
      <c r="K21" s="269"/>
    </row>
    <row r="22" spans="1:12" ht="14.4" customHeight="1" x14ac:dyDescent="0.3">
      <c r="A22" s="99">
        <v>15</v>
      </c>
      <c r="B22" s="779" t="s">
        <v>3676</v>
      </c>
      <c r="C22" s="398" t="s">
        <v>3675</v>
      </c>
      <c r="D22" s="398"/>
      <c r="E22" s="286"/>
      <c r="F22" s="286"/>
      <c r="G22" s="275" t="s">
        <v>3660</v>
      </c>
      <c r="H22" s="271">
        <v>70</v>
      </c>
      <c r="I22" s="271">
        <v>300</v>
      </c>
      <c r="J22" s="279">
        <f>I22*H22</f>
        <v>21000</v>
      </c>
      <c r="K22" s="269"/>
    </row>
    <row r="23" spans="1:12" ht="14.4" customHeight="1" x14ac:dyDescent="0.3">
      <c r="A23" s="99">
        <v>16</v>
      </c>
      <c r="B23" s="779"/>
      <c r="C23" s="398" t="s">
        <v>3652</v>
      </c>
      <c r="D23" s="398"/>
      <c r="E23" s="286"/>
      <c r="F23" s="286"/>
      <c r="G23" s="275" t="s">
        <v>3660</v>
      </c>
      <c r="H23" s="271">
        <v>38</v>
      </c>
      <c r="I23" s="271">
        <v>500</v>
      </c>
      <c r="J23" s="279">
        <f>I23*H23</f>
        <v>19000</v>
      </c>
      <c r="K23" s="269"/>
      <c r="L23" s="274"/>
    </row>
    <row r="24" spans="1:12" ht="14.4" customHeight="1" x14ac:dyDescent="0.3">
      <c r="A24" s="758" t="s">
        <v>3704</v>
      </c>
      <c r="B24" s="759"/>
      <c r="C24" s="759"/>
      <c r="D24" s="759"/>
      <c r="E24" s="759"/>
      <c r="F24" s="759"/>
      <c r="G24" s="759"/>
      <c r="H24" s="759"/>
      <c r="I24" s="760"/>
      <c r="J24" s="334">
        <f>J22+J23</f>
        <v>40000</v>
      </c>
      <c r="K24" s="269"/>
      <c r="L24" s="274"/>
    </row>
    <row r="25" spans="1:12" ht="14.4" customHeight="1" x14ac:dyDescent="0.3">
      <c r="A25" s="448">
        <v>17</v>
      </c>
      <c r="B25" s="887" t="s">
        <v>3674</v>
      </c>
      <c r="C25" s="802" t="s">
        <v>3718</v>
      </c>
      <c r="D25" s="803"/>
      <c r="E25" s="803"/>
      <c r="F25" s="804"/>
      <c r="G25" s="272" t="s">
        <v>3673</v>
      </c>
      <c r="H25" s="448"/>
      <c r="I25" s="448"/>
      <c r="J25" s="271"/>
      <c r="K25" s="269"/>
    </row>
    <row r="26" spans="1:12" ht="14.4" customHeight="1" x14ac:dyDescent="0.3">
      <c r="A26" s="99">
        <v>18</v>
      </c>
      <c r="B26" s="887"/>
      <c r="C26" s="805" t="s">
        <v>3674</v>
      </c>
      <c r="D26" s="806"/>
      <c r="E26" s="806"/>
      <c r="F26" s="807"/>
      <c r="G26" s="275" t="s">
        <v>3789</v>
      </c>
      <c r="H26" s="312">
        <v>1</v>
      </c>
      <c r="I26" s="710">
        <v>5000</v>
      </c>
      <c r="J26" s="657">
        <f>I26</f>
        <v>5000</v>
      </c>
      <c r="K26" s="269"/>
    </row>
    <row r="27" spans="1:12" ht="14.4" customHeight="1" x14ac:dyDescent="0.3">
      <c r="A27" s="758" t="s">
        <v>3711</v>
      </c>
      <c r="B27" s="759"/>
      <c r="C27" s="759"/>
      <c r="D27" s="759"/>
      <c r="E27" s="759"/>
      <c r="F27" s="759"/>
      <c r="G27" s="759"/>
      <c r="H27" s="759"/>
      <c r="I27" s="760"/>
      <c r="J27" s="628">
        <f>J21+J24+J26</f>
        <v>99064</v>
      </c>
      <c r="K27" s="269"/>
    </row>
  </sheetData>
  <mergeCells count="15">
    <mergeCell ref="A27:I27"/>
    <mergeCell ref="B25:B26"/>
    <mergeCell ref="C25:F25"/>
    <mergeCell ref="C26:F26"/>
    <mergeCell ref="A24:I24"/>
    <mergeCell ref="A1:J1"/>
    <mergeCell ref="B22:B23"/>
    <mergeCell ref="B10:B14"/>
    <mergeCell ref="B15:B20"/>
    <mergeCell ref="A2:B2"/>
    <mergeCell ref="A3:B3"/>
    <mergeCell ref="A4:B4"/>
    <mergeCell ref="A5:B5"/>
    <mergeCell ref="A6:B6"/>
    <mergeCell ref="A21:I21"/>
  </mergeCells>
  <pageMargins left="0.2" right="0" top="0.75" bottom="0.75" header="0.3" footer="0.3"/>
  <pageSetup scale="80" orientation="portrait" horizontalDpi="300" verticalDpi="300"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9"/>
  <sheetViews>
    <sheetView zoomScaleNormal="100" workbookViewId="0">
      <selection activeCell="I18" sqref="I18:J18"/>
    </sheetView>
  </sheetViews>
  <sheetFormatPr defaultRowHeight="13.8" x14ac:dyDescent="0.25"/>
  <cols>
    <col min="1" max="1" width="3.44140625" style="312" bestFit="1" customWidth="1"/>
    <col min="2" max="2" width="16.109375" style="312" bestFit="1" customWidth="1"/>
    <col min="3" max="3" width="24.77734375" style="358" customWidth="1"/>
    <col min="4" max="4" width="6.6640625" style="313" customWidth="1"/>
    <col min="5" max="5" width="7.5546875" style="313" bestFit="1" customWidth="1"/>
    <col min="6" max="6" width="6.6640625" style="313" customWidth="1"/>
    <col min="7" max="7" width="8.6640625" style="371" bestFit="1" customWidth="1"/>
    <col min="8" max="8" width="8.44140625" style="312" bestFit="1" customWidth="1"/>
    <col min="9" max="9" width="12.109375" style="313" bestFit="1" customWidth="1"/>
    <col min="10" max="10" width="8.88671875" style="633" bestFit="1" customWidth="1"/>
    <col min="11" max="16384" width="8.88671875" style="312"/>
  </cols>
  <sheetData>
    <row r="1" spans="1:12" ht="41.4" customHeight="1" x14ac:dyDescent="0.25">
      <c r="A1" s="791" t="s">
        <v>3695</v>
      </c>
      <c r="B1" s="791"/>
      <c r="C1" s="791"/>
      <c r="D1" s="791"/>
      <c r="E1" s="791"/>
      <c r="F1" s="791"/>
      <c r="G1" s="791"/>
      <c r="H1" s="791"/>
      <c r="I1" s="791"/>
      <c r="J1" s="791"/>
    </row>
    <row r="2" spans="1:12" x14ac:dyDescent="0.25">
      <c r="A2" s="791" t="s">
        <v>456</v>
      </c>
      <c r="B2" s="791"/>
      <c r="C2" s="546" t="s">
        <v>1889</v>
      </c>
      <c r="D2" s="274"/>
      <c r="E2" s="312"/>
      <c r="F2" s="312"/>
      <c r="I2" s="312"/>
      <c r="J2" s="312"/>
    </row>
    <row r="3" spans="1:12" ht="14.4" customHeight="1" x14ac:dyDescent="0.25">
      <c r="A3" s="791" t="s">
        <v>3694</v>
      </c>
      <c r="B3" s="791"/>
      <c r="C3" s="546" t="s">
        <v>1872</v>
      </c>
      <c r="D3" s="274"/>
      <c r="E3" s="312"/>
      <c r="F3" s="312"/>
      <c r="I3" s="312"/>
      <c r="J3" s="312"/>
    </row>
    <row r="4" spans="1:12" ht="14.4" customHeight="1" x14ac:dyDescent="0.25">
      <c r="A4" s="791" t="s">
        <v>3779</v>
      </c>
      <c r="B4" s="791"/>
      <c r="C4" s="546" t="s">
        <v>1364</v>
      </c>
      <c r="D4" s="274"/>
      <c r="E4" s="312"/>
      <c r="F4" s="312"/>
      <c r="I4" s="312"/>
      <c r="J4" s="312"/>
    </row>
    <row r="5" spans="1:12" ht="14.4" customHeight="1" x14ac:dyDescent="0.25">
      <c r="A5" s="791" t="s">
        <v>3693</v>
      </c>
      <c r="B5" s="791"/>
      <c r="C5" s="546" t="s">
        <v>2810</v>
      </c>
      <c r="D5" s="274"/>
      <c r="E5" s="312"/>
      <c r="F5" s="312"/>
      <c r="I5" s="312"/>
      <c r="J5" s="312"/>
    </row>
    <row r="6" spans="1:12" x14ac:dyDescent="0.25">
      <c r="A6" s="855" t="s">
        <v>457</v>
      </c>
      <c r="B6" s="856"/>
      <c r="C6" s="636" t="s">
        <v>2108</v>
      </c>
      <c r="D6" s="520"/>
      <c r="E6" s="520"/>
      <c r="F6" s="520"/>
      <c r="G6" s="635"/>
      <c r="H6" s="635"/>
      <c r="I6" s="312"/>
      <c r="J6" s="312"/>
    </row>
    <row r="7" spans="1:12" ht="24.6" customHeight="1" x14ac:dyDescent="0.25">
      <c r="A7" s="701" t="s">
        <v>413</v>
      </c>
      <c r="B7" s="406" t="s">
        <v>3712</v>
      </c>
      <c r="C7" s="353" t="s">
        <v>3692</v>
      </c>
      <c r="D7" s="351" t="s">
        <v>3691</v>
      </c>
      <c r="E7" s="309" t="s">
        <v>3690</v>
      </c>
      <c r="F7" s="309" t="s">
        <v>3689</v>
      </c>
      <c r="G7" s="352" t="s">
        <v>3688</v>
      </c>
      <c r="H7" s="351" t="s">
        <v>3687</v>
      </c>
      <c r="I7" s="351" t="s">
        <v>3883</v>
      </c>
      <c r="J7" s="351" t="s">
        <v>3884</v>
      </c>
      <c r="K7" s="360"/>
    </row>
    <row r="8" spans="1:12" ht="16.2" x14ac:dyDescent="0.25">
      <c r="A8" s="305">
        <v>1</v>
      </c>
      <c r="B8" s="308" t="s">
        <v>3686</v>
      </c>
      <c r="C8" s="307" t="s">
        <v>3872</v>
      </c>
      <c r="D8" s="304">
        <v>12.53</v>
      </c>
      <c r="E8" s="306">
        <v>3.2</v>
      </c>
      <c r="F8" s="306"/>
      <c r="G8" s="297" t="s">
        <v>3683</v>
      </c>
      <c r="H8" s="537">
        <f>D8*E8</f>
        <v>40.096000000000004</v>
      </c>
      <c r="I8" s="296">
        <v>80</v>
      </c>
      <c r="J8" s="295">
        <f>I8*H8</f>
        <v>3207.6800000000003</v>
      </c>
      <c r="K8" s="360"/>
    </row>
    <row r="9" spans="1:12" x14ac:dyDescent="0.25">
      <c r="A9" s="305">
        <v>2</v>
      </c>
      <c r="B9" s="779" t="s">
        <v>479</v>
      </c>
      <c r="C9" s="307" t="s">
        <v>3871</v>
      </c>
      <c r="D9" s="304">
        <v>4.9000000000000004</v>
      </c>
      <c r="E9" s="306"/>
      <c r="F9" s="306"/>
      <c r="G9" s="297" t="s">
        <v>3678</v>
      </c>
      <c r="H9" s="537">
        <v>4.9000000000000004</v>
      </c>
      <c r="I9" s="296">
        <v>95</v>
      </c>
      <c r="J9" s="295">
        <f>I9*H9</f>
        <v>465.50000000000006</v>
      </c>
      <c r="K9" s="360"/>
    </row>
    <row r="10" spans="1:12" x14ac:dyDescent="0.25">
      <c r="A10" s="305">
        <v>3</v>
      </c>
      <c r="B10" s="779"/>
      <c r="C10" s="307" t="s">
        <v>3957</v>
      </c>
      <c r="D10" s="304">
        <v>5</v>
      </c>
      <c r="E10" s="306"/>
      <c r="F10" s="306"/>
      <c r="G10" s="297" t="s">
        <v>3678</v>
      </c>
      <c r="H10" s="537">
        <v>5</v>
      </c>
      <c r="I10" s="296">
        <v>112</v>
      </c>
      <c r="J10" s="295">
        <f>I10*H10</f>
        <v>560</v>
      </c>
      <c r="K10" s="360"/>
    </row>
    <row r="11" spans="1:12" ht="16.2" x14ac:dyDescent="0.25">
      <c r="A11" s="305">
        <v>4</v>
      </c>
      <c r="B11" s="779" t="s">
        <v>478</v>
      </c>
      <c r="C11" s="307" t="s">
        <v>3946</v>
      </c>
      <c r="D11" s="304">
        <v>2.1</v>
      </c>
      <c r="E11" s="306">
        <v>0.2</v>
      </c>
      <c r="F11" s="306">
        <v>0.7</v>
      </c>
      <c r="G11" s="297" t="s">
        <v>3679</v>
      </c>
      <c r="H11" s="537">
        <v>0.28999999999999998</v>
      </c>
      <c r="I11" s="296">
        <v>400</v>
      </c>
      <c r="J11" s="295">
        <f>I11*H11</f>
        <v>115.99999999999999</v>
      </c>
      <c r="K11" s="360"/>
    </row>
    <row r="12" spans="1:12" ht="16.2" x14ac:dyDescent="0.25">
      <c r="A12" s="305">
        <v>5</v>
      </c>
      <c r="B12" s="779"/>
      <c r="C12" s="307" t="s">
        <v>3956</v>
      </c>
      <c r="D12" s="307">
        <v>6</v>
      </c>
      <c r="E12" s="367">
        <v>0.8</v>
      </c>
      <c r="F12" s="367">
        <v>0.2</v>
      </c>
      <c r="G12" s="297" t="s">
        <v>3679</v>
      </c>
      <c r="H12" s="634">
        <v>0.96</v>
      </c>
      <c r="I12" s="369">
        <v>400</v>
      </c>
      <c r="J12" s="295">
        <f>I12*H12</f>
        <v>384</v>
      </c>
      <c r="K12" s="360"/>
    </row>
    <row r="13" spans="1:12" x14ac:dyDescent="0.25">
      <c r="A13" s="758" t="s">
        <v>3712</v>
      </c>
      <c r="B13" s="759"/>
      <c r="C13" s="759"/>
      <c r="D13" s="759"/>
      <c r="E13" s="759"/>
      <c r="F13" s="759"/>
      <c r="G13" s="759"/>
      <c r="H13" s="759"/>
      <c r="I13" s="760"/>
      <c r="J13" s="609">
        <f>SUM(J8:J12)</f>
        <v>4733.18</v>
      </c>
      <c r="K13" s="360"/>
    </row>
    <row r="14" spans="1:12" x14ac:dyDescent="0.25">
      <c r="A14" s="297">
        <v>6</v>
      </c>
      <c r="B14" s="779" t="s">
        <v>3676</v>
      </c>
      <c r="C14" s="299" t="s">
        <v>3675</v>
      </c>
      <c r="D14" s="832"/>
      <c r="E14" s="832"/>
      <c r="F14" s="832"/>
      <c r="G14" s="297" t="s">
        <v>3660</v>
      </c>
      <c r="H14" s="297">
        <v>18</v>
      </c>
      <c r="I14" s="296">
        <v>350</v>
      </c>
      <c r="J14" s="295">
        <f>I14*H14</f>
        <v>6300</v>
      </c>
      <c r="K14" s="360"/>
    </row>
    <row r="15" spans="1:12" x14ac:dyDescent="0.25">
      <c r="A15" s="297">
        <v>7</v>
      </c>
      <c r="B15" s="779"/>
      <c r="C15" s="299" t="s">
        <v>3652</v>
      </c>
      <c r="D15" s="832"/>
      <c r="E15" s="832"/>
      <c r="F15" s="832"/>
      <c r="G15" s="297" t="s">
        <v>3660</v>
      </c>
      <c r="H15" s="297">
        <v>6</v>
      </c>
      <c r="I15" s="296">
        <v>500</v>
      </c>
      <c r="J15" s="295">
        <f>I15*H15</f>
        <v>3000</v>
      </c>
      <c r="K15" s="360"/>
      <c r="L15" s="274"/>
    </row>
    <row r="16" spans="1:12" x14ac:dyDescent="0.25">
      <c r="A16" s="758" t="s">
        <v>3704</v>
      </c>
      <c r="B16" s="759"/>
      <c r="C16" s="759"/>
      <c r="D16" s="759"/>
      <c r="E16" s="759"/>
      <c r="F16" s="759"/>
      <c r="G16" s="759"/>
      <c r="H16" s="759"/>
      <c r="I16" s="760"/>
      <c r="J16" s="361">
        <f>J14+J15</f>
        <v>9300</v>
      </c>
      <c r="K16" s="360"/>
    </row>
    <row r="17" spans="1:21" x14ac:dyDescent="0.25">
      <c r="A17" s="297">
        <v>9</v>
      </c>
      <c r="B17" s="779" t="s">
        <v>3674</v>
      </c>
      <c r="C17" s="802" t="s">
        <v>3718</v>
      </c>
      <c r="D17" s="803"/>
      <c r="E17" s="803"/>
      <c r="F17" s="804"/>
      <c r="G17" s="297" t="s">
        <v>3673</v>
      </c>
      <c r="H17" s="297"/>
      <c r="I17" s="296"/>
      <c r="J17" s="296"/>
      <c r="K17" s="360"/>
    </row>
    <row r="18" spans="1:21" x14ac:dyDescent="0.25">
      <c r="A18" s="297">
        <v>10</v>
      </c>
      <c r="B18" s="779"/>
      <c r="C18" s="805" t="s">
        <v>3674</v>
      </c>
      <c r="D18" s="806"/>
      <c r="E18" s="806"/>
      <c r="F18" s="807"/>
      <c r="G18" s="297" t="s">
        <v>3795</v>
      </c>
      <c r="H18" s="297">
        <v>1</v>
      </c>
      <c r="I18" s="713">
        <v>1050</v>
      </c>
      <c r="J18" s="713">
        <f>I18*H18</f>
        <v>1050</v>
      </c>
      <c r="K18" s="360"/>
    </row>
    <row r="19" spans="1:21" s="4" customFormat="1" ht="15.6" customHeight="1" x14ac:dyDescent="0.25">
      <c r="A19" s="758" t="s">
        <v>3711</v>
      </c>
      <c r="B19" s="759"/>
      <c r="C19" s="759"/>
      <c r="D19" s="759"/>
      <c r="E19" s="759"/>
      <c r="F19" s="759"/>
      <c r="G19" s="759"/>
      <c r="H19" s="759"/>
      <c r="I19" s="760"/>
      <c r="J19" s="361">
        <f>J13+J16+J18</f>
        <v>15083.18</v>
      </c>
      <c r="K19" s="360"/>
      <c r="L19" s="312"/>
      <c r="M19" s="312"/>
      <c r="N19" s="312"/>
      <c r="O19" s="312"/>
      <c r="P19" s="312"/>
      <c r="Q19" s="312"/>
      <c r="R19" s="312"/>
      <c r="S19" s="312"/>
      <c r="T19" s="312"/>
      <c r="U19" s="312"/>
    </row>
  </sheetData>
  <mergeCells count="17">
    <mergeCell ref="D14:F14"/>
    <mergeCell ref="A1:J1"/>
    <mergeCell ref="A13:I13"/>
    <mergeCell ref="A16:I16"/>
    <mergeCell ref="A19:I19"/>
    <mergeCell ref="B9:B10"/>
    <mergeCell ref="B11:B12"/>
    <mergeCell ref="B14:B15"/>
    <mergeCell ref="D15:F15"/>
    <mergeCell ref="A2:B2"/>
    <mergeCell ref="A3:B3"/>
    <mergeCell ref="A4:B4"/>
    <mergeCell ref="A5:B5"/>
    <mergeCell ref="A6:B6"/>
    <mergeCell ref="C17:F17"/>
    <mergeCell ref="B17:B18"/>
    <mergeCell ref="C18:F18"/>
  </mergeCells>
  <pageMargins left="0.7" right="0.7" top="0.75" bottom="0.75" header="0.3" footer="0.3"/>
  <pageSetup orientation="portrait" horizontalDpi="300" verticalDpi="300"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8"/>
  <sheetViews>
    <sheetView zoomScaleNormal="100" workbookViewId="0">
      <selection activeCell="G24" sqref="G24"/>
    </sheetView>
  </sheetViews>
  <sheetFormatPr defaultRowHeight="14.4" x14ac:dyDescent="0.3"/>
  <cols>
    <col min="1" max="1" width="4.5546875" bestFit="1" customWidth="1"/>
    <col min="2" max="2" width="18.6640625" bestFit="1" customWidth="1"/>
    <col min="3" max="3" width="22.77734375" style="267" bestFit="1" customWidth="1"/>
    <col min="4" max="4" width="6.6640625" style="265" customWidth="1"/>
    <col min="5" max="5" width="9.77734375" style="265" customWidth="1"/>
    <col min="6" max="6" width="6.6640625" style="265" customWidth="1"/>
    <col min="7" max="7" width="10.44140625" style="265" bestFit="1" customWidth="1"/>
    <col min="8" max="8" width="7.88671875" style="265" bestFit="1" customWidth="1"/>
    <col min="9" max="9" width="12.88671875" style="265" bestFit="1" customWidth="1"/>
    <col min="10" max="10" width="9.44140625" style="517" bestFit="1" customWidth="1"/>
  </cols>
  <sheetData>
    <row r="1" spans="1:21" ht="41.4" customHeight="1" x14ac:dyDescent="0.3">
      <c r="A1" s="791" t="s">
        <v>3695</v>
      </c>
      <c r="B1" s="791"/>
      <c r="C1" s="791"/>
      <c r="D1" s="791"/>
      <c r="E1" s="791"/>
      <c r="F1" s="791"/>
      <c r="G1" s="791"/>
      <c r="H1" s="791"/>
      <c r="I1" s="791"/>
      <c r="J1" s="791"/>
    </row>
    <row r="2" spans="1:21" x14ac:dyDescent="0.3">
      <c r="A2" s="791" t="s">
        <v>456</v>
      </c>
      <c r="B2" s="791"/>
      <c r="C2" s="546" t="s">
        <v>1889</v>
      </c>
      <c r="D2" s="274"/>
      <c r="E2" s="312"/>
      <c r="F2" s="312"/>
      <c r="G2" s="312"/>
      <c r="H2" s="313"/>
      <c r="I2" s="312"/>
      <c r="J2" s="647"/>
    </row>
    <row r="3" spans="1:21" ht="14.4" customHeight="1" x14ac:dyDescent="0.3">
      <c r="A3" s="791" t="s">
        <v>3694</v>
      </c>
      <c r="B3" s="791"/>
      <c r="C3" s="546" t="s">
        <v>1872</v>
      </c>
      <c r="D3" s="274"/>
      <c r="E3" s="312"/>
      <c r="F3" s="312"/>
      <c r="G3" s="312"/>
      <c r="H3" s="313"/>
      <c r="I3" s="312"/>
      <c r="J3" s="647"/>
    </row>
    <row r="4" spans="1:21" ht="14.4" customHeight="1" x14ac:dyDescent="0.3">
      <c r="A4" s="791" t="s">
        <v>3779</v>
      </c>
      <c r="B4" s="791"/>
      <c r="C4" s="546" t="s">
        <v>1364</v>
      </c>
      <c r="D4" s="274"/>
      <c r="E4" s="312"/>
      <c r="F4" s="312"/>
      <c r="G4" s="312"/>
      <c r="H4" s="313"/>
      <c r="I4" s="312"/>
      <c r="J4" s="647"/>
    </row>
    <row r="5" spans="1:21" ht="14.4" customHeight="1" x14ac:dyDescent="0.3">
      <c r="A5" s="791" t="s">
        <v>3693</v>
      </c>
      <c r="B5" s="791"/>
      <c r="C5" s="546" t="s">
        <v>2810</v>
      </c>
      <c r="D5" s="274"/>
      <c r="E5" s="312"/>
      <c r="F5" s="312"/>
      <c r="G5" s="312"/>
      <c r="H5" s="313"/>
      <c r="I5" s="312"/>
      <c r="J5" s="647"/>
    </row>
    <row r="6" spans="1:21" x14ac:dyDescent="0.3">
      <c r="A6" s="855" t="s">
        <v>457</v>
      </c>
      <c r="B6" s="856"/>
      <c r="C6" s="636" t="s">
        <v>3876</v>
      </c>
      <c r="D6" s="520"/>
      <c r="E6" s="520"/>
      <c r="F6" s="520"/>
      <c r="G6" s="520"/>
      <c r="H6" s="520"/>
      <c r="I6" s="312"/>
      <c r="J6" s="647"/>
    </row>
    <row r="7" spans="1:21" ht="37.200000000000003" customHeight="1" x14ac:dyDescent="0.3">
      <c r="A7" s="701" t="s">
        <v>413</v>
      </c>
      <c r="B7" s="406" t="s">
        <v>3712</v>
      </c>
      <c r="C7" s="353" t="s">
        <v>3692</v>
      </c>
      <c r="D7" s="351" t="s">
        <v>3691</v>
      </c>
      <c r="E7" s="309" t="s">
        <v>3690</v>
      </c>
      <c r="F7" s="309" t="s">
        <v>3689</v>
      </c>
      <c r="G7" s="352" t="s">
        <v>3688</v>
      </c>
      <c r="H7" s="351" t="s">
        <v>3687</v>
      </c>
      <c r="I7" s="351" t="s">
        <v>3883</v>
      </c>
      <c r="J7" s="351" t="s">
        <v>3884</v>
      </c>
      <c r="K7" s="294"/>
    </row>
    <row r="8" spans="1:21" ht="16.2" x14ac:dyDescent="0.3">
      <c r="A8" s="305">
        <v>1</v>
      </c>
      <c r="B8" s="779" t="s">
        <v>3686</v>
      </c>
      <c r="C8" s="307" t="s">
        <v>3875</v>
      </c>
      <c r="D8" s="296">
        <v>5</v>
      </c>
      <c r="E8" s="302">
        <v>1</v>
      </c>
      <c r="F8" s="302"/>
      <c r="G8" s="297" t="s">
        <v>3683</v>
      </c>
      <c r="H8" s="296">
        <f>D8*E8</f>
        <v>5</v>
      </c>
      <c r="I8" s="296">
        <v>190</v>
      </c>
      <c r="J8" s="295">
        <f t="shared" ref="J8:J21" si="0">H8*I8</f>
        <v>950</v>
      </c>
      <c r="K8" s="294"/>
    </row>
    <row r="9" spans="1:21" ht="16.2" x14ac:dyDescent="0.3">
      <c r="A9" s="305">
        <v>2</v>
      </c>
      <c r="B9" s="779"/>
      <c r="C9" s="307" t="s">
        <v>3872</v>
      </c>
      <c r="D9" s="296">
        <v>7.5</v>
      </c>
      <c r="E9" s="302">
        <v>7.1</v>
      </c>
      <c r="F9" s="302"/>
      <c r="G9" s="297" t="s">
        <v>3683</v>
      </c>
      <c r="H9" s="296">
        <f>D9*E9</f>
        <v>53.25</v>
      </c>
      <c r="I9" s="296">
        <v>100</v>
      </c>
      <c r="J9" s="295">
        <f t="shared" si="0"/>
        <v>5325</v>
      </c>
      <c r="K9" s="294"/>
    </row>
    <row r="10" spans="1:21" ht="16.2" x14ac:dyDescent="0.3">
      <c r="A10" s="305">
        <v>3</v>
      </c>
      <c r="B10" s="779"/>
      <c r="C10" s="307" t="s">
        <v>3723</v>
      </c>
      <c r="D10" s="296">
        <v>4</v>
      </c>
      <c r="E10" s="302">
        <v>3</v>
      </c>
      <c r="F10" s="302"/>
      <c r="G10" s="297" t="s">
        <v>3683</v>
      </c>
      <c r="H10" s="296">
        <f>D10*E10</f>
        <v>12</v>
      </c>
      <c r="I10" s="296">
        <v>35</v>
      </c>
      <c r="J10" s="295">
        <f t="shared" si="0"/>
        <v>420</v>
      </c>
      <c r="K10" s="294"/>
    </row>
    <row r="11" spans="1:21" ht="14.4" customHeight="1" x14ac:dyDescent="0.3">
      <c r="A11" s="305">
        <v>4</v>
      </c>
      <c r="B11" s="308" t="s">
        <v>3682</v>
      </c>
      <c r="C11" s="307" t="s">
        <v>3871</v>
      </c>
      <c r="D11" s="296">
        <v>66</v>
      </c>
      <c r="E11" s="302">
        <v>0.1</v>
      </c>
      <c r="F11" s="302"/>
      <c r="G11" s="297" t="s">
        <v>3677</v>
      </c>
      <c r="H11" s="296">
        <v>66</v>
      </c>
      <c r="I11" s="296">
        <v>46</v>
      </c>
      <c r="J11" s="295">
        <f t="shared" si="0"/>
        <v>3036</v>
      </c>
      <c r="K11" s="294"/>
    </row>
    <row r="12" spans="1:21" x14ac:dyDescent="0.3">
      <c r="A12" s="305">
        <v>9</v>
      </c>
      <c r="B12" s="308" t="s">
        <v>475</v>
      </c>
      <c r="C12" s="304" t="s">
        <v>2003</v>
      </c>
      <c r="D12" s="296">
        <v>32</v>
      </c>
      <c r="E12" s="302">
        <v>0</v>
      </c>
      <c r="F12" s="302"/>
      <c r="G12" s="305" t="s">
        <v>3678</v>
      </c>
      <c r="H12" s="365">
        <v>32</v>
      </c>
      <c r="I12" s="365">
        <v>35</v>
      </c>
      <c r="J12" s="295">
        <f t="shared" si="0"/>
        <v>1120</v>
      </c>
      <c r="K12" s="294"/>
    </row>
    <row r="13" spans="1:21" ht="16.2" x14ac:dyDescent="0.3">
      <c r="A13" s="305">
        <v>5</v>
      </c>
      <c r="B13" s="779" t="s">
        <v>478</v>
      </c>
      <c r="C13" s="307" t="s">
        <v>2018</v>
      </c>
      <c r="D13" s="296">
        <v>17</v>
      </c>
      <c r="E13" s="302">
        <v>0.2</v>
      </c>
      <c r="F13" s="302">
        <v>0.1</v>
      </c>
      <c r="G13" s="297" t="s">
        <v>3679</v>
      </c>
      <c r="H13" s="296">
        <v>0.3</v>
      </c>
      <c r="I13" s="295">
        <v>2200</v>
      </c>
      <c r="J13" s="295">
        <f t="shared" si="0"/>
        <v>660</v>
      </c>
      <c r="K13" s="294"/>
    </row>
    <row r="14" spans="1:21" ht="16.2" x14ac:dyDescent="0.3">
      <c r="A14" s="305">
        <v>6</v>
      </c>
      <c r="B14" s="779"/>
      <c r="C14" s="307" t="s">
        <v>3946</v>
      </c>
      <c r="D14" s="296">
        <v>21</v>
      </c>
      <c r="E14" s="302">
        <v>3</v>
      </c>
      <c r="F14" s="302">
        <v>0.4</v>
      </c>
      <c r="G14" s="297" t="s">
        <v>3679</v>
      </c>
      <c r="H14" s="296">
        <v>25.2</v>
      </c>
      <c r="I14" s="296">
        <v>450</v>
      </c>
      <c r="J14" s="295">
        <f t="shared" si="0"/>
        <v>11340</v>
      </c>
      <c r="K14" s="294"/>
    </row>
    <row r="15" spans="1:21" x14ac:dyDescent="0.3">
      <c r="A15" s="305">
        <v>7</v>
      </c>
      <c r="B15" s="779"/>
      <c r="C15" s="304" t="s">
        <v>2010</v>
      </c>
      <c r="D15" s="296"/>
      <c r="E15" s="302"/>
      <c r="F15" s="302"/>
      <c r="G15" s="305" t="s">
        <v>3734</v>
      </c>
      <c r="H15" s="365">
        <v>2</v>
      </c>
      <c r="I15" s="365">
        <v>250</v>
      </c>
      <c r="J15" s="295">
        <f t="shared" si="0"/>
        <v>500</v>
      </c>
      <c r="K15" s="294"/>
    </row>
    <row r="16" spans="1:21" s="277" customFormat="1" ht="14.4" customHeight="1" x14ac:dyDescent="0.3">
      <c r="A16" s="305">
        <v>8</v>
      </c>
      <c r="B16" s="779"/>
      <c r="C16" s="304" t="s">
        <v>2008</v>
      </c>
      <c r="D16" s="296"/>
      <c r="E16" s="302"/>
      <c r="F16" s="302"/>
      <c r="G16" s="297" t="s">
        <v>3679</v>
      </c>
      <c r="H16" s="296">
        <v>0.3</v>
      </c>
      <c r="I16" s="296">
        <v>500</v>
      </c>
      <c r="J16" s="295">
        <f t="shared" si="0"/>
        <v>150</v>
      </c>
      <c r="K16" s="294"/>
      <c r="L16"/>
      <c r="M16"/>
      <c r="N16"/>
      <c r="O16"/>
      <c r="P16"/>
      <c r="Q16"/>
      <c r="R16"/>
      <c r="S16"/>
      <c r="T16"/>
      <c r="U16"/>
    </row>
    <row r="17" spans="1:21" x14ac:dyDescent="0.3">
      <c r="A17" s="305">
        <v>10</v>
      </c>
      <c r="B17" s="779" t="s">
        <v>3874</v>
      </c>
      <c r="C17" s="304" t="s">
        <v>2489</v>
      </c>
      <c r="D17" s="296">
        <v>0.5</v>
      </c>
      <c r="E17" s="302">
        <v>0</v>
      </c>
      <c r="F17" s="302"/>
      <c r="G17" s="297" t="s">
        <v>3678</v>
      </c>
      <c r="H17" s="296">
        <v>4</v>
      </c>
      <c r="I17" s="296">
        <v>250</v>
      </c>
      <c r="J17" s="295">
        <f t="shared" si="0"/>
        <v>1000</v>
      </c>
      <c r="K17" s="294"/>
    </row>
    <row r="18" spans="1:21" x14ac:dyDescent="0.3">
      <c r="A18" s="305">
        <v>11</v>
      </c>
      <c r="B18" s="779"/>
      <c r="C18" s="304" t="s">
        <v>3873</v>
      </c>
      <c r="D18" s="296"/>
      <c r="E18" s="302"/>
      <c r="F18" s="302"/>
      <c r="G18" s="297" t="s">
        <v>3677</v>
      </c>
      <c r="H18" s="296">
        <v>12</v>
      </c>
      <c r="I18" s="296">
        <v>200</v>
      </c>
      <c r="J18" s="295">
        <f t="shared" si="0"/>
        <v>2400</v>
      </c>
      <c r="K18" s="294"/>
    </row>
    <row r="19" spans="1:21" ht="16.5" customHeight="1" x14ac:dyDescent="0.3">
      <c r="A19" s="305">
        <v>12</v>
      </c>
      <c r="B19" s="779"/>
      <c r="C19" s="304" t="s">
        <v>3821</v>
      </c>
      <c r="D19" s="296"/>
      <c r="E19" s="302">
        <v>0.73</v>
      </c>
      <c r="F19" s="302">
        <v>1.6</v>
      </c>
      <c r="G19" s="297" t="s">
        <v>3677</v>
      </c>
      <c r="H19" s="296">
        <v>1</v>
      </c>
      <c r="I19" s="295">
        <v>1200</v>
      </c>
      <c r="J19" s="295">
        <f t="shared" si="0"/>
        <v>1200</v>
      </c>
      <c r="K19" s="294"/>
    </row>
    <row r="20" spans="1:21" x14ac:dyDescent="0.3">
      <c r="A20" s="305">
        <v>13</v>
      </c>
      <c r="B20" s="779"/>
      <c r="C20" s="306" t="s">
        <v>3906</v>
      </c>
      <c r="D20" s="296">
        <v>1.7</v>
      </c>
      <c r="E20" s="302">
        <v>0</v>
      </c>
      <c r="F20" s="302"/>
      <c r="G20" s="305" t="s">
        <v>3678</v>
      </c>
      <c r="H20" s="365">
        <v>46</v>
      </c>
      <c r="I20" s="365">
        <v>170</v>
      </c>
      <c r="J20" s="295">
        <f t="shared" si="0"/>
        <v>7820</v>
      </c>
      <c r="K20" s="294"/>
    </row>
    <row r="21" spans="1:21" x14ac:dyDescent="0.3">
      <c r="A21" s="305">
        <v>14</v>
      </c>
      <c r="B21" s="779"/>
      <c r="C21" s="306" t="s">
        <v>3906</v>
      </c>
      <c r="D21" s="296">
        <v>2</v>
      </c>
      <c r="E21" s="302">
        <v>0.1</v>
      </c>
      <c r="F21" s="302"/>
      <c r="G21" s="305" t="s">
        <v>3678</v>
      </c>
      <c r="H21" s="296">
        <v>4</v>
      </c>
      <c r="I21" s="296">
        <v>150</v>
      </c>
      <c r="J21" s="295">
        <f t="shared" si="0"/>
        <v>600</v>
      </c>
      <c r="K21" s="294"/>
    </row>
    <row r="22" spans="1:21" x14ac:dyDescent="0.3">
      <c r="A22" s="758" t="s">
        <v>3712</v>
      </c>
      <c r="B22" s="759"/>
      <c r="C22" s="759"/>
      <c r="D22" s="759"/>
      <c r="E22" s="759"/>
      <c r="F22" s="759"/>
      <c r="G22" s="759"/>
      <c r="H22" s="759"/>
      <c r="I22" s="760"/>
      <c r="J22" s="609">
        <f>SUM(J8:J21)</f>
        <v>36521</v>
      </c>
      <c r="K22" s="294"/>
    </row>
    <row r="23" spans="1:21" x14ac:dyDescent="0.3">
      <c r="A23" s="305">
        <v>15</v>
      </c>
      <c r="B23" s="779" t="s">
        <v>3676</v>
      </c>
      <c r="C23" s="792" t="s">
        <v>3675</v>
      </c>
      <c r="D23" s="793"/>
      <c r="E23" s="793"/>
      <c r="F23" s="794"/>
      <c r="G23" s="297" t="s">
        <v>3660</v>
      </c>
      <c r="H23" s="296">
        <v>41</v>
      </c>
      <c r="I23" s="296">
        <v>350</v>
      </c>
      <c r="J23" s="295">
        <f>I23*H23</f>
        <v>14350</v>
      </c>
      <c r="K23" s="294"/>
    </row>
    <row r="24" spans="1:21" x14ac:dyDescent="0.3">
      <c r="A24" s="305">
        <v>16</v>
      </c>
      <c r="B24" s="779"/>
      <c r="C24" s="792" t="s">
        <v>3652</v>
      </c>
      <c r="D24" s="793"/>
      <c r="E24" s="793"/>
      <c r="F24" s="794"/>
      <c r="G24" s="297" t="s">
        <v>3660</v>
      </c>
      <c r="H24" s="296">
        <v>2</v>
      </c>
      <c r="I24" s="296">
        <v>500</v>
      </c>
      <c r="J24" s="295">
        <f>I24*H24</f>
        <v>1000</v>
      </c>
      <c r="K24" s="294"/>
      <c r="L24" s="298"/>
    </row>
    <row r="25" spans="1:21" x14ac:dyDescent="0.3">
      <c r="A25" s="758" t="s">
        <v>3704</v>
      </c>
      <c r="B25" s="759"/>
      <c r="C25" s="759"/>
      <c r="D25" s="759"/>
      <c r="E25" s="759"/>
      <c r="F25" s="759"/>
      <c r="G25" s="759"/>
      <c r="H25" s="759"/>
      <c r="I25" s="760"/>
      <c r="J25" s="361">
        <f>J23+J24</f>
        <v>15350</v>
      </c>
      <c r="K25" s="294"/>
    </row>
    <row r="26" spans="1:21" x14ac:dyDescent="0.3">
      <c r="A26" s="305">
        <v>18</v>
      </c>
      <c r="B26" s="779" t="s">
        <v>3674</v>
      </c>
      <c r="C26" s="802" t="s">
        <v>3718</v>
      </c>
      <c r="D26" s="803"/>
      <c r="E26" s="803"/>
      <c r="F26" s="804"/>
      <c r="G26" s="297" t="s">
        <v>3673</v>
      </c>
      <c r="H26" s="296"/>
      <c r="I26" s="296"/>
      <c r="J26" s="295"/>
      <c r="K26" s="294"/>
    </row>
    <row r="27" spans="1:21" x14ac:dyDescent="0.3">
      <c r="A27" s="305">
        <v>19</v>
      </c>
      <c r="B27" s="779"/>
      <c r="C27" s="805" t="s">
        <v>3674</v>
      </c>
      <c r="D27" s="806"/>
      <c r="E27" s="806"/>
      <c r="F27" s="807"/>
      <c r="G27" s="297" t="s">
        <v>3753</v>
      </c>
      <c r="H27" s="296">
        <v>1</v>
      </c>
      <c r="I27" s="295">
        <v>2800</v>
      </c>
      <c r="J27" s="295">
        <f>I27*H27</f>
        <v>2800</v>
      </c>
      <c r="K27" s="294"/>
    </row>
    <row r="28" spans="1:21" s="74" customFormat="1" ht="22.2" customHeight="1" x14ac:dyDescent="0.3">
      <c r="A28" s="758" t="s">
        <v>3711</v>
      </c>
      <c r="B28" s="759"/>
      <c r="C28" s="759"/>
      <c r="D28" s="759"/>
      <c r="E28" s="759"/>
      <c r="F28" s="759"/>
      <c r="G28" s="759"/>
      <c r="H28" s="759"/>
      <c r="I28" s="760"/>
      <c r="J28" s="361">
        <f>J22+J25+J27</f>
        <v>54671</v>
      </c>
      <c r="K28" s="294"/>
      <c r="L28"/>
      <c r="M28"/>
      <c r="N28"/>
      <c r="O28"/>
      <c r="P28"/>
      <c r="Q28"/>
      <c r="R28"/>
      <c r="S28"/>
      <c r="T28"/>
      <c r="U28"/>
    </row>
  </sheetData>
  <mergeCells count="18">
    <mergeCell ref="A6:B6"/>
    <mergeCell ref="B8:B10"/>
    <mergeCell ref="A1:J1"/>
    <mergeCell ref="A28:I28"/>
    <mergeCell ref="C24:F24"/>
    <mergeCell ref="A22:I22"/>
    <mergeCell ref="A25:I25"/>
    <mergeCell ref="B26:B27"/>
    <mergeCell ref="C27:F27"/>
    <mergeCell ref="B13:B16"/>
    <mergeCell ref="B17:B21"/>
    <mergeCell ref="B23:B24"/>
    <mergeCell ref="C26:F26"/>
    <mergeCell ref="C23:F23"/>
    <mergeCell ref="A2:B2"/>
    <mergeCell ref="A3:B3"/>
    <mergeCell ref="A4:B4"/>
    <mergeCell ref="A5:B5"/>
  </mergeCells>
  <pageMargins left="0.7" right="0.7" top="0.75" bottom="0.75" header="0.3" footer="0.3"/>
  <pageSetup scale="74" orientation="portrait" horizontalDpi="300" verticalDpi="300" r:id="rId1"/>
  <colBreaks count="1" manualBreakCount="1">
    <brk id="10" max="1048575" man="1"/>
  </colBreak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5"/>
  <sheetViews>
    <sheetView zoomScaleNormal="100" workbookViewId="0">
      <selection activeCell="I10" sqref="I10:J17"/>
    </sheetView>
  </sheetViews>
  <sheetFormatPr defaultRowHeight="14.4" x14ac:dyDescent="0.3"/>
  <cols>
    <col min="1" max="1" width="3.44140625" bestFit="1" customWidth="1"/>
    <col min="2" max="2" width="18.6640625" bestFit="1" customWidth="1"/>
    <col min="3" max="3" width="30.33203125" style="267" bestFit="1" customWidth="1"/>
    <col min="4" max="4" width="6.6640625" style="265" customWidth="1"/>
    <col min="5" max="5" width="9.109375" style="265" customWidth="1"/>
    <col min="6" max="6" width="8.33203125" style="265" customWidth="1"/>
    <col min="7" max="7" width="9" style="383" customWidth="1"/>
    <col min="8" max="8" width="8.33203125" bestFit="1" customWidth="1"/>
    <col min="9" max="9" width="13.44140625" style="265" customWidth="1"/>
    <col min="10" max="10" width="9.109375" style="264" bestFit="1" customWidth="1"/>
  </cols>
  <sheetData>
    <row r="1" spans="1:21" ht="41.4" customHeight="1" x14ac:dyDescent="0.3">
      <c r="A1" s="791" t="s">
        <v>3695</v>
      </c>
      <c r="B1" s="791"/>
      <c r="C1" s="791"/>
      <c r="D1" s="791"/>
      <c r="E1" s="791"/>
      <c r="F1" s="791"/>
      <c r="G1" s="791"/>
      <c r="H1" s="791"/>
      <c r="I1" s="791"/>
      <c r="J1" s="791"/>
    </row>
    <row r="2" spans="1:21" x14ac:dyDescent="0.3">
      <c r="A2" s="791" t="s">
        <v>456</v>
      </c>
      <c r="B2" s="791"/>
      <c r="C2" s="546" t="s">
        <v>1889</v>
      </c>
      <c r="D2" s="561"/>
      <c r="E2" s="632"/>
      <c r="F2" s="632"/>
      <c r="G2" s="371"/>
      <c r="H2" s="632"/>
      <c r="I2" s="312"/>
      <c r="J2" s="312"/>
    </row>
    <row r="3" spans="1:21" x14ac:dyDescent="0.3">
      <c r="A3" s="791" t="s">
        <v>3694</v>
      </c>
      <c r="B3" s="791"/>
      <c r="C3" s="546" t="s">
        <v>1872</v>
      </c>
      <c r="D3" s="561"/>
      <c r="E3" s="632"/>
      <c r="F3" s="632"/>
      <c r="G3" s="371"/>
      <c r="H3" s="632"/>
      <c r="I3" s="312"/>
      <c r="J3" s="312"/>
    </row>
    <row r="4" spans="1:21" x14ac:dyDescent="0.3">
      <c r="A4" s="791" t="s">
        <v>3779</v>
      </c>
      <c r="B4" s="791"/>
      <c r="C4" s="546" t="s">
        <v>1364</v>
      </c>
      <c r="D4" s="561"/>
      <c r="E4" s="632"/>
      <c r="F4" s="632"/>
      <c r="G4" s="371"/>
      <c r="H4" s="632"/>
      <c r="I4" s="312"/>
      <c r="J4" s="312"/>
    </row>
    <row r="5" spans="1:21" x14ac:dyDescent="0.3">
      <c r="A5" s="791" t="s">
        <v>3693</v>
      </c>
      <c r="B5" s="791"/>
      <c r="C5" s="546" t="s">
        <v>3816</v>
      </c>
      <c r="D5" s="561"/>
      <c r="E5" s="632"/>
      <c r="F5" s="632"/>
      <c r="G5" s="371"/>
      <c r="H5" s="632"/>
      <c r="I5" s="312"/>
      <c r="J5" s="312"/>
    </row>
    <row r="6" spans="1:21" x14ac:dyDescent="0.3">
      <c r="A6" s="855" t="s">
        <v>457</v>
      </c>
      <c r="B6" s="856"/>
      <c r="C6" s="949" t="s">
        <v>3740</v>
      </c>
      <c r="D6" s="949"/>
      <c r="E6" s="949"/>
      <c r="F6" s="949"/>
      <c r="G6" s="949"/>
      <c r="H6" s="949"/>
      <c r="I6" s="312"/>
      <c r="J6" s="312"/>
    </row>
    <row r="7" spans="1:21" ht="27.6" x14ac:dyDescent="0.3">
      <c r="A7" s="701" t="s">
        <v>413</v>
      </c>
      <c r="B7" s="406" t="s">
        <v>3712</v>
      </c>
      <c r="C7" s="353" t="s">
        <v>3692</v>
      </c>
      <c r="D7" s="351" t="s">
        <v>3691</v>
      </c>
      <c r="E7" s="309" t="s">
        <v>3690</v>
      </c>
      <c r="F7" s="309" t="s">
        <v>3689</v>
      </c>
      <c r="G7" s="352" t="s">
        <v>3688</v>
      </c>
      <c r="H7" s="351" t="s">
        <v>3687</v>
      </c>
      <c r="I7" s="351" t="s">
        <v>3883</v>
      </c>
      <c r="J7" s="351" t="s">
        <v>3884</v>
      </c>
      <c r="K7" s="294"/>
    </row>
    <row r="8" spans="1:21" ht="16.2" x14ac:dyDescent="0.3">
      <c r="A8" s="305">
        <v>1</v>
      </c>
      <c r="B8" s="308" t="s">
        <v>3686</v>
      </c>
      <c r="C8" s="307" t="s">
        <v>3723</v>
      </c>
      <c r="D8" s="296">
        <v>18</v>
      </c>
      <c r="E8" s="302">
        <v>3</v>
      </c>
      <c r="F8" s="302"/>
      <c r="G8" s="297" t="s">
        <v>3683</v>
      </c>
      <c r="H8" s="296">
        <f>D8*E8</f>
        <v>54</v>
      </c>
      <c r="I8" s="296">
        <v>35</v>
      </c>
      <c r="J8" s="295">
        <f t="shared" ref="J8:J18" si="0">I8*H8</f>
        <v>1890</v>
      </c>
      <c r="K8" s="294"/>
    </row>
    <row r="9" spans="1:21" x14ac:dyDescent="0.3">
      <c r="A9" s="305">
        <v>2</v>
      </c>
      <c r="B9" s="308" t="s">
        <v>3682</v>
      </c>
      <c r="C9" s="367" t="s">
        <v>3773</v>
      </c>
      <c r="D9" s="631"/>
      <c r="E9" s="630"/>
      <c r="F9" s="630"/>
      <c r="G9" s="305" t="s">
        <v>3677</v>
      </c>
      <c r="H9" s="304">
        <v>23</v>
      </c>
      <c r="I9" s="304">
        <v>60</v>
      </c>
      <c r="J9" s="295">
        <f t="shared" si="0"/>
        <v>1380</v>
      </c>
      <c r="K9" s="446"/>
    </row>
    <row r="10" spans="1:21" ht="14.4" customHeight="1" x14ac:dyDescent="0.3">
      <c r="A10" s="305">
        <v>3</v>
      </c>
      <c r="B10" s="779" t="s">
        <v>478</v>
      </c>
      <c r="C10" s="367" t="s">
        <v>2019</v>
      </c>
      <c r="D10" s="365">
        <v>7.2</v>
      </c>
      <c r="E10" s="369">
        <v>3.8</v>
      </c>
      <c r="F10" s="369">
        <v>0.2</v>
      </c>
      <c r="G10" s="305" t="s">
        <v>3679</v>
      </c>
      <c r="H10" s="365">
        <f>D10*E10*F10</f>
        <v>5.4720000000000004</v>
      </c>
      <c r="I10" s="739">
        <v>1750</v>
      </c>
      <c r="J10" s="713">
        <f t="shared" si="0"/>
        <v>9576</v>
      </c>
      <c r="K10" s="294"/>
    </row>
    <row r="11" spans="1:21" ht="16.2" x14ac:dyDescent="0.3">
      <c r="A11" s="305">
        <v>4</v>
      </c>
      <c r="B11" s="779"/>
      <c r="C11" s="307" t="s">
        <v>3946</v>
      </c>
      <c r="D11" s="296">
        <v>37</v>
      </c>
      <c r="E11" s="302">
        <v>0.5</v>
      </c>
      <c r="F11" s="302">
        <v>2</v>
      </c>
      <c r="G11" s="305" t="s">
        <v>3679</v>
      </c>
      <c r="H11" s="365">
        <f>D11*E11*F11</f>
        <v>37</v>
      </c>
      <c r="I11" s="713">
        <v>700</v>
      </c>
      <c r="J11" s="713">
        <f t="shared" si="0"/>
        <v>25900</v>
      </c>
      <c r="K11" s="294"/>
    </row>
    <row r="12" spans="1:21" ht="14.4" customHeight="1" x14ac:dyDescent="0.3">
      <c r="A12" s="305">
        <v>5</v>
      </c>
      <c r="B12" s="779"/>
      <c r="C12" s="307" t="s">
        <v>3860</v>
      </c>
      <c r="D12" s="296"/>
      <c r="E12" s="302"/>
      <c r="F12" s="302"/>
      <c r="G12" s="297" t="s">
        <v>3700</v>
      </c>
      <c r="H12" s="296">
        <v>1</v>
      </c>
      <c r="I12" s="713">
        <v>210</v>
      </c>
      <c r="J12" s="713">
        <f t="shared" si="0"/>
        <v>210</v>
      </c>
      <c r="K12" s="294"/>
    </row>
    <row r="13" spans="1:21" ht="16.2" x14ac:dyDescent="0.3">
      <c r="A13" s="305">
        <v>6</v>
      </c>
      <c r="B13" s="779"/>
      <c r="C13" s="307" t="s">
        <v>3680</v>
      </c>
      <c r="D13" s="365">
        <v>36.299999999999997</v>
      </c>
      <c r="E13" s="369">
        <v>4</v>
      </c>
      <c r="F13" s="369">
        <v>0.05</v>
      </c>
      <c r="G13" s="305" t="s">
        <v>3679</v>
      </c>
      <c r="H13" s="296">
        <f>D13*E13*F13</f>
        <v>7.26</v>
      </c>
      <c r="I13" s="713">
        <v>700</v>
      </c>
      <c r="J13" s="713">
        <f t="shared" si="0"/>
        <v>5082</v>
      </c>
      <c r="K13" s="294"/>
    </row>
    <row r="14" spans="1:21" s="277" customFormat="1" ht="16.2" x14ac:dyDescent="0.3">
      <c r="A14" s="305">
        <v>7</v>
      </c>
      <c r="B14" s="779"/>
      <c r="C14" s="307" t="s">
        <v>2007</v>
      </c>
      <c r="D14" s="365">
        <v>67.5</v>
      </c>
      <c r="E14" s="369">
        <v>2</v>
      </c>
      <c r="F14" s="369">
        <v>0.03</v>
      </c>
      <c r="G14" s="305" t="s">
        <v>3679</v>
      </c>
      <c r="H14" s="296">
        <f>D14*E14*F14</f>
        <v>4.05</v>
      </c>
      <c r="I14" s="739">
        <v>1200</v>
      </c>
      <c r="J14" s="713">
        <f t="shared" si="0"/>
        <v>4860</v>
      </c>
      <c r="K14" s="294"/>
      <c r="L14"/>
      <c r="M14"/>
      <c r="N14"/>
      <c r="O14"/>
      <c r="P14"/>
      <c r="Q14"/>
      <c r="R14"/>
      <c r="S14"/>
      <c r="T14"/>
      <c r="U14"/>
    </row>
    <row r="15" spans="1:21" x14ac:dyDescent="0.3">
      <c r="A15" s="305">
        <v>8</v>
      </c>
      <c r="B15" s="779" t="s">
        <v>3699</v>
      </c>
      <c r="C15" s="304" t="s">
        <v>1998</v>
      </c>
      <c r="D15" s="296">
        <v>0.5</v>
      </c>
      <c r="E15" s="302">
        <v>0.1</v>
      </c>
      <c r="F15" s="302">
        <v>0.05</v>
      </c>
      <c r="G15" s="305" t="s">
        <v>3677</v>
      </c>
      <c r="H15" s="296">
        <v>1</v>
      </c>
      <c r="I15" s="713">
        <v>100</v>
      </c>
      <c r="J15" s="713">
        <f t="shared" si="0"/>
        <v>100</v>
      </c>
      <c r="K15" s="294"/>
    </row>
    <row r="16" spans="1:21" x14ac:dyDescent="0.3">
      <c r="A16" s="305">
        <v>9</v>
      </c>
      <c r="B16" s="779"/>
      <c r="C16" s="306" t="s">
        <v>3821</v>
      </c>
      <c r="D16" s="296"/>
      <c r="E16" s="302">
        <v>0.6</v>
      </c>
      <c r="F16" s="302">
        <v>1.4</v>
      </c>
      <c r="G16" s="305" t="s">
        <v>3677</v>
      </c>
      <c r="H16" s="365">
        <v>1</v>
      </c>
      <c r="I16" s="740">
        <v>2400</v>
      </c>
      <c r="J16" s="713">
        <f t="shared" si="0"/>
        <v>2400</v>
      </c>
      <c r="K16" s="294"/>
    </row>
    <row r="17" spans="1:21" x14ac:dyDescent="0.3">
      <c r="A17" s="305">
        <v>10</v>
      </c>
      <c r="B17" s="779"/>
      <c r="C17" s="304" t="s">
        <v>3822</v>
      </c>
      <c r="D17" s="296"/>
      <c r="E17" s="302">
        <v>0.3</v>
      </c>
      <c r="F17" s="302">
        <v>0.32</v>
      </c>
      <c r="G17" s="305" t="s">
        <v>3677</v>
      </c>
      <c r="H17" s="365">
        <v>2</v>
      </c>
      <c r="I17" s="739">
        <v>350</v>
      </c>
      <c r="J17" s="713">
        <f t="shared" si="0"/>
        <v>700</v>
      </c>
      <c r="K17" s="294"/>
    </row>
    <row r="18" spans="1:21" ht="16.2" x14ac:dyDescent="0.3">
      <c r="A18" s="305">
        <v>11</v>
      </c>
      <c r="B18" s="779"/>
      <c r="C18" s="304" t="s">
        <v>3698</v>
      </c>
      <c r="D18" s="296">
        <v>1</v>
      </c>
      <c r="E18" s="302">
        <v>1.5</v>
      </c>
      <c r="F18" s="302"/>
      <c r="G18" s="297" t="s">
        <v>3683</v>
      </c>
      <c r="H18" s="302">
        <f>D18*E18</f>
        <v>1.5</v>
      </c>
      <c r="I18" s="302">
        <v>230</v>
      </c>
      <c r="J18" s="295">
        <f t="shared" si="0"/>
        <v>345</v>
      </c>
      <c r="K18" s="294"/>
    </row>
    <row r="19" spans="1:21" x14ac:dyDescent="0.3">
      <c r="A19" s="758" t="s">
        <v>3712</v>
      </c>
      <c r="B19" s="759"/>
      <c r="C19" s="759"/>
      <c r="D19" s="759"/>
      <c r="E19" s="759"/>
      <c r="F19" s="759"/>
      <c r="G19" s="759"/>
      <c r="H19" s="759"/>
      <c r="I19" s="760"/>
      <c r="J19" s="609">
        <f>SUM(J8:J18)</f>
        <v>52443</v>
      </c>
      <c r="K19" s="294"/>
    </row>
    <row r="20" spans="1:21" x14ac:dyDescent="0.3">
      <c r="A20" s="305">
        <v>12</v>
      </c>
      <c r="B20" s="779" t="s">
        <v>3744</v>
      </c>
      <c r="C20" s="792" t="s">
        <v>3675</v>
      </c>
      <c r="D20" s="793"/>
      <c r="E20" s="793"/>
      <c r="F20" s="794"/>
      <c r="G20" s="297" t="s">
        <v>3660</v>
      </c>
      <c r="H20" s="296">
        <v>80</v>
      </c>
      <c r="I20" s="296">
        <v>350</v>
      </c>
      <c r="J20" s="295">
        <f>I20*H20</f>
        <v>28000</v>
      </c>
      <c r="K20" s="294"/>
    </row>
    <row r="21" spans="1:21" x14ac:dyDescent="0.3">
      <c r="A21" s="305">
        <v>13</v>
      </c>
      <c r="B21" s="779"/>
      <c r="C21" s="792" t="s">
        <v>3652</v>
      </c>
      <c r="D21" s="793"/>
      <c r="E21" s="793"/>
      <c r="F21" s="794"/>
      <c r="G21" s="297" t="s">
        <v>3660</v>
      </c>
      <c r="H21" s="296">
        <v>18</v>
      </c>
      <c r="I21" s="296">
        <v>500</v>
      </c>
      <c r="J21" s="295">
        <f>I21*H21</f>
        <v>9000</v>
      </c>
      <c r="K21" s="294"/>
      <c r="L21" s="298"/>
    </row>
    <row r="22" spans="1:21" x14ac:dyDescent="0.3">
      <c r="A22" s="758" t="s">
        <v>3704</v>
      </c>
      <c r="B22" s="759"/>
      <c r="C22" s="759"/>
      <c r="D22" s="759"/>
      <c r="E22" s="759"/>
      <c r="F22" s="759"/>
      <c r="G22" s="759"/>
      <c r="H22" s="759"/>
      <c r="I22" s="760"/>
      <c r="J22" s="361">
        <f>J20+J21</f>
        <v>37000</v>
      </c>
      <c r="K22" s="294"/>
    </row>
    <row r="23" spans="1:21" x14ac:dyDescent="0.3">
      <c r="A23" s="305">
        <v>15</v>
      </c>
      <c r="B23" s="779" t="s">
        <v>3674</v>
      </c>
      <c r="C23" s="802" t="s">
        <v>3718</v>
      </c>
      <c r="D23" s="803"/>
      <c r="E23" s="803"/>
      <c r="F23" s="804"/>
      <c r="G23" s="297" t="s">
        <v>3673</v>
      </c>
      <c r="H23" s="296"/>
      <c r="I23" s="296"/>
      <c r="J23" s="296"/>
      <c r="K23" s="294"/>
    </row>
    <row r="24" spans="1:21" s="74" customFormat="1" x14ac:dyDescent="0.3">
      <c r="A24" s="305">
        <v>16</v>
      </c>
      <c r="B24" s="779"/>
      <c r="C24" s="805" t="s">
        <v>3674</v>
      </c>
      <c r="D24" s="806"/>
      <c r="E24" s="806"/>
      <c r="F24" s="807"/>
      <c r="G24" s="297" t="s">
        <v>3795</v>
      </c>
      <c r="H24" s="296">
        <v>1</v>
      </c>
      <c r="I24" s="713">
        <v>2900</v>
      </c>
      <c r="J24" s="295">
        <v>2900</v>
      </c>
      <c r="K24" s="294"/>
      <c r="L24"/>
      <c r="M24"/>
      <c r="N24"/>
      <c r="O24"/>
      <c r="P24"/>
      <c r="Q24"/>
      <c r="R24"/>
      <c r="S24"/>
      <c r="T24"/>
      <c r="U24"/>
    </row>
    <row r="25" spans="1:21" s="74" customFormat="1" x14ac:dyDescent="0.3">
      <c r="A25" s="758" t="s">
        <v>3711</v>
      </c>
      <c r="B25" s="759"/>
      <c r="C25" s="759"/>
      <c r="D25" s="759"/>
      <c r="E25" s="759"/>
      <c r="F25" s="759"/>
      <c r="G25" s="759"/>
      <c r="H25" s="759"/>
      <c r="I25" s="760"/>
      <c r="J25" s="361">
        <f>J19+J22+J24</f>
        <v>92343</v>
      </c>
      <c r="K25" s="294"/>
      <c r="L25"/>
      <c r="M25"/>
      <c r="N25"/>
      <c r="O25"/>
      <c r="P25"/>
      <c r="Q25"/>
      <c r="R25"/>
      <c r="S25"/>
      <c r="T25"/>
      <c r="U25"/>
    </row>
  </sheetData>
  <mergeCells count="18">
    <mergeCell ref="A1:J1"/>
    <mergeCell ref="C6:H6"/>
    <mergeCell ref="B10:B14"/>
    <mergeCell ref="B15:B18"/>
    <mergeCell ref="B20:B21"/>
    <mergeCell ref="C20:F20"/>
    <mergeCell ref="C21:F21"/>
    <mergeCell ref="A19:I19"/>
    <mergeCell ref="A2:B2"/>
    <mergeCell ref="A3:B3"/>
    <mergeCell ref="A4:B4"/>
    <mergeCell ref="A5:B5"/>
    <mergeCell ref="A6:B6"/>
    <mergeCell ref="A22:I22"/>
    <mergeCell ref="A25:I25"/>
    <mergeCell ref="B23:B24"/>
    <mergeCell ref="C23:F23"/>
    <mergeCell ref="C24:F24"/>
  </mergeCells>
  <pageMargins left="0.7" right="0.7" top="0.75" bottom="0.75" header="0.3" footer="0.3"/>
  <pageSetup orientation="portrait" horizontalDpi="300" verticalDpi="300"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9"/>
  <sheetViews>
    <sheetView zoomScaleNormal="100" workbookViewId="0">
      <selection activeCell="C6" sqref="C6:H6"/>
    </sheetView>
  </sheetViews>
  <sheetFormatPr defaultRowHeight="14.4" x14ac:dyDescent="0.3"/>
  <cols>
    <col min="1" max="1" width="4" bestFit="1" customWidth="1"/>
    <col min="2" max="2" width="18.6640625" bestFit="1" customWidth="1"/>
    <col min="3" max="3" width="44.44140625" style="267" customWidth="1"/>
    <col min="4" max="4" width="6.6640625" style="265" customWidth="1"/>
    <col min="5" max="5" width="10.44140625" style="265" customWidth="1"/>
    <col min="6" max="6" width="9.21875" style="265" customWidth="1"/>
    <col min="7" max="7" width="9.77734375" style="383" customWidth="1"/>
    <col min="8" max="8" width="8.44140625" bestFit="1" customWidth="1"/>
    <col min="9" max="9" width="13.6640625" style="265" bestFit="1" customWidth="1"/>
    <col min="10" max="10" width="12.33203125" style="517" bestFit="1" customWidth="1"/>
  </cols>
  <sheetData>
    <row r="1" spans="1:19" ht="48" customHeight="1" x14ac:dyDescent="0.3">
      <c r="A1" s="877" t="s">
        <v>3695</v>
      </c>
      <c r="B1" s="877"/>
      <c r="C1" s="877"/>
      <c r="D1" s="877"/>
      <c r="E1" s="877"/>
      <c r="F1" s="877"/>
      <c r="G1" s="877"/>
      <c r="H1" s="877"/>
      <c r="I1" s="877"/>
      <c r="J1" s="877"/>
    </row>
    <row r="2" spans="1:19" x14ac:dyDescent="0.3">
      <c r="A2" s="791" t="s">
        <v>456</v>
      </c>
      <c r="B2" s="791"/>
      <c r="C2" s="314" t="s">
        <v>1889</v>
      </c>
      <c r="D2" s="274"/>
      <c r="E2" s="312"/>
      <c r="F2" s="312"/>
      <c r="G2" s="312"/>
      <c r="H2" s="312"/>
      <c r="I2" s="312"/>
      <c r="J2" s="312"/>
    </row>
    <row r="3" spans="1:19" ht="14.4" customHeight="1" x14ac:dyDescent="0.3">
      <c r="A3" s="791" t="s">
        <v>3694</v>
      </c>
      <c r="B3" s="791"/>
      <c r="C3" s="314" t="s">
        <v>1872</v>
      </c>
      <c r="D3" s="274"/>
      <c r="E3" s="312"/>
      <c r="F3" s="312"/>
      <c r="G3" s="312"/>
      <c r="H3" s="312"/>
      <c r="I3" s="312"/>
      <c r="J3" s="312"/>
    </row>
    <row r="4" spans="1:19" ht="14.4" customHeight="1" x14ac:dyDescent="0.3">
      <c r="A4" s="791" t="s">
        <v>3779</v>
      </c>
      <c r="B4" s="791"/>
      <c r="C4" s="314" t="s">
        <v>1364</v>
      </c>
      <c r="D4" s="274"/>
      <c r="E4" s="312"/>
      <c r="F4" s="312"/>
      <c r="G4" s="312"/>
      <c r="H4" s="312"/>
      <c r="I4" s="312"/>
      <c r="J4" s="312"/>
    </row>
    <row r="5" spans="1:19" ht="14.4" customHeight="1" x14ac:dyDescent="0.3">
      <c r="A5" s="791" t="s">
        <v>3693</v>
      </c>
      <c r="B5" s="791"/>
      <c r="C5" s="314" t="s">
        <v>3793</v>
      </c>
      <c r="D5" s="274"/>
      <c r="E5" s="312"/>
      <c r="F5" s="312"/>
      <c r="G5" s="312"/>
      <c r="H5" s="312"/>
      <c r="I5" s="312"/>
      <c r="J5" s="312"/>
    </row>
    <row r="6" spans="1:19" x14ac:dyDescent="0.3">
      <c r="A6" s="855" t="s">
        <v>457</v>
      </c>
      <c r="B6" s="856"/>
      <c r="C6" s="950" t="s">
        <v>3844</v>
      </c>
      <c r="D6" s="950"/>
      <c r="E6" s="950"/>
      <c r="F6" s="950"/>
      <c r="G6" s="950"/>
      <c r="H6" s="950"/>
      <c r="I6" s="312"/>
      <c r="J6" s="312"/>
    </row>
    <row r="7" spans="1:19" ht="29.4" customHeight="1" x14ac:dyDescent="0.3">
      <c r="A7" s="701" t="s">
        <v>413</v>
      </c>
      <c r="B7" s="406" t="s">
        <v>3712</v>
      </c>
      <c r="C7" s="353" t="s">
        <v>3692</v>
      </c>
      <c r="D7" s="351" t="s">
        <v>3691</v>
      </c>
      <c r="E7" s="309" t="s">
        <v>3690</v>
      </c>
      <c r="F7" s="309" t="s">
        <v>3689</v>
      </c>
      <c r="G7" s="352" t="s">
        <v>3688</v>
      </c>
      <c r="H7" s="351" t="s">
        <v>3687</v>
      </c>
      <c r="I7" s="351" t="s">
        <v>3883</v>
      </c>
      <c r="J7" s="351" t="s">
        <v>3884</v>
      </c>
      <c r="K7" s="294"/>
    </row>
    <row r="8" spans="1:19" ht="16.2" x14ac:dyDescent="0.3">
      <c r="A8" s="305">
        <v>1</v>
      </c>
      <c r="B8" s="779" t="s">
        <v>3686</v>
      </c>
      <c r="C8" s="307" t="s">
        <v>3960</v>
      </c>
      <c r="D8" s="296">
        <v>5.6</v>
      </c>
      <c r="E8" s="302">
        <v>0.5</v>
      </c>
      <c r="F8" s="302"/>
      <c r="G8" s="297" t="s">
        <v>3683</v>
      </c>
      <c r="H8" s="645">
        <v>2.8</v>
      </c>
      <c r="I8" s="583">
        <v>15</v>
      </c>
      <c r="J8" s="583">
        <f t="shared" ref="J8:J22" si="0">I8*H8</f>
        <v>42</v>
      </c>
      <c r="K8" s="294"/>
    </row>
    <row r="9" spans="1:19" ht="16.2" x14ac:dyDescent="0.3">
      <c r="A9" s="305">
        <v>2</v>
      </c>
      <c r="B9" s="779"/>
      <c r="C9" s="307" t="s">
        <v>3960</v>
      </c>
      <c r="D9" s="296">
        <v>7</v>
      </c>
      <c r="E9" s="302">
        <v>2.87</v>
      </c>
      <c r="F9" s="302"/>
      <c r="G9" s="297" t="s">
        <v>3683</v>
      </c>
      <c r="H9" s="645">
        <v>20.09</v>
      </c>
      <c r="I9" s="583">
        <v>35</v>
      </c>
      <c r="J9" s="583">
        <f t="shared" si="0"/>
        <v>703.15</v>
      </c>
      <c r="K9" s="294"/>
      <c r="S9" s="646"/>
    </row>
    <row r="10" spans="1:19" ht="14.4" customHeight="1" x14ac:dyDescent="0.3">
      <c r="A10" s="305">
        <v>3</v>
      </c>
      <c r="B10" s="779"/>
      <c r="C10" s="307" t="s">
        <v>3838</v>
      </c>
      <c r="D10" s="296">
        <v>7.45</v>
      </c>
      <c r="E10" s="302">
        <v>5.38</v>
      </c>
      <c r="F10" s="302"/>
      <c r="G10" s="297" t="s">
        <v>3683</v>
      </c>
      <c r="H10" s="645">
        <v>40.08</v>
      </c>
      <c r="I10" s="583">
        <v>130</v>
      </c>
      <c r="J10" s="583">
        <f t="shared" si="0"/>
        <v>5210.3999999999996</v>
      </c>
      <c r="K10" s="294"/>
    </row>
    <row r="11" spans="1:19" x14ac:dyDescent="0.3">
      <c r="A11" s="305">
        <v>4</v>
      </c>
      <c r="B11" s="779" t="s">
        <v>479</v>
      </c>
      <c r="C11" s="307" t="s">
        <v>3871</v>
      </c>
      <c r="D11" s="296">
        <v>21</v>
      </c>
      <c r="E11" s="302">
        <v>0.1</v>
      </c>
      <c r="F11" s="302"/>
      <c r="G11" s="305" t="s">
        <v>3677</v>
      </c>
      <c r="H11" s="645">
        <v>21</v>
      </c>
      <c r="I11" s="583">
        <v>40</v>
      </c>
      <c r="J11" s="583">
        <f t="shared" si="0"/>
        <v>840</v>
      </c>
      <c r="K11" s="294"/>
    </row>
    <row r="12" spans="1:19" x14ac:dyDescent="0.3">
      <c r="A12" s="305">
        <v>5</v>
      </c>
      <c r="B12" s="779"/>
      <c r="C12" s="307" t="s">
        <v>3905</v>
      </c>
      <c r="D12" s="296">
        <v>3</v>
      </c>
      <c r="E12" s="302"/>
      <c r="F12" s="302"/>
      <c r="G12" s="305" t="s">
        <v>3677</v>
      </c>
      <c r="H12" s="645">
        <v>3</v>
      </c>
      <c r="I12" s="583">
        <v>60</v>
      </c>
      <c r="J12" s="583">
        <f t="shared" si="0"/>
        <v>180</v>
      </c>
      <c r="K12" s="294"/>
    </row>
    <row r="13" spans="1:19" ht="16.2" customHeight="1" x14ac:dyDescent="0.3">
      <c r="A13" s="305">
        <v>6</v>
      </c>
      <c r="B13" s="779"/>
      <c r="C13" s="307" t="s">
        <v>3910</v>
      </c>
      <c r="D13" s="296">
        <v>1</v>
      </c>
      <c r="E13" s="302"/>
      <c r="F13" s="302"/>
      <c r="G13" s="305" t="s">
        <v>3677</v>
      </c>
      <c r="H13" s="643">
        <v>32</v>
      </c>
      <c r="I13" s="642">
        <v>45</v>
      </c>
      <c r="J13" s="583">
        <f t="shared" si="0"/>
        <v>1440</v>
      </c>
      <c r="K13" s="294"/>
    </row>
    <row r="14" spans="1:19" ht="16.2" x14ac:dyDescent="0.3">
      <c r="A14" s="305">
        <v>7</v>
      </c>
      <c r="B14" s="779" t="s">
        <v>478</v>
      </c>
      <c r="C14" s="307" t="s">
        <v>3946</v>
      </c>
      <c r="D14" s="296">
        <v>32</v>
      </c>
      <c r="E14" s="302">
        <v>0.2</v>
      </c>
      <c r="F14" s="302">
        <v>1.85</v>
      </c>
      <c r="G14" s="297" t="s">
        <v>3679</v>
      </c>
      <c r="H14" s="645">
        <v>11.84</v>
      </c>
      <c r="I14" s="583">
        <v>325</v>
      </c>
      <c r="J14" s="583">
        <f t="shared" si="0"/>
        <v>3848</v>
      </c>
      <c r="K14" s="294"/>
    </row>
    <row r="15" spans="1:19" ht="16.2" x14ac:dyDescent="0.3">
      <c r="A15" s="305">
        <v>8</v>
      </c>
      <c r="B15" s="779"/>
      <c r="C15" s="307" t="s">
        <v>3708</v>
      </c>
      <c r="D15" s="296">
        <v>4.5999999999999996</v>
      </c>
      <c r="E15" s="341">
        <v>0.3</v>
      </c>
      <c r="F15" s="302">
        <v>0.4</v>
      </c>
      <c r="G15" s="297" t="s">
        <v>3679</v>
      </c>
      <c r="H15" s="645">
        <v>0.55000000000000004</v>
      </c>
      <c r="I15" s="583">
        <v>570</v>
      </c>
      <c r="J15" s="583">
        <f t="shared" si="0"/>
        <v>313.5</v>
      </c>
      <c r="K15" s="294"/>
    </row>
    <row r="16" spans="1:19" ht="16.2" x14ac:dyDescent="0.3">
      <c r="A16" s="305">
        <v>9</v>
      </c>
      <c r="B16" s="779"/>
      <c r="C16" s="307" t="s">
        <v>3680</v>
      </c>
      <c r="D16" s="296">
        <v>23.5</v>
      </c>
      <c r="E16" s="341">
        <v>0.25</v>
      </c>
      <c r="F16" s="302">
        <v>0.13</v>
      </c>
      <c r="G16" s="297" t="s">
        <v>3679</v>
      </c>
      <c r="H16" s="643">
        <f>F16*E16*D16</f>
        <v>0.76375000000000004</v>
      </c>
      <c r="I16" s="583">
        <v>325</v>
      </c>
      <c r="J16" s="583">
        <f t="shared" si="0"/>
        <v>248.21875</v>
      </c>
      <c r="K16" s="294"/>
    </row>
    <row r="17" spans="1:21" s="277" customFormat="1" ht="14.4" customHeight="1" x14ac:dyDescent="0.3">
      <c r="A17" s="305">
        <v>10</v>
      </c>
      <c r="B17" s="779"/>
      <c r="C17" s="307" t="s">
        <v>2007</v>
      </c>
      <c r="D17" s="296">
        <v>3.1</v>
      </c>
      <c r="E17" s="341">
        <v>0.75</v>
      </c>
      <c r="F17" s="302">
        <v>0.03</v>
      </c>
      <c r="G17" s="297" t="s">
        <v>3679</v>
      </c>
      <c r="H17" s="643">
        <f>F17*E17*D17</f>
        <v>6.9749999999999993E-2</v>
      </c>
      <c r="I17" s="644">
        <v>2000</v>
      </c>
      <c r="J17" s="583">
        <f t="shared" si="0"/>
        <v>139.49999999999997</v>
      </c>
      <c r="K17" s="294"/>
      <c r="L17"/>
      <c r="M17"/>
      <c r="N17"/>
      <c r="O17"/>
      <c r="P17"/>
      <c r="Q17"/>
      <c r="R17"/>
      <c r="S17"/>
      <c r="T17"/>
      <c r="U17"/>
    </row>
    <row r="18" spans="1:21" x14ac:dyDescent="0.3">
      <c r="A18" s="305">
        <v>11</v>
      </c>
      <c r="B18" s="779" t="s">
        <v>3699</v>
      </c>
      <c r="C18" s="367" t="s">
        <v>3821</v>
      </c>
      <c r="D18" s="296"/>
      <c r="E18" s="302">
        <v>0.5</v>
      </c>
      <c r="F18" s="302">
        <v>1.4</v>
      </c>
      <c r="G18" s="305" t="s">
        <v>3677</v>
      </c>
      <c r="H18" s="643">
        <v>1</v>
      </c>
      <c r="I18" s="642">
        <v>2300</v>
      </c>
      <c r="J18" s="583">
        <f t="shared" si="0"/>
        <v>2300</v>
      </c>
      <c r="K18" s="294"/>
    </row>
    <row r="19" spans="1:21" ht="16.2" x14ac:dyDescent="0.3">
      <c r="A19" s="305">
        <v>12</v>
      </c>
      <c r="B19" s="779"/>
      <c r="C19" s="307" t="s">
        <v>3958</v>
      </c>
      <c r="D19" s="296">
        <v>4.7</v>
      </c>
      <c r="E19" s="302">
        <v>0.6</v>
      </c>
      <c r="F19" s="302"/>
      <c r="G19" s="297" t="s">
        <v>3683</v>
      </c>
      <c r="H19" s="643">
        <v>2.82</v>
      </c>
      <c r="I19" s="642">
        <v>15</v>
      </c>
      <c r="J19" s="583">
        <f t="shared" si="0"/>
        <v>42.3</v>
      </c>
      <c r="K19" s="294"/>
    </row>
    <row r="20" spans="1:21" x14ac:dyDescent="0.3">
      <c r="A20" s="305">
        <v>13</v>
      </c>
      <c r="B20" s="779"/>
      <c r="C20" s="307" t="s">
        <v>3959</v>
      </c>
      <c r="D20" s="296">
        <v>6.5</v>
      </c>
      <c r="E20" s="302">
        <v>0.05</v>
      </c>
      <c r="F20" s="302"/>
      <c r="G20" s="297" t="s">
        <v>3678</v>
      </c>
      <c r="H20" s="643">
        <v>28</v>
      </c>
      <c r="I20" s="644">
        <v>450</v>
      </c>
      <c r="J20" s="583">
        <f t="shared" si="0"/>
        <v>12600</v>
      </c>
      <c r="K20" s="294"/>
    </row>
    <row r="21" spans="1:21" x14ac:dyDescent="0.3">
      <c r="A21" s="305">
        <v>14</v>
      </c>
      <c r="B21" s="779"/>
      <c r="C21" s="307" t="s">
        <v>3959</v>
      </c>
      <c r="D21" s="296">
        <v>17</v>
      </c>
      <c r="E21" s="302">
        <v>0.03</v>
      </c>
      <c r="F21" s="302"/>
      <c r="G21" s="297" t="s">
        <v>3678</v>
      </c>
      <c r="H21" s="643">
        <v>35</v>
      </c>
      <c r="I21" s="642">
        <v>220</v>
      </c>
      <c r="J21" s="583">
        <f t="shared" si="0"/>
        <v>7700</v>
      </c>
      <c r="K21" s="294"/>
    </row>
    <row r="22" spans="1:21" ht="16.2" x14ac:dyDescent="0.3">
      <c r="A22" s="305">
        <v>15</v>
      </c>
      <c r="B22" s="779"/>
      <c r="C22" s="307" t="s">
        <v>3698</v>
      </c>
      <c r="D22" s="296">
        <v>1</v>
      </c>
      <c r="E22" s="302">
        <v>0.6</v>
      </c>
      <c r="F22" s="302"/>
      <c r="G22" s="297" t="s">
        <v>3683</v>
      </c>
      <c r="H22" s="641">
        <v>0.6</v>
      </c>
      <c r="I22" s="640">
        <v>380</v>
      </c>
      <c r="J22" s="583">
        <f t="shared" si="0"/>
        <v>228</v>
      </c>
      <c r="K22" s="294"/>
    </row>
    <row r="23" spans="1:21" x14ac:dyDescent="0.3">
      <c r="A23" s="758" t="s">
        <v>3712</v>
      </c>
      <c r="B23" s="759"/>
      <c r="C23" s="759"/>
      <c r="D23" s="759"/>
      <c r="E23" s="759"/>
      <c r="F23" s="759"/>
      <c r="G23" s="759"/>
      <c r="H23" s="759"/>
      <c r="I23" s="760"/>
      <c r="J23" s="668">
        <f>SUM(J8:J22)</f>
        <v>35835.068749999999</v>
      </c>
      <c r="K23" s="294"/>
    </row>
    <row r="24" spans="1:21" x14ac:dyDescent="0.3">
      <c r="A24" s="638">
        <v>16</v>
      </c>
      <c r="B24" s="887" t="s">
        <v>3676</v>
      </c>
      <c r="C24" s="951" t="s">
        <v>3675</v>
      </c>
      <c r="D24" s="952"/>
      <c r="E24" s="952"/>
      <c r="F24" s="953"/>
      <c r="G24" s="638" t="s">
        <v>3660</v>
      </c>
      <c r="H24" s="638">
        <v>36</v>
      </c>
      <c r="I24" s="637">
        <v>350</v>
      </c>
      <c r="J24" s="639">
        <f>I24*H24</f>
        <v>12600</v>
      </c>
      <c r="K24" s="294"/>
    </row>
    <row r="25" spans="1:21" x14ac:dyDescent="0.3">
      <c r="A25" s="638">
        <v>17</v>
      </c>
      <c r="B25" s="887"/>
      <c r="C25" s="951" t="s">
        <v>3652</v>
      </c>
      <c r="D25" s="952"/>
      <c r="E25" s="952"/>
      <c r="F25" s="953"/>
      <c r="G25" s="638" t="s">
        <v>3660</v>
      </c>
      <c r="H25" s="638">
        <v>8</v>
      </c>
      <c r="I25" s="637">
        <v>500</v>
      </c>
      <c r="J25" s="639">
        <f>I25*H25</f>
        <v>4000</v>
      </c>
      <c r="K25" s="294"/>
      <c r="L25" s="298"/>
    </row>
    <row r="26" spans="1:21" x14ac:dyDescent="0.3">
      <c r="A26" s="758" t="s">
        <v>3704</v>
      </c>
      <c r="B26" s="759"/>
      <c r="C26" s="759"/>
      <c r="D26" s="759"/>
      <c r="E26" s="759"/>
      <c r="F26" s="759"/>
      <c r="G26" s="759"/>
      <c r="H26" s="759"/>
      <c r="I26" s="760"/>
      <c r="J26" s="669">
        <f>J24+J25</f>
        <v>16600</v>
      </c>
      <c r="K26" s="294"/>
    </row>
    <row r="27" spans="1:21" x14ac:dyDescent="0.3">
      <c r="A27" s="638">
        <v>19</v>
      </c>
      <c r="B27" s="887" t="s">
        <v>3674</v>
      </c>
      <c r="C27" s="802" t="s">
        <v>3718</v>
      </c>
      <c r="D27" s="803"/>
      <c r="E27" s="803"/>
      <c r="F27" s="804"/>
      <c r="G27" s="638" t="s">
        <v>3673</v>
      </c>
      <c r="H27" s="638"/>
      <c r="I27" s="637"/>
      <c r="J27" s="637"/>
      <c r="K27" s="294"/>
    </row>
    <row r="28" spans="1:21" x14ac:dyDescent="0.3">
      <c r="A28" s="638">
        <v>20</v>
      </c>
      <c r="B28" s="887"/>
      <c r="C28" s="805" t="s">
        <v>3674</v>
      </c>
      <c r="D28" s="806"/>
      <c r="E28" s="806"/>
      <c r="F28" s="807"/>
      <c r="G28" s="638" t="s">
        <v>3795</v>
      </c>
      <c r="H28" s="638">
        <v>1</v>
      </c>
      <c r="I28" s="709">
        <v>2300</v>
      </c>
      <c r="J28" s="709">
        <f>I28*H28</f>
        <v>2300</v>
      </c>
      <c r="K28" s="294"/>
    </row>
    <row r="29" spans="1:21" s="74" customFormat="1" ht="22.2" customHeight="1" x14ac:dyDescent="0.3">
      <c r="A29" s="758" t="s">
        <v>3711</v>
      </c>
      <c r="B29" s="759"/>
      <c r="C29" s="759"/>
      <c r="D29" s="759"/>
      <c r="E29" s="759"/>
      <c r="F29" s="759"/>
      <c r="G29" s="759"/>
      <c r="H29" s="759"/>
      <c r="I29" s="760"/>
      <c r="J29" s="361">
        <f>J23+J26+J28</f>
        <v>54735.068749999999</v>
      </c>
      <c r="K29" s="294"/>
      <c r="L29"/>
      <c r="M29"/>
      <c r="N29"/>
      <c r="O29"/>
      <c r="P29"/>
      <c r="Q29"/>
      <c r="R29"/>
      <c r="S29"/>
      <c r="T29"/>
      <c r="U29"/>
    </row>
  </sheetData>
  <mergeCells count="20">
    <mergeCell ref="A1:J1"/>
    <mergeCell ref="B24:B25"/>
    <mergeCell ref="C24:F24"/>
    <mergeCell ref="C25:F25"/>
    <mergeCell ref="A2:B2"/>
    <mergeCell ref="A23:I23"/>
    <mergeCell ref="A26:I26"/>
    <mergeCell ref="A29:I29"/>
    <mergeCell ref="B18:B22"/>
    <mergeCell ref="C6:H6"/>
    <mergeCell ref="B8:B10"/>
    <mergeCell ref="B11:B13"/>
    <mergeCell ref="A3:B3"/>
    <mergeCell ref="A4:B4"/>
    <mergeCell ref="A5:B5"/>
    <mergeCell ref="A6:B6"/>
    <mergeCell ref="B14:B17"/>
    <mergeCell ref="B27:B28"/>
    <mergeCell ref="C28:F28"/>
    <mergeCell ref="C27:F27"/>
  </mergeCells>
  <pageMargins left="0.7" right="0.7" top="0.75" bottom="0.75" header="0.3" footer="0.3"/>
  <pageSetup scale="69" orientation="portrait" horizontalDpi="300" verticalDpi="300"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9"/>
  <sheetViews>
    <sheetView zoomScaleNormal="100" workbookViewId="0">
      <selection activeCell="C6" sqref="C6"/>
    </sheetView>
  </sheetViews>
  <sheetFormatPr defaultRowHeight="14.4" x14ac:dyDescent="0.3"/>
  <cols>
    <col min="1" max="1" width="3.44140625" bestFit="1" customWidth="1"/>
    <col min="2" max="2" width="14.6640625" style="268" bestFit="1" customWidth="1"/>
    <col min="3" max="3" width="40.5546875" style="267" bestFit="1" customWidth="1"/>
    <col min="4" max="4" width="6.6640625" style="265" customWidth="1"/>
    <col min="5" max="5" width="10.109375" style="265" customWidth="1"/>
    <col min="6" max="6" width="7.77734375" style="265" bestFit="1" customWidth="1"/>
    <col min="7" max="7" width="9.33203125" style="383" bestFit="1" customWidth="1"/>
    <col min="8" max="8" width="8.33203125" style="265" bestFit="1" customWidth="1"/>
    <col min="9" max="9" width="13.44140625" style="265" bestFit="1" customWidth="1"/>
    <col min="10" max="10" width="9.88671875" style="264" bestFit="1" customWidth="1"/>
  </cols>
  <sheetData>
    <row r="1" spans="1:14" ht="43.2" customHeight="1" x14ac:dyDescent="0.3">
      <c r="A1" s="854" t="s">
        <v>3695</v>
      </c>
      <c r="B1" s="854"/>
      <c r="C1" s="854"/>
      <c r="D1" s="854"/>
      <c r="E1" s="854"/>
      <c r="F1" s="854"/>
      <c r="G1" s="854"/>
      <c r="H1" s="854"/>
      <c r="I1" s="854"/>
      <c r="J1" s="854"/>
    </row>
    <row r="2" spans="1:14" x14ac:dyDescent="0.3">
      <c r="A2" s="791" t="s">
        <v>456</v>
      </c>
      <c r="B2" s="791"/>
      <c r="C2" s="314" t="s">
        <v>1889</v>
      </c>
      <c r="D2" s="274"/>
      <c r="E2" s="312"/>
      <c r="F2" s="312"/>
      <c r="G2" s="312"/>
      <c r="H2" s="313"/>
      <c r="I2" s="312"/>
      <c r="J2" s="312"/>
    </row>
    <row r="3" spans="1:14" x14ac:dyDescent="0.3">
      <c r="A3" s="791" t="s">
        <v>3694</v>
      </c>
      <c r="B3" s="791"/>
      <c r="C3" s="314" t="s">
        <v>1872</v>
      </c>
      <c r="D3" s="274"/>
      <c r="E3" s="312"/>
      <c r="F3" s="312"/>
      <c r="G3" s="312"/>
      <c r="H3" s="313"/>
      <c r="I3" s="312"/>
      <c r="J3" s="312"/>
    </row>
    <row r="4" spans="1:14" x14ac:dyDescent="0.3">
      <c r="A4" s="791" t="s">
        <v>3779</v>
      </c>
      <c r="B4" s="791"/>
      <c r="C4" s="314" t="s">
        <v>1364</v>
      </c>
      <c r="D4" s="274"/>
      <c r="E4" s="312"/>
      <c r="F4" s="312"/>
      <c r="G4" s="312"/>
      <c r="H4" s="313"/>
      <c r="I4" s="312"/>
      <c r="J4" s="312"/>
    </row>
    <row r="5" spans="1:14" x14ac:dyDescent="0.3">
      <c r="A5" s="791" t="s">
        <v>3693</v>
      </c>
      <c r="B5" s="791"/>
      <c r="C5" s="314" t="s">
        <v>3709</v>
      </c>
      <c r="D5" s="274"/>
      <c r="E5" s="312"/>
      <c r="F5" s="312"/>
      <c r="G5" s="312"/>
      <c r="H5" s="313"/>
      <c r="I5" s="312"/>
      <c r="J5" s="312"/>
    </row>
    <row r="6" spans="1:14" x14ac:dyDescent="0.3">
      <c r="A6" s="855" t="s">
        <v>457</v>
      </c>
      <c r="B6" s="856"/>
      <c r="C6" s="311" t="s">
        <v>3870</v>
      </c>
      <c r="D6" s="311"/>
      <c r="E6" s="311"/>
      <c r="F6" s="311"/>
      <c r="G6" s="311"/>
      <c r="H6" s="311"/>
      <c r="I6" s="4"/>
      <c r="J6" s="4"/>
      <c r="K6" s="74"/>
    </row>
    <row r="7" spans="1:14" ht="27.6" x14ac:dyDescent="0.3">
      <c r="A7" s="701" t="s">
        <v>413</v>
      </c>
      <c r="B7" s="406" t="s">
        <v>3712</v>
      </c>
      <c r="C7" s="353" t="s">
        <v>3692</v>
      </c>
      <c r="D7" s="351" t="s">
        <v>3691</v>
      </c>
      <c r="E7" s="309" t="s">
        <v>3690</v>
      </c>
      <c r="F7" s="309" t="s">
        <v>3689</v>
      </c>
      <c r="G7" s="352" t="s">
        <v>3688</v>
      </c>
      <c r="H7" s="351" t="s">
        <v>3687</v>
      </c>
      <c r="I7" s="351" t="s">
        <v>3883</v>
      </c>
      <c r="J7" s="351" t="s">
        <v>3884</v>
      </c>
      <c r="K7" s="294"/>
    </row>
    <row r="8" spans="1:14" ht="16.2" x14ac:dyDescent="0.3">
      <c r="A8" s="305">
        <v>1</v>
      </c>
      <c r="B8" s="779" t="s">
        <v>3686</v>
      </c>
      <c r="C8" s="307" t="s">
        <v>3723</v>
      </c>
      <c r="D8" s="296">
        <v>8</v>
      </c>
      <c r="E8" s="302">
        <v>3</v>
      </c>
      <c r="F8" s="302"/>
      <c r="G8" s="297" t="s">
        <v>3683</v>
      </c>
      <c r="H8" s="536">
        <v>24</v>
      </c>
      <c r="I8" s="540">
        <v>40</v>
      </c>
      <c r="J8" s="540">
        <f t="shared" ref="J8:J22" si="0">H8*I8</f>
        <v>960</v>
      </c>
      <c r="K8" s="294"/>
    </row>
    <row r="9" spans="1:14" ht="16.2" x14ac:dyDescent="0.3">
      <c r="A9" s="305">
        <v>2</v>
      </c>
      <c r="B9" s="779"/>
      <c r="C9" s="307" t="s">
        <v>3880</v>
      </c>
      <c r="D9" s="296">
        <v>8</v>
      </c>
      <c r="E9" s="302">
        <v>3</v>
      </c>
      <c r="F9" s="302"/>
      <c r="G9" s="297" t="s">
        <v>3683</v>
      </c>
      <c r="H9" s="536">
        <v>24</v>
      </c>
      <c r="I9" s="540">
        <v>160</v>
      </c>
      <c r="J9" s="540">
        <f t="shared" si="0"/>
        <v>3840</v>
      </c>
      <c r="K9" s="294"/>
    </row>
    <row r="10" spans="1:14" x14ac:dyDescent="0.3">
      <c r="A10" s="305">
        <v>3</v>
      </c>
      <c r="B10" s="779" t="s">
        <v>479</v>
      </c>
      <c r="C10" s="307" t="s">
        <v>3773</v>
      </c>
      <c r="D10" s="296">
        <v>0.6</v>
      </c>
      <c r="E10" s="302">
        <v>0.1</v>
      </c>
      <c r="F10" s="302">
        <v>1.4999999999999999E-2</v>
      </c>
      <c r="G10" s="305" t="s">
        <v>3677</v>
      </c>
      <c r="H10" s="536">
        <v>216</v>
      </c>
      <c r="I10" s="540">
        <v>80</v>
      </c>
      <c r="J10" s="540">
        <f t="shared" si="0"/>
        <v>17280</v>
      </c>
      <c r="K10" s="294"/>
    </row>
    <row r="11" spans="1:14" x14ac:dyDescent="0.3">
      <c r="A11" s="305">
        <v>4</v>
      </c>
      <c r="B11" s="779"/>
      <c r="C11" s="307" t="s">
        <v>3910</v>
      </c>
      <c r="D11" s="365">
        <v>64</v>
      </c>
      <c r="E11" s="369">
        <v>0.08</v>
      </c>
      <c r="F11" s="302"/>
      <c r="G11" s="297" t="s">
        <v>3678</v>
      </c>
      <c r="H11" s="629">
        <v>64</v>
      </c>
      <c r="I11" s="706">
        <v>88</v>
      </c>
      <c r="J11" s="540">
        <f t="shared" si="0"/>
        <v>5632</v>
      </c>
      <c r="K11" s="294"/>
    </row>
    <row r="12" spans="1:14" x14ac:dyDescent="0.3">
      <c r="A12" s="305">
        <v>5</v>
      </c>
      <c r="B12" s="779" t="s">
        <v>478</v>
      </c>
      <c r="C12" s="367" t="s">
        <v>2019</v>
      </c>
      <c r="D12" s="365">
        <v>0.3</v>
      </c>
      <c r="E12" s="369">
        <v>0.12</v>
      </c>
      <c r="F12" s="369">
        <v>0.1</v>
      </c>
      <c r="G12" s="305" t="s">
        <v>3677</v>
      </c>
      <c r="H12" s="629">
        <v>3300</v>
      </c>
      <c r="I12" s="707">
        <v>2</v>
      </c>
      <c r="J12" s="540">
        <f t="shared" si="0"/>
        <v>6600</v>
      </c>
      <c r="K12" s="294"/>
    </row>
    <row r="13" spans="1:14" ht="16.2" x14ac:dyDescent="0.3">
      <c r="A13" s="305">
        <v>6</v>
      </c>
      <c r="B13" s="779"/>
      <c r="C13" s="307" t="s">
        <v>2017</v>
      </c>
      <c r="D13" s="296">
        <v>6.75</v>
      </c>
      <c r="E13" s="302">
        <v>0.3</v>
      </c>
      <c r="F13" s="302">
        <v>2.4</v>
      </c>
      <c r="G13" s="305" t="s">
        <v>3679</v>
      </c>
      <c r="H13" s="536">
        <v>4.8600000000000003</v>
      </c>
      <c r="I13" s="540">
        <v>450</v>
      </c>
      <c r="J13" s="540">
        <f t="shared" si="0"/>
        <v>2187</v>
      </c>
      <c r="K13" s="294"/>
    </row>
    <row r="14" spans="1:14" ht="16.2" x14ac:dyDescent="0.3">
      <c r="A14" s="305">
        <v>7</v>
      </c>
      <c r="B14" s="779"/>
      <c r="C14" s="307" t="s">
        <v>3708</v>
      </c>
      <c r="D14" s="296">
        <v>22.3</v>
      </c>
      <c r="E14" s="302">
        <v>0.5</v>
      </c>
      <c r="F14" s="302">
        <v>0.4</v>
      </c>
      <c r="G14" s="305" t="s">
        <v>3679</v>
      </c>
      <c r="H14" s="536">
        <v>4.46</v>
      </c>
      <c r="I14" s="540">
        <v>700</v>
      </c>
      <c r="J14" s="540">
        <f t="shared" si="0"/>
        <v>3122</v>
      </c>
      <c r="K14" s="294"/>
    </row>
    <row r="15" spans="1:14" ht="16.2" x14ac:dyDescent="0.3">
      <c r="A15" s="305">
        <v>8</v>
      </c>
      <c r="B15" s="779"/>
      <c r="C15" s="307" t="s">
        <v>3680</v>
      </c>
      <c r="D15" s="365">
        <v>6.9</v>
      </c>
      <c r="E15" s="369">
        <v>3.3</v>
      </c>
      <c r="F15" s="369">
        <v>0.05</v>
      </c>
      <c r="G15" s="305" t="s">
        <v>3679</v>
      </c>
      <c r="H15" s="536">
        <v>1.1000000000000001</v>
      </c>
      <c r="I15" s="540">
        <v>450</v>
      </c>
      <c r="J15" s="540">
        <f t="shared" si="0"/>
        <v>495.00000000000006</v>
      </c>
      <c r="K15" s="294"/>
    </row>
    <row r="16" spans="1:14" x14ac:dyDescent="0.3">
      <c r="A16" s="305">
        <v>9</v>
      </c>
      <c r="B16" s="779"/>
      <c r="C16" s="307" t="s">
        <v>2010</v>
      </c>
      <c r="D16" s="296"/>
      <c r="E16" s="302"/>
      <c r="F16" s="302"/>
      <c r="G16" s="305" t="s">
        <v>3700</v>
      </c>
      <c r="H16" s="629">
        <v>12</v>
      </c>
      <c r="I16" s="706">
        <v>270</v>
      </c>
      <c r="J16" s="540">
        <f t="shared" si="0"/>
        <v>3240</v>
      </c>
      <c r="K16" s="294"/>
      <c r="N16">
        <v>1</v>
      </c>
    </row>
    <row r="17" spans="1:21" ht="16.2" x14ac:dyDescent="0.3">
      <c r="A17" s="305">
        <v>10</v>
      </c>
      <c r="B17" s="779"/>
      <c r="C17" s="307" t="s">
        <v>2008</v>
      </c>
      <c r="D17" s="296"/>
      <c r="E17" s="302"/>
      <c r="F17" s="302"/>
      <c r="G17" s="305" t="s">
        <v>3679</v>
      </c>
      <c r="H17" s="536">
        <v>1.24</v>
      </c>
      <c r="I17" s="540">
        <v>500</v>
      </c>
      <c r="J17" s="540">
        <f t="shared" si="0"/>
        <v>620</v>
      </c>
      <c r="K17" s="294"/>
    </row>
    <row r="18" spans="1:21" ht="16.2" x14ac:dyDescent="0.3">
      <c r="A18" s="305">
        <v>11</v>
      </c>
      <c r="B18" s="779"/>
      <c r="C18" s="307" t="s">
        <v>2007</v>
      </c>
      <c r="D18" s="365">
        <v>51</v>
      </c>
      <c r="E18" s="369">
        <v>3.47</v>
      </c>
      <c r="F18" s="369">
        <v>0.02</v>
      </c>
      <c r="G18" s="305" t="s">
        <v>3679</v>
      </c>
      <c r="H18" s="629">
        <v>3.5</v>
      </c>
      <c r="I18" s="707">
        <v>1200</v>
      </c>
      <c r="J18" s="540">
        <f t="shared" si="0"/>
        <v>4200</v>
      </c>
      <c r="K18" s="294"/>
    </row>
    <row r="19" spans="1:21" x14ac:dyDescent="0.3">
      <c r="A19" s="305">
        <v>12</v>
      </c>
      <c r="B19" s="779" t="s">
        <v>473</v>
      </c>
      <c r="C19" s="304" t="s">
        <v>1998</v>
      </c>
      <c r="D19" s="296">
        <v>2</v>
      </c>
      <c r="E19" s="302">
        <v>0.1</v>
      </c>
      <c r="F19" s="302">
        <v>0.05</v>
      </c>
      <c r="G19" s="297" t="s">
        <v>3677</v>
      </c>
      <c r="H19" s="536">
        <v>2</v>
      </c>
      <c r="I19" s="540">
        <v>80</v>
      </c>
      <c r="J19" s="540">
        <f t="shared" si="0"/>
        <v>160</v>
      </c>
      <c r="K19" s="294"/>
    </row>
    <row r="20" spans="1:21" x14ac:dyDescent="0.3">
      <c r="A20" s="305">
        <v>13</v>
      </c>
      <c r="B20" s="779"/>
      <c r="C20" s="306" t="s">
        <v>3821</v>
      </c>
      <c r="D20" s="296">
        <v>1</v>
      </c>
      <c r="E20" s="302">
        <v>0.7</v>
      </c>
      <c r="F20" s="302">
        <v>1.95</v>
      </c>
      <c r="G20" s="297" t="s">
        <v>3677</v>
      </c>
      <c r="H20" s="536">
        <v>1</v>
      </c>
      <c r="I20" s="540">
        <v>3500</v>
      </c>
      <c r="J20" s="540">
        <f t="shared" si="0"/>
        <v>3500</v>
      </c>
      <c r="K20" s="294"/>
    </row>
    <row r="21" spans="1:21" x14ac:dyDescent="0.3">
      <c r="A21" s="305">
        <v>14</v>
      </c>
      <c r="B21" s="779"/>
      <c r="C21" s="304" t="s">
        <v>3895</v>
      </c>
      <c r="D21" s="296">
        <v>2</v>
      </c>
      <c r="E21" s="302">
        <v>0.7</v>
      </c>
      <c r="F21" s="302">
        <v>1.1000000000000001</v>
      </c>
      <c r="G21" s="297" t="s">
        <v>3677</v>
      </c>
      <c r="H21" s="536">
        <v>2</v>
      </c>
      <c r="I21" s="708">
        <v>1000</v>
      </c>
      <c r="J21" s="540">
        <f t="shared" si="0"/>
        <v>2000</v>
      </c>
      <c r="K21" s="294"/>
    </row>
    <row r="22" spans="1:21" ht="16.2" x14ac:dyDescent="0.3">
      <c r="A22" s="305">
        <v>15</v>
      </c>
      <c r="B22" s="779"/>
      <c r="C22" s="304" t="s">
        <v>3698</v>
      </c>
      <c r="D22" s="296">
        <v>1.45</v>
      </c>
      <c r="E22" s="302">
        <v>1.2</v>
      </c>
      <c r="F22" s="302"/>
      <c r="G22" s="297" t="s">
        <v>3683</v>
      </c>
      <c r="H22" s="541">
        <f>D22*E22</f>
        <v>1.74</v>
      </c>
      <c r="I22" s="708">
        <v>250</v>
      </c>
      <c r="J22" s="540">
        <f t="shared" si="0"/>
        <v>435</v>
      </c>
      <c r="K22" s="294"/>
    </row>
    <row r="23" spans="1:21" x14ac:dyDescent="0.3">
      <c r="A23" s="758" t="s">
        <v>3712</v>
      </c>
      <c r="B23" s="759"/>
      <c r="C23" s="759"/>
      <c r="D23" s="759"/>
      <c r="E23" s="759"/>
      <c r="F23" s="759"/>
      <c r="G23" s="759"/>
      <c r="H23" s="759"/>
      <c r="I23" s="760"/>
      <c r="J23" s="666">
        <f>SUM(J8:J22)</f>
        <v>54271</v>
      </c>
      <c r="K23" s="294"/>
    </row>
    <row r="24" spans="1:21" x14ac:dyDescent="0.3">
      <c r="A24" s="297">
        <v>16</v>
      </c>
      <c r="B24" s="779" t="s">
        <v>3676</v>
      </c>
      <c r="C24" s="299" t="s">
        <v>3675</v>
      </c>
      <c r="D24" s="954"/>
      <c r="E24" s="954"/>
      <c r="F24" s="954"/>
      <c r="G24" s="297" t="s">
        <v>3660</v>
      </c>
      <c r="H24" s="296">
        <v>75</v>
      </c>
      <c r="I24" s="296">
        <v>350</v>
      </c>
      <c r="J24" s="536">
        <f>I24*H24</f>
        <v>26250</v>
      </c>
      <c r="K24" s="294"/>
    </row>
    <row r="25" spans="1:21" x14ac:dyDescent="0.3">
      <c r="A25" s="297">
        <v>17</v>
      </c>
      <c r="B25" s="779"/>
      <c r="C25" s="299" t="s">
        <v>3652</v>
      </c>
      <c r="D25" s="954"/>
      <c r="E25" s="954"/>
      <c r="F25" s="954"/>
      <c r="G25" s="297" t="s">
        <v>3660</v>
      </c>
      <c r="H25" s="296">
        <v>20</v>
      </c>
      <c r="I25" s="296">
        <v>500</v>
      </c>
      <c r="J25" s="536">
        <f>I25*H25</f>
        <v>10000</v>
      </c>
      <c r="K25" s="294"/>
      <c r="L25" s="298"/>
    </row>
    <row r="26" spans="1:21" x14ac:dyDescent="0.3">
      <c r="A26" s="758" t="s">
        <v>3704</v>
      </c>
      <c r="B26" s="759"/>
      <c r="C26" s="759"/>
      <c r="D26" s="759"/>
      <c r="E26" s="759"/>
      <c r="F26" s="759"/>
      <c r="G26" s="759"/>
      <c r="H26" s="759"/>
      <c r="I26" s="760"/>
      <c r="J26" s="667">
        <f>J24+J25</f>
        <v>36250</v>
      </c>
      <c r="K26" s="294"/>
    </row>
    <row r="27" spans="1:21" x14ac:dyDescent="0.3">
      <c r="A27" s="297">
        <v>19</v>
      </c>
      <c r="B27" s="779" t="s">
        <v>3674</v>
      </c>
      <c r="C27" s="802" t="s">
        <v>3718</v>
      </c>
      <c r="D27" s="803"/>
      <c r="E27" s="803"/>
      <c r="F27" s="804"/>
      <c r="G27" s="297" t="s">
        <v>3673</v>
      </c>
      <c r="H27" s="296"/>
      <c r="I27" s="296"/>
      <c r="J27" s="296"/>
      <c r="K27" s="294"/>
    </row>
    <row r="28" spans="1:21" x14ac:dyDescent="0.3">
      <c r="A28" s="297">
        <v>20</v>
      </c>
      <c r="B28" s="779"/>
      <c r="C28" s="805" t="s">
        <v>3674</v>
      </c>
      <c r="D28" s="806"/>
      <c r="E28" s="806"/>
      <c r="F28" s="807"/>
      <c r="G28" s="297" t="s">
        <v>3795</v>
      </c>
      <c r="H28" s="296">
        <v>1</v>
      </c>
      <c r="I28" s="713">
        <v>3700</v>
      </c>
      <c r="J28" s="713">
        <f>I28*H28</f>
        <v>3700</v>
      </c>
      <c r="K28" s="294"/>
    </row>
    <row r="29" spans="1:21" s="74" customFormat="1" x14ac:dyDescent="0.3">
      <c r="A29" s="758" t="s">
        <v>3711</v>
      </c>
      <c r="B29" s="759"/>
      <c r="C29" s="759"/>
      <c r="D29" s="759"/>
      <c r="E29" s="759"/>
      <c r="F29" s="759"/>
      <c r="G29" s="759"/>
      <c r="H29" s="759"/>
      <c r="I29" s="760"/>
      <c r="J29" s="361">
        <f>J26+J28+J23</f>
        <v>94221</v>
      </c>
      <c r="K29" s="294"/>
      <c r="L29"/>
      <c r="M29"/>
      <c r="N29"/>
      <c r="O29"/>
      <c r="P29"/>
      <c r="Q29"/>
      <c r="R29"/>
      <c r="S29"/>
      <c r="T29"/>
      <c r="U29"/>
    </row>
  </sheetData>
  <mergeCells count="19">
    <mergeCell ref="A1:J1"/>
    <mergeCell ref="C27:F27"/>
    <mergeCell ref="D24:F24"/>
    <mergeCell ref="B8:B9"/>
    <mergeCell ref="B10:B11"/>
    <mergeCell ref="B24:B25"/>
    <mergeCell ref="D25:F25"/>
    <mergeCell ref="A2:B2"/>
    <mergeCell ref="A3:B3"/>
    <mergeCell ref="A4:B4"/>
    <mergeCell ref="A5:B5"/>
    <mergeCell ref="A6:B6"/>
    <mergeCell ref="A29:I29"/>
    <mergeCell ref="A23:I23"/>
    <mergeCell ref="A26:I26"/>
    <mergeCell ref="B12:B18"/>
    <mergeCell ref="B19:B22"/>
    <mergeCell ref="B27:B28"/>
    <mergeCell ref="C28:F28"/>
  </mergeCells>
  <pageMargins left="0.7" right="0.7" top="0.75" bottom="0.75" header="0.3" footer="0.3"/>
  <pageSetup scale="74" orientation="portrait" horizontalDpi="300" verticalDpi="300"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1"/>
  <sheetViews>
    <sheetView zoomScaleNormal="100" zoomScaleSheetLayoutView="85" workbookViewId="0">
      <selection activeCell="C5" sqref="C5"/>
    </sheetView>
  </sheetViews>
  <sheetFormatPr defaultRowHeight="14.4" x14ac:dyDescent="0.3"/>
  <cols>
    <col min="1" max="1" width="3.44140625" bestFit="1" customWidth="1"/>
    <col min="2" max="2" width="14" style="267" bestFit="1" customWidth="1"/>
    <col min="3" max="3" width="38.88671875" style="267" bestFit="1" customWidth="1"/>
    <col min="4" max="4" width="6.77734375" style="265" bestFit="1" customWidth="1"/>
    <col min="5" max="5" width="8.6640625" style="265" bestFit="1" customWidth="1"/>
    <col min="6" max="6" width="7.77734375" style="265" bestFit="1" customWidth="1"/>
    <col min="7" max="7" width="9.6640625" style="383" bestFit="1" customWidth="1"/>
    <col min="8" max="8" width="8.44140625" style="265" bestFit="1" customWidth="1"/>
    <col min="9" max="9" width="13.44140625" style="562" bestFit="1" customWidth="1"/>
    <col min="10" max="10" width="9.88671875" style="517" bestFit="1" customWidth="1"/>
  </cols>
  <sheetData>
    <row r="1" spans="1:11" ht="27.6" customHeight="1" x14ac:dyDescent="0.3">
      <c r="A1" s="791" t="s">
        <v>3695</v>
      </c>
      <c r="B1" s="791"/>
      <c r="C1" s="791"/>
      <c r="D1" s="791"/>
      <c r="E1" s="791"/>
      <c r="F1" s="791"/>
      <c r="G1" s="791"/>
      <c r="H1" s="791"/>
      <c r="I1" s="791"/>
      <c r="J1" s="791"/>
    </row>
    <row r="2" spans="1:11" x14ac:dyDescent="0.3">
      <c r="A2" s="791" t="s">
        <v>456</v>
      </c>
      <c r="B2" s="791"/>
      <c r="C2" s="546" t="s">
        <v>1889</v>
      </c>
      <c r="D2" s="274"/>
      <c r="E2" s="312"/>
      <c r="F2" s="312"/>
      <c r="G2" s="371"/>
      <c r="H2" s="313"/>
      <c r="I2" s="312"/>
      <c r="J2" s="312"/>
    </row>
    <row r="3" spans="1:11" x14ac:dyDescent="0.3">
      <c r="A3" s="791" t="s">
        <v>3694</v>
      </c>
      <c r="B3" s="791"/>
      <c r="C3" s="546" t="s">
        <v>1872</v>
      </c>
      <c r="D3" s="274"/>
      <c r="E3" s="312"/>
      <c r="F3" s="312"/>
      <c r="G3" s="371"/>
      <c r="H3" s="313"/>
      <c r="I3" s="312"/>
      <c r="J3" s="312"/>
    </row>
    <row r="4" spans="1:11" x14ac:dyDescent="0.3">
      <c r="A4" s="791" t="s">
        <v>3779</v>
      </c>
      <c r="B4" s="791"/>
      <c r="C4" s="546" t="s">
        <v>3964</v>
      </c>
      <c r="D4" s="274"/>
      <c r="E4" s="312"/>
      <c r="F4" s="312"/>
      <c r="G4" s="371"/>
      <c r="H4" s="313"/>
      <c r="I4" s="312"/>
      <c r="J4" s="312"/>
    </row>
    <row r="5" spans="1:11" x14ac:dyDescent="0.3">
      <c r="A5" s="791" t="s">
        <v>3693</v>
      </c>
      <c r="B5" s="791"/>
      <c r="C5" s="546" t="s">
        <v>3709</v>
      </c>
      <c r="D5" s="274"/>
      <c r="E5" s="312"/>
      <c r="F5" s="312"/>
      <c r="G5" s="371"/>
      <c r="H5" s="313"/>
      <c r="I5" s="312"/>
      <c r="J5" s="312"/>
    </row>
    <row r="6" spans="1:11" x14ac:dyDescent="0.3">
      <c r="A6" s="855" t="s">
        <v>457</v>
      </c>
      <c r="B6" s="856"/>
      <c r="C6" s="636" t="s">
        <v>3879</v>
      </c>
      <c r="D6" s="520"/>
      <c r="E6" s="520"/>
      <c r="F6" s="520"/>
      <c r="G6" s="635"/>
      <c r="H6" s="520"/>
      <c r="I6" s="520"/>
      <c r="J6" s="520"/>
    </row>
    <row r="7" spans="1:11" ht="22.2" customHeight="1" x14ac:dyDescent="0.3">
      <c r="A7" s="701" t="s">
        <v>413</v>
      </c>
      <c r="B7" s="406" t="s">
        <v>3712</v>
      </c>
      <c r="C7" s="353" t="s">
        <v>3692</v>
      </c>
      <c r="D7" s="351" t="s">
        <v>3691</v>
      </c>
      <c r="E7" s="309" t="s">
        <v>3690</v>
      </c>
      <c r="F7" s="309" t="s">
        <v>3689</v>
      </c>
      <c r="G7" s="352" t="s">
        <v>3688</v>
      </c>
      <c r="H7" s="351" t="s">
        <v>3687</v>
      </c>
      <c r="I7" s="351" t="s">
        <v>3883</v>
      </c>
      <c r="J7" s="351" t="s">
        <v>3884</v>
      </c>
      <c r="K7" s="294"/>
    </row>
    <row r="8" spans="1:11" ht="16.2" x14ac:dyDescent="0.3">
      <c r="A8" s="305">
        <v>1</v>
      </c>
      <c r="B8" s="843" t="s">
        <v>3686</v>
      </c>
      <c r="C8" s="307" t="s">
        <v>3878</v>
      </c>
      <c r="D8" s="304">
        <v>44.73</v>
      </c>
      <c r="E8" s="306">
        <v>3</v>
      </c>
      <c r="F8" s="306"/>
      <c r="G8" s="297" t="s">
        <v>3683</v>
      </c>
      <c r="H8" s="304">
        <f>D8*E8</f>
        <v>134.19</v>
      </c>
      <c r="I8" s="304">
        <v>55</v>
      </c>
      <c r="J8" s="300">
        <f t="shared" ref="J8:J24" si="0">I8*H8</f>
        <v>7380.45</v>
      </c>
      <c r="K8" s="294"/>
    </row>
    <row r="9" spans="1:11" ht="16.2" x14ac:dyDescent="0.3">
      <c r="A9" s="305">
        <v>2</v>
      </c>
      <c r="B9" s="843"/>
      <c r="C9" s="307" t="s">
        <v>3723</v>
      </c>
      <c r="D9" s="304">
        <v>15</v>
      </c>
      <c r="E9" s="306">
        <v>3</v>
      </c>
      <c r="F9" s="306"/>
      <c r="G9" s="297" t="s">
        <v>3683</v>
      </c>
      <c r="H9" s="304">
        <f>D9*E9</f>
        <v>45</v>
      </c>
      <c r="I9" s="712">
        <v>40</v>
      </c>
      <c r="J9" s="300">
        <f t="shared" si="0"/>
        <v>1800</v>
      </c>
      <c r="K9" s="294"/>
    </row>
    <row r="10" spans="1:11" ht="14.4" customHeight="1" x14ac:dyDescent="0.3">
      <c r="A10" s="305">
        <v>3</v>
      </c>
      <c r="B10" s="843"/>
      <c r="C10" s="307" t="s">
        <v>3684</v>
      </c>
      <c r="D10" s="304">
        <v>13.67</v>
      </c>
      <c r="E10" s="306">
        <v>3</v>
      </c>
      <c r="F10" s="306"/>
      <c r="G10" s="297" t="s">
        <v>3683</v>
      </c>
      <c r="H10" s="304">
        <f>D10*E10</f>
        <v>41.01</v>
      </c>
      <c r="I10" s="712">
        <v>135</v>
      </c>
      <c r="J10" s="300">
        <f t="shared" si="0"/>
        <v>5536.3499999999995</v>
      </c>
      <c r="K10" s="294"/>
    </row>
    <row r="11" spans="1:11" ht="16.2" x14ac:dyDescent="0.3">
      <c r="A11" s="305">
        <v>4</v>
      </c>
      <c r="B11" s="843" t="s">
        <v>479</v>
      </c>
      <c r="C11" s="307" t="s">
        <v>3961</v>
      </c>
      <c r="D11" s="307">
        <v>45</v>
      </c>
      <c r="E11" s="367">
        <v>0.2</v>
      </c>
      <c r="F11" s="306">
        <v>1.4999999999999999E-2</v>
      </c>
      <c r="G11" s="297" t="s">
        <v>3877</v>
      </c>
      <c r="H11" s="304">
        <f>D11*E11*F11</f>
        <v>0.13500000000000001</v>
      </c>
      <c r="I11" s="712">
        <v>15000</v>
      </c>
      <c r="J11" s="703">
        <f t="shared" si="0"/>
        <v>2025.0000000000002</v>
      </c>
      <c r="K11" s="294"/>
    </row>
    <row r="12" spans="1:11" x14ac:dyDescent="0.3">
      <c r="A12" s="305">
        <v>5</v>
      </c>
      <c r="B12" s="843"/>
      <c r="C12" s="307" t="s">
        <v>3910</v>
      </c>
      <c r="D12" s="307">
        <v>3</v>
      </c>
      <c r="E12" s="367">
        <v>0.15</v>
      </c>
      <c r="F12" s="306"/>
      <c r="G12" s="297" t="s">
        <v>3677</v>
      </c>
      <c r="H12" s="304">
        <v>3</v>
      </c>
      <c r="I12" s="741">
        <v>180</v>
      </c>
      <c r="J12" s="300">
        <f t="shared" si="0"/>
        <v>540</v>
      </c>
      <c r="K12" s="294"/>
    </row>
    <row r="13" spans="1:11" x14ac:dyDescent="0.3">
      <c r="A13" s="305">
        <v>6</v>
      </c>
      <c r="B13" s="843"/>
      <c r="C13" s="307" t="s">
        <v>3910</v>
      </c>
      <c r="D13" s="307">
        <v>2</v>
      </c>
      <c r="E13" s="367">
        <v>0.1</v>
      </c>
      <c r="F13" s="306"/>
      <c r="G13" s="297" t="s">
        <v>3677</v>
      </c>
      <c r="H13" s="304">
        <v>20</v>
      </c>
      <c r="I13" s="741">
        <v>60</v>
      </c>
      <c r="J13" s="300">
        <f t="shared" si="0"/>
        <v>1200</v>
      </c>
      <c r="K13" s="294"/>
    </row>
    <row r="14" spans="1:11" ht="16.2" x14ac:dyDescent="0.3">
      <c r="A14" s="305">
        <v>7</v>
      </c>
      <c r="B14" s="843" t="s">
        <v>478</v>
      </c>
      <c r="C14" s="367" t="s">
        <v>2019</v>
      </c>
      <c r="D14" s="307">
        <v>14.3</v>
      </c>
      <c r="E14" s="367">
        <v>0.3</v>
      </c>
      <c r="F14" s="367">
        <v>2.4</v>
      </c>
      <c r="G14" s="305" t="s">
        <v>3679</v>
      </c>
      <c r="H14" s="704">
        <f>F14*E14*D14</f>
        <v>10.295999999999999</v>
      </c>
      <c r="I14" s="732">
        <v>1350</v>
      </c>
      <c r="J14" s="300">
        <f t="shared" si="0"/>
        <v>13899.599999999999</v>
      </c>
      <c r="K14" s="294"/>
    </row>
    <row r="15" spans="1:11" ht="16.2" x14ac:dyDescent="0.3">
      <c r="A15" s="305">
        <v>8</v>
      </c>
      <c r="B15" s="843"/>
      <c r="C15" s="307" t="s">
        <v>3946</v>
      </c>
      <c r="D15" s="304">
        <v>8.1999999999999993</v>
      </c>
      <c r="E15" s="306">
        <v>4.2</v>
      </c>
      <c r="F15" s="306">
        <v>0.2</v>
      </c>
      <c r="G15" s="305" t="s">
        <v>3679</v>
      </c>
      <c r="H15" s="704">
        <f>F15*E15*D15</f>
        <v>6.8879999999999999</v>
      </c>
      <c r="I15" s="304">
        <v>700</v>
      </c>
      <c r="J15" s="300">
        <f t="shared" si="0"/>
        <v>4821.6000000000004</v>
      </c>
      <c r="K15" s="294"/>
    </row>
    <row r="16" spans="1:11" ht="16.2" x14ac:dyDescent="0.3">
      <c r="A16" s="305">
        <v>9</v>
      </c>
      <c r="B16" s="843"/>
      <c r="C16" s="307" t="s">
        <v>3680</v>
      </c>
      <c r="D16" s="307">
        <v>6</v>
      </c>
      <c r="E16" s="367">
        <v>3.1</v>
      </c>
      <c r="F16" s="367">
        <v>0.05</v>
      </c>
      <c r="G16" s="305" t="s">
        <v>3679</v>
      </c>
      <c r="H16" s="704">
        <f>F16*E16*D16</f>
        <v>0.93000000000000016</v>
      </c>
      <c r="I16" s="304">
        <v>500</v>
      </c>
      <c r="J16" s="300">
        <f t="shared" si="0"/>
        <v>465.00000000000006</v>
      </c>
      <c r="K16" s="294"/>
    </row>
    <row r="17" spans="1:21" x14ac:dyDescent="0.3">
      <c r="A17" s="305">
        <v>10</v>
      </c>
      <c r="B17" s="843"/>
      <c r="C17" s="307" t="s">
        <v>2010</v>
      </c>
      <c r="D17" s="304"/>
      <c r="E17" s="306"/>
      <c r="F17" s="306"/>
      <c r="G17" s="297" t="s">
        <v>3700</v>
      </c>
      <c r="H17" s="307">
        <v>5</v>
      </c>
      <c r="I17" s="307">
        <v>300</v>
      </c>
      <c r="J17" s="300">
        <f t="shared" si="0"/>
        <v>1500</v>
      </c>
      <c r="K17" s="294"/>
    </row>
    <row r="18" spans="1:21" ht="16.2" x14ac:dyDescent="0.3">
      <c r="A18" s="305">
        <v>11</v>
      </c>
      <c r="B18" s="843"/>
      <c r="C18" s="307" t="s">
        <v>2008</v>
      </c>
      <c r="D18" s="304"/>
      <c r="E18" s="306"/>
      <c r="F18" s="306"/>
      <c r="G18" s="305" t="s">
        <v>3679</v>
      </c>
      <c r="H18" s="304">
        <v>2.2400000000000002</v>
      </c>
      <c r="I18" s="304">
        <v>450</v>
      </c>
      <c r="J18" s="300">
        <f t="shared" si="0"/>
        <v>1008.0000000000001</v>
      </c>
      <c r="K18" s="294"/>
    </row>
    <row r="19" spans="1:21" s="277" customFormat="1" ht="14.4" customHeight="1" x14ac:dyDescent="0.3">
      <c r="A19" s="305">
        <v>12</v>
      </c>
      <c r="B19" s="843"/>
      <c r="C19" s="307" t="s">
        <v>2007</v>
      </c>
      <c r="D19" s="304">
        <v>74</v>
      </c>
      <c r="E19" s="306">
        <v>2.5</v>
      </c>
      <c r="F19" s="306">
        <v>0.04</v>
      </c>
      <c r="G19" s="305" t="s">
        <v>3679</v>
      </c>
      <c r="H19" s="307">
        <f>D19*E19*F19</f>
        <v>7.4</v>
      </c>
      <c r="I19" s="705">
        <v>1300</v>
      </c>
      <c r="J19" s="300">
        <f t="shared" si="0"/>
        <v>9620</v>
      </c>
      <c r="K19" s="294"/>
      <c r="L19"/>
      <c r="M19"/>
      <c r="N19"/>
      <c r="O19"/>
      <c r="P19"/>
      <c r="Q19"/>
      <c r="R19"/>
      <c r="S19"/>
      <c r="T19"/>
      <c r="U19"/>
    </row>
    <row r="20" spans="1:21" x14ac:dyDescent="0.3">
      <c r="A20" s="305">
        <v>13</v>
      </c>
      <c r="B20" s="843" t="s">
        <v>3874</v>
      </c>
      <c r="C20" s="307" t="s">
        <v>3881</v>
      </c>
      <c r="D20" s="304"/>
      <c r="E20" s="306"/>
      <c r="F20" s="306"/>
      <c r="G20" s="297" t="s">
        <v>3677</v>
      </c>
      <c r="H20" s="304">
        <v>115</v>
      </c>
      <c r="I20" s="304">
        <v>2</v>
      </c>
      <c r="J20" s="300">
        <f t="shared" si="0"/>
        <v>230</v>
      </c>
      <c r="K20" s="294"/>
    </row>
    <row r="21" spans="1:21" x14ac:dyDescent="0.3">
      <c r="A21" s="305">
        <v>14</v>
      </c>
      <c r="B21" s="843"/>
      <c r="C21" s="307" t="s">
        <v>1998</v>
      </c>
      <c r="D21" s="304">
        <v>0.6</v>
      </c>
      <c r="E21" s="306">
        <v>0.12</v>
      </c>
      <c r="F21" s="306">
        <v>0.05</v>
      </c>
      <c r="G21" s="297" t="s">
        <v>3677</v>
      </c>
      <c r="H21" s="304">
        <v>4</v>
      </c>
      <c r="I21" s="304">
        <v>70</v>
      </c>
      <c r="J21" s="300">
        <f t="shared" si="0"/>
        <v>280</v>
      </c>
      <c r="K21" s="294"/>
    </row>
    <row r="22" spans="1:21" x14ac:dyDescent="0.3">
      <c r="A22" s="305">
        <v>15</v>
      </c>
      <c r="B22" s="843"/>
      <c r="C22" s="367" t="s">
        <v>3821</v>
      </c>
      <c r="D22" s="304"/>
      <c r="E22" s="306">
        <v>0.75</v>
      </c>
      <c r="F22" s="306">
        <v>1.4</v>
      </c>
      <c r="G22" s="297" t="s">
        <v>3677</v>
      </c>
      <c r="H22" s="307">
        <v>1</v>
      </c>
      <c r="I22" s="464">
        <v>2800</v>
      </c>
      <c r="J22" s="300">
        <f t="shared" si="0"/>
        <v>2800</v>
      </c>
      <c r="K22" s="294"/>
    </row>
    <row r="23" spans="1:21" x14ac:dyDescent="0.3">
      <c r="A23" s="305">
        <v>16</v>
      </c>
      <c r="B23" s="843"/>
      <c r="C23" s="307" t="s">
        <v>3822</v>
      </c>
      <c r="D23" s="304"/>
      <c r="E23" s="306">
        <v>0.55000000000000004</v>
      </c>
      <c r="F23" s="306">
        <v>0.75</v>
      </c>
      <c r="G23" s="297" t="s">
        <v>3677</v>
      </c>
      <c r="H23" s="307">
        <v>1</v>
      </c>
      <c r="I23" s="367">
        <v>600</v>
      </c>
      <c r="J23" s="300">
        <f t="shared" si="0"/>
        <v>600</v>
      </c>
      <c r="K23" s="294"/>
    </row>
    <row r="24" spans="1:21" ht="16.2" x14ac:dyDescent="0.3">
      <c r="A24" s="305">
        <v>17</v>
      </c>
      <c r="B24" s="843"/>
      <c r="C24" s="307" t="s">
        <v>3698</v>
      </c>
      <c r="D24" s="304">
        <v>1.2</v>
      </c>
      <c r="E24" s="306">
        <v>1.2</v>
      </c>
      <c r="F24" s="306"/>
      <c r="G24" s="297" t="s">
        <v>3683</v>
      </c>
      <c r="H24" s="306">
        <f>D24*E24</f>
        <v>1.44</v>
      </c>
      <c r="I24" s="306">
        <v>235</v>
      </c>
      <c r="J24" s="300">
        <f t="shared" si="0"/>
        <v>338.4</v>
      </c>
      <c r="K24" s="294"/>
    </row>
    <row r="25" spans="1:21" x14ac:dyDescent="0.3">
      <c r="A25" s="955" t="s">
        <v>3712</v>
      </c>
      <c r="B25" s="956"/>
      <c r="C25" s="956"/>
      <c r="D25" s="956"/>
      <c r="E25" s="956"/>
      <c r="F25" s="956"/>
      <c r="G25" s="956"/>
      <c r="H25" s="956"/>
      <c r="I25" s="957"/>
      <c r="J25" s="609">
        <f>SUM(J8:J24)</f>
        <v>54044.4</v>
      </c>
      <c r="K25" s="294"/>
    </row>
    <row r="26" spans="1:21" x14ac:dyDescent="0.3">
      <c r="A26" s="305">
        <v>19</v>
      </c>
      <c r="B26" s="843" t="s">
        <v>3676</v>
      </c>
      <c r="C26" s="792" t="s">
        <v>3675</v>
      </c>
      <c r="D26" s="793"/>
      <c r="E26" s="793"/>
      <c r="F26" s="794"/>
      <c r="G26" s="297" t="s">
        <v>3660</v>
      </c>
      <c r="H26" s="296">
        <v>96</v>
      </c>
      <c r="I26" s="296">
        <v>350</v>
      </c>
      <c r="J26" s="295">
        <f>I26*H26</f>
        <v>33600</v>
      </c>
      <c r="K26" s="294"/>
    </row>
    <row r="27" spans="1:21" x14ac:dyDescent="0.3">
      <c r="A27" s="305">
        <v>20</v>
      </c>
      <c r="B27" s="843"/>
      <c r="C27" s="792" t="s">
        <v>3652</v>
      </c>
      <c r="D27" s="793"/>
      <c r="E27" s="793"/>
      <c r="F27" s="794"/>
      <c r="G27" s="297" t="s">
        <v>3660</v>
      </c>
      <c r="H27" s="296">
        <v>14</v>
      </c>
      <c r="I27" s="296">
        <v>500</v>
      </c>
      <c r="J27" s="295">
        <f>I27*H27</f>
        <v>7000</v>
      </c>
      <c r="K27" s="294"/>
      <c r="L27" s="298"/>
    </row>
    <row r="28" spans="1:21" x14ac:dyDescent="0.3">
      <c r="A28" s="758" t="s">
        <v>3704</v>
      </c>
      <c r="B28" s="759"/>
      <c r="C28" s="759"/>
      <c r="D28" s="759"/>
      <c r="E28" s="759"/>
      <c r="F28" s="759"/>
      <c r="G28" s="759"/>
      <c r="H28" s="759"/>
      <c r="I28" s="760"/>
      <c r="J28" s="361">
        <f>J26+J27</f>
        <v>40600</v>
      </c>
      <c r="K28" s="294"/>
    </row>
    <row r="29" spans="1:21" x14ac:dyDescent="0.3">
      <c r="A29" s="305">
        <v>22</v>
      </c>
      <c r="B29" s="843" t="s">
        <v>3674</v>
      </c>
      <c r="C29" s="802" t="s">
        <v>3718</v>
      </c>
      <c r="D29" s="803"/>
      <c r="E29" s="803"/>
      <c r="F29" s="804"/>
      <c r="G29" s="297" t="s">
        <v>3673</v>
      </c>
      <c r="H29" s="296"/>
      <c r="I29" s="296"/>
      <c r="J29" s="296"/>
      <c r="K29" s="294"/>
    </row>
    <row r="30" spans="1:21" x14ac:dyDescent="0.3">
      <c r="A30" s="305">
        <v>23</v>
      </c>
      <c r="B30" s="843"/>
      <c r="C30" s="805" t="s">
        <v>3674</v>
      </c>
      <c r="D30" s="806"/>
      <c r="E30" s="806"/>
      <c r="F30" s="807"/>
      <c r="G30" s="297" t="s">
        <v>3795</v>
      </c>
      <c r="H30" s="296">
        <v>1</v>
      </c>
      <c r="I30" s="295">
        <v>6750</v>
      </c>
      <c r="J30" s="713">
        <f>I30*H30</f>
        <v>6750</v>
      </c>
      <c r="K30" s="294"/>
    </row>
    <row r="31" spans="1:21" s="74" customFormat="1" x14ac:dyDescent="0.3">
      <c r="A31" s="758" t="s">
        <v>3711</v>
      </c>
      <c r="B31" s="759"/>
      <c r="C31" s="759"/>
      <c r="D31" s="759"/>
      <c r="E31" s="759"/>
      <c r="F31" s="759"/>
      <c r="G31" s="759"/>
      <c r="H31" s="759"/>
      <c r="I31" s="760"/>
      <c r="J31" s="361">
        <f>J25+J28+J30</f>
        <v>101394.4</v>
      </c>
      <c r="K31" s="294"/>
      <c r="L31"/>
      <c r="M31"/>
      <c r="N31"/>
      <c r="O31"/>
      <c r="P31"/>
      <c r="Q31"/>
      <c r="R31"/>
      <c r="S31"/>
      <c r="T31"/>
      <c r="U31"/>
    </row>
  </sheetData>
  <mergeCells count="19">
    <mergeCell ref="A1:J1"/>
    <mergeCell ref="B8:B10"/>
    <mergeCell ref="B11:B13"/>
    <mergeCell ref="B14:B19"/>
    <mergeCell ref="B20:B24"/>
    <mergeCell ref="A2:B2"/>
    <mergeCell ref="A4:B4"/>
    <mergeCell ref="A3:B3"/>
    <mergeCell ref="A5:B5"/>
    <mergeCell ref="B26:B27"/>
    <mergeCell ref="A31:I31"/>
    <mergeCell ref="A25:I25"/>
    <mergeCell ref="A28:I28"/>
    <mergeCell ref="A6:B6"/>
    <mergeCell ref="C27:F27"/>
    <mergeCell ref="C26:F26"/>
    <mergeCell ref="B29:B30"/>
    <mergeCell ref="C30:F30"/>
    <mergeCell ref="C29:F29"/>
  </mergeCells>
  <pageMargins left="0.7" right="0.7" top="0.75" bottom="0.75" header="0.3" footer="0.3"/>
  <pageSetup scale="76" orientation="portrait" horizontalDpi="300" verticalDpi="300" r:id="rId1"/>
  <colBreaks count="1" manualBreakCount="1">
    <brk id="10"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N42"/>
  <sheetViews>
    <sheetView workbookViewId="0">
      <pane xSplit="2" ySplit="3" topLeftCell="C4" activePane="bottomRight" state="frozen"/>
      <selection pane="topRight" activeCell="C1" sqref="C1"/>
      <selection pane="bottomLeft" activeCell="A3" sqref="A3"/>
      <selection pane="bottomRight" activeCell="B21" sqref="B21"/>
    </sheetView>
  </sheetViews>
  <sheetFormatPr defaultRowHeight="14.4" x14ac:dyDescent="0.3"/>
  <cols>
    <col min="1" max="1" width="20.44140625" style="26" customWidth="1"/>
    <col min="2" max="2" width="26.6640625" style="26" customWidth="1"/>
    <col min="3" max="3" width="9.88671875" style="26" bestFit="1" customWidth="1"/>
    <col min="4" max="6" width="9.109375" style="26" bestFit="1" customWidth="1"/>
    <col min="7" max="7" width="9.88671875" style="26" bestFit="1" customWidth="1"/>
    <col min="8" max="10" width="9.88671875" style="26" customWidth="1"/>
    <col min="11" max="11" width="9.88671875" style="226" customWidth="1"/>
    <col min="12" max="12" width="9.88671875" style="26" bestFit="1" customWidth="1"/>
    <col min="13" max="13" width="10.21875" style="26" customWidth="1"/>
    <col min="14" max="15" width="9.109375" style="26" bestFit="1" customWidth="1"/>
    <col min="16" max="16" width="9.88671875" style="26" bestFit="1" customWidth="1"/>
    <col min="17" max="19" width="9.88671875" style="26" customWidth="1"/>
    <col min="20" max="20" width="9.88671875" style="226" customWidth="1"/>
    <col min="21" max="21" width="9.88671875" style="26" bestFit="1" customWidth="1"/>
    <col min="22" max="22" width="11.5546875" style="26" customWidth="1"/>
    <col min="23" max="24" width="9.109375" style="26" bestFit="1" customWidth="1"/>
    <col min="25" max="25" width="9.88671875" style="26" bestFit="1" customWidth="1"/>
    <col min="26" max="28" width="9.88671875" style="26" customWidth="1"/>
    <col min="29" max="29" width="9.88671875" style="226" customWidth="1"/>
    <col min="30" max="30" width="9.88671875" style="26" bestFit="1" customWidth="1"/>
    <col min="31" max="31" width="10.5546875" style="26" customWidth="1"/>
    <col min="32" max="33" width="9.109375" style="26" bestFit="1" customWidth="1"/>
    <col min="34" max="34" width="9.88671875" style="26" bestFit="1" customWidth="1"/>
    <col min="35" max="38" width="9.88671875" style="26" customWidth="1"/>
    <col min="39" max="42" width="9.109375" style="26" bestFit="1" customWidth="1"/>
    <col min="43" max="43" width="9.88671875" style="26" bestFit="1" customWidth="1"/>
    <col min="44" max="46" width="9.88671875" style="26" customWidth="1"/>
    <col min="47" max="47" width="9.88671875" style="226" customWidth="1"/>
    <col min="48" max="51" width="9.109375" style="26" bestFit="1" customWidth="1"/>
    <col min="52" max="52" width="9.88671875" style="26" bestFit="1" customWidth="1"/>
    <col min="53" max="55" width="9.88671875" style="26" customWidth="1"/>
    <col min="56" max="56" width="9.88671875" style="226" customWidth="1"/>
    <col min="57" max="64" width="9" style="26" customWidth="1"/>
    <col min="65" max="65" width="9" style="226" customWidth="1"/>
    <col min="66" max="66" width="10" style="26" bestFit="1" customWidth="1"/>
    <col min="67" max="67" width="11.33203125" style="26" customWidth="1"/>
    <col min="68" max="69" width="9.109375" style="26" bestFit="1" customWidth="1"/>
    <col min="70" max="70" width="9.88671875" style="26" bestFit="1" customWidth="1"/>
    <col min="71" max="73" width="9.88671875" style="26" customWidth="1"/>
    <col min="74" max="74" width="9.88671875" style="226" customWidth="1"/>
    <col min="75" max="75" width="9.88671875" style="26" bestFit="1" customWidth="1"/>
    <col min="76" max="76" width="10.33203125" style="26" customWidth="1"/>
    <col min="77" max="78" width="9.21875" style="26" bestFit="1" customWidth="1"/>
    <col min="79" max="79" width="9.77734375" style="26" bestFit="1" customWidth="1"/>
    <col min="80" max="82" width="9.6640625" style="26" customWidth="1"/>
    <col min="83" max="83" width="9.6640625" style="226" customWidth="1"/>
    <col min="84" max="84" width="9.88671875" style="26" bestFit="1" customWidth="1"/>
    <col min="85" max="85" width="9" style="26" bestFit="1" customWidth="1"/>
    <col min="86" max="87" width="9" style="224" bestFit="1" customWidth="1"/>
    <col min="88" max="88" width="9.88671875" style="224" bestFit="1" customWidth="1"/>
    <col min="89" max="91" width="8.88671875" style="224"/>
    <col min="92" max="92" width="8.88671875" style="225"/>
    <col min="93" max="16384" width="8.88671875" style="224"/>
  </cols>
  <sheetData>
    <row r="1" spans="1:92" s="263" customFormat="1" x14ac:dyDescent="0.3">
      <c r="A1" s="752" t="s">
        <v>456</v>
      </c>
      <c r="B1" s="752"/>
      <c r="C1" s="752" t="s">
        <v>3672</v>
      </c>
      <c r="D1" s="752"/>
      <c r="E1" s="752"/>
      <c r="F1" s="752"/>
      <c r="G1" s="752"/>
      <c r="H1" s="752"/>
      <c r="I1" s="752"/>
      <c r="J1" s="752"/>
      <c r="K1" s="752"/>
      <c r="L1" s="752" t="s">
        <v>3671</v>
      </c>
      <c r="M1" s="752"/>
      <c r="N1" s="752"/>
      <c r="O1" s="752"/>
      <c r="P1" s="752"/>
      <c r="Q1" s="752"/>
      <c r="R1" s="752"/>
      <c r="S1" s="752"/>
      <c r="T1" s="752"/>
      <c r="U1" s="752" t="s">
        <v>3670</v>
      </c>
      <c r="V1" s="752"/>
      <c r="W1" s="752"/>
      <c r="X1" s="752"/>
      <c r="Y1" s="752"/>
      <c r="Z1" s="752"/>
      <c r="AA1" s="752"/>
      <c r="AB1" s="752"/>
      <c r="AC1" s="752"/>
      <c r="AD1" s="752" t="s">
        <v>3669</v>
      </c>
      <c r="AE1" s="752"/>
      <c r="AF1" s="752"/>
      <c r="AG1" s="752"/>
      <c r="AH1" s="752"/>
      <c r="AI1" s="752"/>
      <c r="AJ1" s="752"/>
      <c r="AK1" s="752"/>
      <c r="AL1" s="752"/>
      <c r="AM1" s="752" t="s">
        <v>3668</v>
      </c>
      <c r="AN1" s="752"/>
      <c r="AO1" s="752"/>
      <c r="AP1" s="752"/>
      <c r="AQ1" s="752"/>
      <c r="AR1" s="752"/>
      <c r="AS1" s="752"/>
      <c r="AT1" s="752"/>
      <c r="AU1" s="752"/>
      <c r="AV1" s="752" t="s">
        <v>3659</v>
      </c>
      <c r="AW1" s="752"/>
      <c r="AX1" s="752"/>
      <c r="AY1" s="752"/>
      <c r="AZ1" s="752"/>
      <c r="BA1" s="752"/>
      <c r="BB1" s="752"/>
      <c r="BC1" s="752"/>
      <c r="BD1" s="752"/>
      <c r="BE1" s="752" t="s">
        <v>3667</v>
      </c>
      <c r="BF1" s="752"/>
      <c r="BG1" s="752"/>
      <c r="BH1" s="752"/>
      <c r="BI1" s="752"/>
      <c r="BJ1" s="752"/>
      <c r="BK1" s="752"/>
      <c r="BL1" s="752"/>
      <c r="BM1" s="752"/>
      <c r="BN1" s="752" t="s">
        <v>3666</v>
      </c>
      <c r="BO1" s="752"/>
      <c r="BP1" s="752"/>
      <c r="BQ1" s="752"/>
      <c r="BR1" s="752"/>
      <c r="BS1" s="752"/>
      <c r="BT1" s="752"/>
      <c r="BU1" s="752"/>
      <c r="BV1" s="752"/>
      <c r="BW1" s="752" t="s">
        <v>3665</v>
      </c>
      <c r="BX1" s="752"/>
      <c r="BY1" s="752"/>
      <c r="BZ1" s="752"/>
      <c r="CA1" s="752"/>
      <c r="CB1" s="752"/>
      <c r="CC1" s="752"/>
      <c r="CD1" s="752"/>
      <c r="CE1" s="752"/>
      <c r="CF1" s="752" t="s">
        <v>3664</v>
      </c>
      <c r="CG1" s="752"/>
      <c r="CH1" s="752"/>
      <c r="CI1" s="752"/>
      <c r="CJ1" s="752"/>
      <c r="CK1" s="752"/>
      <c r="CL1" s="752"/>
      <c r="CM1" s="752"/>
      <c r="CN1" s="755"/>
    </row>
    <row r="2" spans="1:92" s="263" customFormat="1" x14ac:dyDescent="0.3">
      <c r="A2" s="752" t="s">
        <v>454</v>
      </c>
      <c r="B2" s="752" t="s">
        <v>457</v>
      </c>
      <c r="C2" s="752" t="s">
        <v>3663</v>
      </c>
      <c r="D2" s="752"/>
      <c r="E2" s="752"/>
      <c r="F2" s="752"/>
      <c r="G2" s="752"/>
      <c r="H2" s="751" t="s">
        <v>3661</v>
      </c>
      <c r="I2" s="751"/>
      <c r="J2" s="751" t="s">
        <v>3660</v>
      </c>
      <c r="K2" s="751"/>
      <c r="L2" s="752" t="s">
        <v>3663</v>
      </c>
      <c r="M2" s="752"/>
      <c r="N2" s="752"/>
      <c r="O2" s="752"/>
      <c r="P2" s="752"/>
      <c r="Q2" s="751" t="s">
        <v>3661</v>
      </c>
      <c r="R2" s="751"/>
      <c r="S2" s="751" t="s">
        <v>3660</v>
      </c>
      <c r="T2" s="751"/>
      <c r="U2" s="752" t="s">
        <v>3663</v>
      </c>
      <c r="V2" s="752"/>
      <c r="W2" s="752"/>
      <c r="X2" s="752"/>
      <c r="Y2" s="752"/>
      <c r="Z2" s="751" t="s">
        <v>3661</v>
      </c>
      <c r="AA2" s="751"/>
      <c r="AB2" s="751" t="s">
        <v>3660</v>
      </c>
      <c r="AC2" s="751"/>
      <c r="AD2" s="752" t="s">
        <v>3663</v>
      </c>
      <c r="AE2" s="752"/>
      <c r="AF2" s="752"/>
      <c r="AG2" s="752"/>
      <c r="AH2" s="752"/>
      <c r="AI2" s="751" t="s">
        <v>3661</v>
      </c>
      <c r="AJ2" s="751"/>
      <c r="AK2" s="751" t="s">
        <v>3660</v>
      </c>
      <c r="AL2" s="751"/>
      <c r="AM2" s="752" t="s">
        <v>3663</v>
      </c>
      <c r="AN2" s="752"/>
      <c r="AO2" s="752"/>
      <c r="AP2" s="752"/>
      <c r="AQ2" s="752"/>
      <c r="AR2" s="751" t="s">
        <v>3661</v>
      </c>
      <c r="AS2" s="751"/>
      <c r="AT2" s="751" t="s">
        <v>3660</v>
      </c>
      <c r="AU2" s="751"/>
      <c r="AV2" s="752" t="s">
        <v>3663</v>
      </c>
      <c r="AW2" s="752"/>
      <c r="AX2" s="752"/>
      <c r="AY2" s="752"/>
      <c r="AZ2" s="752"/>
      <c r="BA2" s="751" t="s">
        <v>3661</v>
      </c>
      <c r="BB2" s="751"/>
      <c r="BC2" s="751" t="s">
        <v>3660</v>
      </c>
      <c r="BD2" s="751"/>
      <c r="BE2" s="752" t="s">
        <v>3663</v>
      </c>
      <c r="BF2" s="752"/>
      <c r="BG2" s="752"/>
      <c r="BH2" s="752"/>
      <c r="BI2" s="752"/>
      <c r="BJ2" s="751" t="s">
        <v>3661</v>
      </c>
      <c r="BK2" s="751"/>
      <c r="BL2" s="751" t="s">
        <v>3660</v>
      </c>
      <c r="BM2" s="751"/>
      <c r="BN2" s="752" t="s">
        <v>3663</v>
      </c>
      <c r="BO2" s="752"/>
      <c r="BP2" s="752"/>
      <c r="BQ2" s="752"/>
      <c r="BR2" s="752"/>
      <c r="BS2" s="751" t="s">
        <v>3661</v>
      </c>
      <c r="BT2" s="751"/>
      <c r="BU2" s="751" t="s">
        <v>3660</v>
      </c>
      <c r="BV2" s="751"/>
      <c r="BW2" s="752" t="s">
        <v>3663</v>
      </c>
      <c r="BX2" s="752"/>
      <c r="BY2" s="752"/>
      <c r="BZ2" s="752"/>
      <c r="CA2" s="752"/>
      <c r="CB2" s="751" t="s">
        <v>3661</v>
      </c>
      <c r="CC2" s="751"/>
      <c r="CD2" s="751" t="s">
        <v>3660</v>
      </c>
      <c r="CE2" s="751"/>
      <c r="CF2" s="752" t="s">
        <v>3662</v>
      </c>
      <c r="CG2" s="752"/>
      <c r="CH2" s="752"/>
      <c r="CI2" s="752"/>
      <c r="CJ2" s="752"/>
      <c r="CK2" s="751" t="s">
        <v>3661</v>
      </c>
      <c r="CL2" s="751"/>
      <c r="CM2" s="753" t="s">
        <v>3660</v>
      </c>
      <c r="CN2" s="754"/>
    </row>
    <row r="3" spans="1:92" s="259" customFormat="1" x14ac:dyDescent="0.3">
      <c r="A3" s="752"/>
      <c r="B3" s="752"/>
      <c r="C3" s="262" t="s">
        <v>3658</v>
      </c>
      <c r="D3" s="261" t="s">
        <v>3657</v>
      </c>
      <c r="E3" s="261" t="s">
        <v>3656</v>
      </c>
      <c r="F3" s="261" t="s">
        <v>3655</v>
      </c>
      <c r="G3" s="261" t="s">
        <v>3654</v>
      </c>
      <c r="H3" s="261" t="s">
        <v>3653</v>
      </c>
      <c r="I3" s="261" t="s">
        <v>3652</v>
      </c>
      <c r="J3" s="261" t="s">
        <v>3653</v>
      </c>
      <c r="K3" s="260" t="s">
        <v>3652</v>
      </c>
      <c r="L3" s="262" t="s">
        <v>3658</v>
      </c>
      <c r="M3" s="261" t="s">
        <v>3657</v>
      </c>
      <c r="N3" s="261" t="s">
        <v>3656</v>
      </c>
      <c r="O3" s="261" t="s">
        <v>3655</v>
      </c>
      <c r="P3" s="261" t="s">
        <v>3654</v>
      </c>
      <c r="Q3" s="261" t="s">
        <v>3653</v>
      </c>
      <c r="R3" s="261" t="s">
        <v>3652</v>
      </c>
      <c r="S3" s="261" t="s">
        <v>3653</v>
      </c>
      <c r="T3" s="260" t="s">
        <v>3652</v>
      </c>
      <c r="U3" s="262" t="s">
        <v>3658</v>
      </c>
      <c r="V3" s="261" t="s">
        <v>3657</v>
      </c>
      <c r="W3" s="261" t="s">
        <v>3656</v>
      </c>
      <c r="X3" s="261" t="s">
        <v>3655</v>
      </c>
      <c r="Y3" s="261" t="s">
        <v>3654</v>
      </c>
      <c r="Z3" s="261" t="s">
        <v>3653</v>
      </c>
      <c r="AA3" s="261" t="s">
        <v>3652</v>
      </c>
      <c r="AB3" s="261" t="s">
        <v>3659</v>
      </c>
      <c r="AC3" s="260" t="s">
        <v>3652</v>
      </c>
      <c r="AD3" s="262" t="s">
        <v>3658</v>
      </c>
      <c r="AE3" s="261" t="s">
        <v>3657</v>
      </c>
      <c r="AF3" s="261" t="s">
        <v>3656</v>
      </c>
      <c r="AG3" s="261" t="s">
        <v>3655</v>
      </c>
      <c r="AH3" s="261" t="s">
        <v>3654</v>
      </c>
      <c r="AI3" s="261" t="s">
        <v>3653</v>
      </c>
      <c r="AJ3" s="261" t="s">
        <v>3652</v>
      </c>
      <c r="AK3" s="261" t="s">
        <v>3653</v>
      </c>
      <c r="AL3" s="261" t="s">
        <v>3652</v>
      </c>
      <c r="AM3" s="262" t="s">
        <v>3658</v>
      </c>
      <c r="AN3" s="261" t="s">
        <v>3657</v>
      </c>
      <c r="AO3" s="261" t="s">
        <v>3656</v>
      </c>
      <c r="AP3" s="261" t="s">
        <v>3655</v>
      </c>
      <c r="AQ3" s="261" t="s">
        <v>3654</v>
      </c>
      <c r="AR3" s="261" t="s">
        <v>3653</v>
      </c>
      <c r="AS3" s="261" t="s">
        <v>3652</v>
      </c>
      <c r="AT3" s="261" t="s">
        <v>3653</v>
      </c>
      <c r="AU3" s="260" t="s">
        <v>3652</v>
      </c>
      <c r="AV3" s="261"/>
      <c r="AW3" s="261"/>
      <c r="AX3" s="261"/>
      <c r="AY3" s="261"/>
      <c r="AZ3" s="261"/>
      <c r="BA3" s="261" t="s">
        <v>3653</v>
      </c>
      <c r="BB3" s="261" t="s">
        <v>3652</v>
      </c>
      <c r="BC3" s="261" t="s">
        <v>3653</v>
      </c>
      <c r="BD3" s="260" t="s">
        <v>3652</v>
      </c>
      <c r="BE3" s="262" t="s">
        <v>3658</v>
      </c>
      <c r="BF3" s="261" t="s">
        <v>3657</v>
      </c>
      <c r="BG3" s="261" t="s">
        <v>3656</v>
      </c>
      <c r="BH3" s="261" t="s">
        <v>3655</v>
      </c>
      <c r="BI3" s="261" t="s">
        <v>3654</v>
      </c>
      <c r="BJ3" s="261" t="s">
        <v>3653</v>
      </c>
      <c r="BK3" s="261" t="s">
        <v>3652</v>
      </c>
      <c r="BL3" s="261" t="s">
        <v>3653</v>
      </c>
      <c r="BM3" s="260" t="s">
        <v>3652</v>
      </c>
      <c r="BN3" s="262" t="s">
        <v>3658</v>
      </c>
      <c r="BO3" s="261" t="s">
        <v>3657</v>
      </c>
      <c r="BP3" s="261" t="s">
        <v>3656</v>
      </c>
      <c r="BQ3" s="261" t="s">
        <v>3655</v>
      </c>
      <c r="BR3" s="261" t="s">
        <v>3654</v>
      </c>
      <c r="BS3" s="261" t="s">
        <v>3653</v>
      </c>
      <c r="BT3" s="261" t="s">
        <v>3652</v>
      </c>
      <c r="BU3" s="261" t="s">
        <v>3653</v>
      </c>
      <c r="BV3" s="260" t="s">
        <v>3652</v>
      </c>
      <c r="BW3" s="262" t="s">
        <v>3658</v>
      </c>
      <c r="BX3" s="261" t="s">
        <v>3657</v>
      </c>
      <c r="BY3" s="261" t="s">
        <v>3656</v>
      </c>
      <c r="BZ3" s="261" t="s">
        <v>3655</v>
      </c>
      <c r="CA3" s="261" t="s">
        <v>3654</v>
      </c>
      <c r="CB3" s="261" t="s">
        <v>3653</v>
      </c>
      <c r="CC3" s="261" t="s">
        <v>3652</v>
      </c>
      <c r="CD3" s="261" t="s">
        <v>3653</v>
      </c>
      <c r="CE3" s="260" t="s">
        <v>3652</v>
      </c>
      <c r="CF3" s="262" t="s">
        <v>3658</v>
      </c>
      <c r="CG3" s="261" t="s">
        <v>3657</v>
      </c>
      <c r="CH3" s="261" t="s">
        <v>3656</v>
      </c>
      <c r="CI3" s="261" t="s">
        <v>3655</v>
      </c>
      <c r="CJ3" s="261" t="s">
        <v>3654</v>
      </c>
      <c r="CK3" s="261" t="s">
        <v>3653</v>
      </c>
      <c r="CL3" s="261" t="s">
        <v>3652</v>
      </c>
      <c r="CM3" s="261" t="s">
        <v>3653</v>
      </c>
      <c r="CN3" s="260" t="s">
        <v>3652</v>
      </c>
    </row>
    <row r="4" spans="1:92" x14ac:dyDescent="0.3">
      <c r="A4" s="750" t="s">
        <v>3639</v>
      </c>
      <c r="B4" s="243" t="s">
        <v>2119</v>
      </c>
      <c r="C4" s="232"/>
      <c r="D4" s="232"/>
      <c r="E4" s="232"/>
      <c r="F4" s="232"/>
      <c r="G4" s="232"/>
      <c r="H4" s="232"/>
      <c r="I4" s="232"/>
      <c r="J4" s="232"/>
      <c r="K4" s="231"/>
      <c r="L4" s="232"/>
      <c r="M4" s="232"/>
      <c r="N4" s="232"/>
      <c r="O4" s="232"/>
      <c r="P4" s="232"/>
      <c r="Q4" s="232"/>
      <c r="R4" s="232"/>
      <c r="S4" s="232"/>
      <c r="T4" s="231"/>
      <c r="U4" s="232"/>
      <c r="V4" s="232"/>
      <c r="W4" s="232"/>
      <c r="X4" s="232"/>
      <c r="Y4" s="232"/>
      <c r="Z4" s="232"/>
      <c r="AA4" s="232"/>
      <c r="AB4" s="232"/>
      <c r="AC4" s="231"/>
      <c r="AD4" s="232"/>
      <c r="AE4" s="232"/>
      <c r="AF4" s="232"/>
      <c r="AG4" s="232"/>
      <c r="AH4" s="232"/>
      <c r="AI4" s="232"/>
      <c r="AJ4" s="232"/>
      <c r="AK4" s="232"/>
      <c r="AL4" s="232"/>
      <c r="AM4" s="242">
        <v>39206</v>
      </c>
      <c r="AN4" s="242">
        <v>1500</v>
      </c>
      <c r="AO4" s="234">
        <v>1500</v>
      </c>
      <c r="AP4" s="234">
        <v>500</v>
      </c>
      <c r="AQ4" s="234">
        <v>42706</v>
      </c>
      <c r="AR4" s="234">
        <v>250</v>
      </c>
      <c r="AS4" s="234">
        <v>500</v>
      </c>
      <c r="AT4" s="234">
        <v>6</v>
      </c>
      <c r="AU4" s="233">
        <v>3</v>
      </c>
      <c r="AV4" s="234"/>
      <c r="AW4" s="234"/>
      <c r="AX4" s="234"/>
      <c r="AY4" s="234"/>
      <c r="AZ4" s="234"/>
      <c r="BA4" s="234"/>
      <c r="BB4" s="234"/>
      <c r="BC4" s="234"/>
      <c r="BD4" s="233"/>
      <c r="BE4" s="234">
        <f t="shared" ref="BE4:BM7" si="0">AVERAGE(AM4,AV4)</f>
        <v>39206</v>
      </c>
      <c r="BF4" s="234">
        <f t="shared" si="0"/>
        <v>1500</v>
      </c>
      <c r="BG4" s="234">
        <f t="shared" si="0"/>
        <v>1500</v>
      </c>
      <c r="BH4" s="234">
        <f t="shared" si="0"/>
        <v>500</v>
      </c>
      <c r="BI4" s="234">
        <f t="shared" si="0"/>
        <v>42706</v>
      </c>
      <c r="BJ4" s="234">
        <f t="shared" si="0"/>
        <v>250</v>
      </c>
      <c r="BK4" s="234">
        <f t="shared" si="0"/>
        <v>500</v>
      </c>
      <c r="BL4" s="234">
        <f t="shared" si="0"/>
        <v>6</v>
      </c>
      <c r="BM4" s="233">
        <f t="shared" si="0"/>
        <v>3</v>
      </c>
      <c r="BN4" s="232"/>
      <c r="BO4" s="232"/>
      <c r="BP4" s="232"/>
      <c r="BQ4" s="232"/>
      <c r="BR4" s="232"/>
      <c r="BS4" s="232"/>
      <c r="BT4" s="232"/>
      <c r="BU4" s="232"/>
      <c r="BV4" s="231"/>
      <c r="BW4" s="232"/>
      <c r="BX4" s="232"/>
      <c r="BY4" s="232"/>
      <c r="BZ4" s="232"/>
      <c r="CA4" s="232"/>
      <c r="CB4" s="232"/>
      <c r="CC4" s="232"/>
      <c r="CD4" s="232"/>
      <c r="CE4" s="231"/>
      <c r="CF4" s="232">
        <f t="shared" ref="CF4:CF29" si="1">AVERAGE(C4,L4,U4,AD4,BE4,BN4,BW4)</f>
        <v>39206</v>
      </c>
      <c r="CG4" s="232">
        <f t="shared" ref="CG4:CG29" si="2">AVERAGE(D4,M4,V4,AE4,BF4,BO4,BX4)</f>
        <v>1500</v>
      </c>
      <c r="CH4" s="232">
        <f t="shared" ref="CH4:CH29" si="3">AVERAGE(E4,N4,W4,AF4,BG4,BP4,BY4)</f>
        <v>1500</v>
      </c>
      <c r="CI4" s="232">
        <f t="shared" ref="CI4:CI29" si="4">AVERAGE(F4,O4,X4,AG4,BH4,BQ4,BZ4)</f>
        <v>500</v>
      </c>
      <c r="CJ4" s="232">
        <f t="shared" ref="CJ4:CJ29" si="5">AVERAGE(G4,P4,Y4,AH4,BI4,BR4,CA4)</f>
        <v>42706</v>
      </c>
      <c r="CK4" s="241">
        <f t="shared" ref="CK4:CK29" si="6">AVERAGE(H4,Q4,Z4,AI4,BJ4,BS4,CB4)</f>
        <v>250</v>
      </c>
      <c r="CL4" s="241">
        <f t="shared" ref="CL4:CL29" si="7">AVERAGE(I4,R4,AA4,AJ4,BK4,BT4,CC4)</f>
        <v>500</v>
      </c>
      <c r="CM4" s="241">
        <f t="shared" ref="CM4:CM29" si="8">AVERAGE(J4,S4,AB4,AK4,BL4,BU4,CD4)</f>
        <v>6</v>
      </c>
      <c r="CN4" s="240">
        <f t="shared" ref="CN4:CN29" si="9">AVERAGE(K4,T4,AC4,AL4,BM4,BV4,CE4)</f>
        <v>3</v>
      </c>
    </row>
    <row r="5" spans="1:92" x14ac:dyDescent="0.3">
      <c r="A5" s="750"/>
      <c r="B5" s="26" t="s">
        <v>2117</v>
      </c>
      <c r="C5" s="232"/>
      <c r="D5" s="232"/>
      <c r="E5" s="232"/>
      <c r="F5" s="232"/>
      <c r="G5" s="232"/>
      <c r="H5" s="232"/>
      <c r="I5" s="232"/>
      <c r="J5" s="232"/>
      <c r="K5" s="231"/>
      <c r="L5" s="232"/>
      <c r="M5" s="232"/>
      <c r="N5" s="232"/>
      <c r="O5" s="232"/>
      <c r="P5" s="232"/>
      <c r="Q5" s="232"/>
      <c r="R5" s="232"/>
      <c r="S5" s="232"/>
      <c r="T5" s="231"/>
      <c r="U5" s="232"/>
      <c r="V5" s="232"/>
      <c r="W5" s="232"/>
      <c r="X5" s="232"/>
      <c r="Y5" s="232"/>
      <c r="Z5" s="232"/>
      <c r="AA5" s="232"/>
      <c r="AB5" s="232"/>
      <c r="AC5" s="231"/>
      <c r="AD5" s="232"/>
      <c r="AE5" s="232"/>
      <c r="AF5" s="232"/>
      <c r="AG5" s="232"/>
      <c r="AH5" s="232"/>
      <c r="AI5" s="232"/>
      <c r="AJ5" s="232"/>
      <c r="AK5" s="232"/>
      <c r="AL5" s="232"/>
      <c r="AM5" s="242">
        <v>32705</v>
      </c>
      <c r="AN5" s="242">
        <v>1500</v>
      </c>
      <c r="AO5" s="234">
        <v>4500</v>
      </c>
      <c r="AP5" s="234">
        <v>2000</v>
      </c>
      <c r="AQ5" s="234">
        <v>40705</v>
      </c>
      <c r="AR5" s="234">
        <v>300</v>
      </c>
      <c r="AS5" s="234">
        <v>500</v>
      </c>
      <c r="AT5" s="234">
        <v>15</v>
      </c>
      <c r="AU5" s="233">
        <v>3</v>
      </c>
      <c r="AV5" s="234"/>
      <c r="AW5" s="234"/>
      <c r="AX5" s="234"/>
      <c r="AY5" s="234"/>
      <c r="AZ5" s="234"/>
      <c r="BA5" s="234"/>
      <c r="BB5" s="234"/>
      <c r="BC5" s="234"/>
      <c r="BD5" s="233"/>
      <c r="BE5" s="234">
        <f t="shared" si="0"/>
        <v>32705</v>
      </c>
      <c r="BF5" s="234">
        <f t="shared" si="0"/>
        <v>1500</v>
      </c>
      <c r="BG5" s="234">
        <f t="shared" si="0"/>
        <v>4500</v>
      </c>
      <c r="BH5" s="234">
        <f t="shared" si="0"/>
        <v>2000</v>
      </c>
      <c r="BI5" s="234">
        <f t="shared" si="0"/>
        <v>40705</v>
      </c>
      <c r="BJ5" s="234">
        <f t="shared" si="0"/>
        <v>300</v>
      </c>
      <c r="BK5" s="234">
        <f t="shared" si="0"/>
        <v>500</v>
      </c>
      <c r="BL5" s="234">
        <f t="shared" si="0"/>
        <v>15</v>
      </c>
      <c r="BM5" s="233">
        <f t="shared" si="0"/>
        <v>3</v>
      </c>
      <c r="BN5" s="232"/>
      <c r="BO5" s="232"/>
      <c r="BP5" s="232"/>
      <c r="BQ5" s="232"/>
      <c r="BR5" s="232"/>
      <c r="BS5" s="232"/>
      <c r="BT5" s="232"/>
      <c r="BU5" s="232"/>
      <c r="BV5" s="231"/>
      <c r="BW5" s="232"/>
      <c r="BX5" s="232"/>
      <c r="BY5" s="232"/>
      <c r="BZ5" s="232"/>
      <c r="CA5" s="232"/>
      <c r="CB5" s="232"/>
      <c r="CC5" s="232"/>
      <c r="CD5" s="232"/>
      <c r="CE5" s="231"/>
      <c r="CF5" s="232">
        <f t="shared" si="1"/>
        <v>32705</v>
      </c>
      <c r="CG5" s="232">
        <f t="shared" si="2"/>
        <v>1500</v>
      </c>
      <c r="CH5" s="232">
        <f t="shared" si="3"/>
        <v>4500</v>
      </c>
      <c r="CI5" s="232">
        <f t="shared" si="4"/>
        <v>2000</v>
      </c>
      <c r="CJ5" s="232">
        <f t="shared" si="5"/>
        <v>40705</v>
      </c>
      <c r="CK5" s="241">
        <f t="shared" si="6"/>
        <v>300</v>
      </c>
      <c r="CL5" s="241">
        <f t="shared" si="7"/>
        <v>500</v>
      </c>
      <c r="CM5" s="241">
        <f t="shared" si="8"/>
        <v>15</v>
      </c>
      <c r="CN5" s="240">
        <f t="shared" si="9"/>
        <v>3</v>
      </c>
    </row>
    <row r="6" spans="1:92" x14ac:dyDescent="0.3">
      <c r="A6" s="750"/>
      <c r="B6" s="26" t="s">
        <v>2115</v>
      </c>
      <c r="C6" s="232"/>
      <c r="D6" s="232"/>
      <c r="E6" s="232"/>
      <c r="F6" s="232"/>
      <c r="G6" s="232"/>
      <c r="H6" s="232"/>
      <c r="I6" s="232"/>
      <c r="J6" s="232"/>
      <c r="K6" s="231"/>
      <c r="L6" s="232"/>
      <c r="M6" s="232"/>
      <c r="N6" s="232"/>
      <c r="O6" s="232"/>
      <c r="P6" s="232"/>
      <c r="Q6" s="232"/>
      <c r="R6" s="232"/>
      <c r="S6" s="232"/>
      <c r="T6" s="231"/>
      <c r="U6" s="232"/>
      <c r="V6" s="232"/>
      <c r="W6" s="232"/>
      <c r="X6" s="232"/>
      <c r="Y6" s="232"/>
      <c r="Z6" s="232"/>
      <c r="AA6" s="232"/>
      <c r="AB6" s="232"/>
      <c r="AC6" s="231"/>
      <c r="AD6" s="232"/>
      <c r="AE6" s="232"/>
      <c r="AF6" s="232"/>
      <c r="AG6" s="232"/>
      <c r="AH6" s="232"/>
      <c r="AI6" s="232"/>
      <c r="AJ6" s="232"/>
      <c r="AK6" s="232"/>
      <c r="AL6" s="232"/>
      <c r="AM6" s="247">
        <v>39000</v>
      </c>
      <c r="AN6" s="242">
        <v>4000</v>
      </c>
      <c r="AO6" s="234">
        <v>4800</v>
      </c>
      <c r="AP6" s="234">
        <v>1800</v>
      </c>
      <c r="AQ6" s="234">
        <v>49600</v>
      </c>
      <c r="AR6" s="234">
        <v>300</v>
      </c>
      <c r="AS6" s="234">
        <v>500</v>
      </c>
      <c r="AT6" s="234">
        <v>16</v>
      </c>
      <c r="AU6" s="233">
        <v>8</v>
      </c>
      <c r="AV6" s="234"/>
      <c r="AW6" s="234"/>
      <c r="AX6" s="234"/>
      <c r="AY6" s="234"/>
      <c r="AZ6" s="234"/>
      <c r="BA6" s="234"/>
      <c r="BB6" s="234"/>
      <c r="BC6" s="234"/>
      <c r="BD6" s="233"/>
      <c r="BE6" s="234">
        <f t="shared" si="0"/>
        <v>39000</v>
      </c>
      <c r="BF6" s="234">
        <f t="shared" si="0"/>
        <v>4000</v>
      </c>
      <c r="BG6" s="234">
        <f t="shared" si="0"/>
        <v>4800</v>
      </c>
      <c r="BH6" s="234">
        <f t="shared" si="0"/>
        <v>1800</v>
      </c>
      <c r="BI6" s="234">
        <f t="shared" si="0"/>
        <v>49600</v>
      </c>
      <c r="BJ6" s="234">
        <f t="shared" si="0"/>
        <v>300</v>
      </c>
      <c r="BK6" s="234">
        <f t="shared" si="0"/>
        <v>500</v>
      </c>
      <c r="BL6" s="234">
        <f t="shared" si="0"/>
        <v>16</v>
      </c>
      <c r="BM6" s="233">
        <f t="shared" si="0"/>
        <v>8</v>
      </c>
      <c r="BN6" s="242">
        <v>42088</v>
      </c>
      <c r="BO6" s="242">
        <v>3000</v>
      </c>
      <c r="BP6" s="234">
        <v>5400</v>
      </c>
      <c r="BQ6" s="234">
        <v>3800</v>
      </c>
      <c r="BR6" s="234">
        <v>54288</v>
      </c>
      <c r="BS6" s="234">
        <v>300</v>
      </c>
      <c r="BT6" s="234">
        <v>500</v>
      </c>
      <c r="BU6" s="234">
        <v>18</v>
      </c>
      <c r="BV6" s="233">
        <v>6</v>
      </c>
      <c r="BW6" s="232"/>
      <c r="BX6" s="232"/>
      <c r="BY6" s="232"/>
      <c r="BZ6" s="232"/>
      <c r="CA6" s="232"/>
      <c r="CB6" s="232"/>
      <c r="CC6" s="232"/>
      <c r="CD6" s="232"/>
      <c r="CE6" s="231"/>
      <c r="CF6" s="232">
        <f t="shared" si="1"/>
        <v>40544</v>
      </c>
      <c r="CG6" s="232">
        <f t="shared" si="2"/>
        <v>3500</v>
      </c>
      <c r="CH6" s="232">
        <f t="shared" si="3"/>
        <v>5100</v>
      </c>
      <c r="CI6" s="232">
        <f t="shared" si="4"/>
        <v>2800</v>
      </c>
      <c r="CJ6" s="232">
        <f t="shared" si="5"/>
        <v>51944</v>
      </c>
      <c r="CK6" s="241">
        <f t="shared" si="6"/>
        <v>300</v>
      </c>
      <c r="CL6" s="241">
        <f t="shared" si="7"/>
        <v>500</v>
      </c>
      <c r="CM6" s="241">
        <f t="shared" si="8"/>
        <v>17</v>
      </c>
      <c r="CN6" s="240">
        <f t="shared" si="9"/>
        <v>7</v>
      </c>
    </row>
    <row r="7" spans="1:92" s="227" customFormat="1" x14ac:dyDescent="0.3">
      <c r="A7" s="750"/>
      <c r="B7" s="230" t="s">
        <v>2114</v>
      </c>
      <c r="C7" s="229"/>
      <c r="D7" s="229"/>
      <c r="E7" s="229"/>
      <c r="F7" s="229"/>
      <c r="G7" s="229"/>
      <c r="H7" s="229"/>
      <c r="I7" s="229"/>
      <c r="J7" s="229"/>
      <c r="K7" s="228"/>
      <c r="L7" s="258"/>
      <c r="M7" s="239"/>
      <c r="N7" s="257"/>
      <c r="O7" s="239"/>
      <c r="P7" s="239"/>
      <c r="Q7" s="239"/>
      <c r="R7" s="239"/>
      <c r="S7" s="239"/>
      <c r="T7" s="252"/>
      <c r="U7" s="258"/>
      <c r="V7" s="239"/>
      <c r="W7" s="257"/>
      <c r="X7" s="239"/>
      <c r="Y7" s="239"/>
      <c r="Z7" s="239"/>
      <c r="AA7" s="239"/>
      <c r="AB7" s="239"/>
      <c r="AC7" s="252"/>
      <c r="AD7" s="258"/>
      <c r="AE7" s="239"/>
      <c r="AF7" s="257"/>
      <c r="AG7" s="239"/>
      <c r="AH7" s="239"/>
      <c r="AI7" s="239"/>
      <c r="AJ7" s="239"/>
      <c r="AK7" s="239"/>
      <c r="AL7" s="239"/>
      <c r="AM7" s="239">
        <v>78228</v>
      </c>
      <c r="AN7" s="239">
        <v>7000</v>
      </c>
      <c r="AO7" s="238">
        <v>6000</v>
      </c>
      <c r="AP7" s="238">
        <v>2000</v>
      </c>
      <c r="AQ7" s="238">
        <v>93228</v>
      </c>
      <c r="AR7" s="238">
        <v>300</v>
      </c>
      <c r="AS7" s="238">
        <v>700</v>
      </c>
      <c r="AT7" s="238">
        <v>20</v>
      </c>
      <c r="AU7" s="237">
        <v>10</v>
      </c>
      <c r="AV7" s="238"/>
      <c r="AW7" s="238"/>
      <c r="AX7" s="238"/>
      <c r="AY7" s="238"/>
      <c r="AZ7" s="238"/>
      <c r="BA7" s="238"/>
      <c r="BB7" s="238"/>
      <c r="BC7" s="238"/>
      <c r="BD7" s="237"/>
      <c r="BE7" s="238">
        <f t="shared" si="0"/>
        <v>78228</v>
      </c>
      <c r="BF7" s="238">
        <f t="shared" si="0"/>
        <v>7000</v>
      </c>
      <c r="BG7" s="238">
        <f t="shared" si="0"/>
        <v>6000</v>
      </c>
      <c r="BH7" s="238">
        <f t="shared" si="0"/>
        <v>2000</v>
      </c>
      <c r="BI7" s="238">
        <f t="shared" si="0"/>
        <v>93228</v>
      </c>
      <c r="BJ7" s="238">
        <f t="shared" si="0"/>
        <v>300</v>
      </c>
      <c r="BK7" s="238">
        <f t="shared" si="0"/>
        <v>700</v>
      </c>
      <c r="BL7" s="238">
        <f t="shared" si="0"/>
        <v>20</v>
      </c>
      <c r="BM7" s="237">
        <f t="shared" si="0"/>
        <v>10</v>
      </c>
      <c r="BN7" s="239">
        <v>84520</v>
      </c>
      <c r="BO7" s="239">
        <v>1000</v>
      </c>
      <c r="BP7" s="238">
        <v>2400</v>
      </c>
      <c r="BQ7" s="238">
        <v>2500</v>
      </c>
      <c r="BR7" s="238">
        <v>90420</v>
      </c>
      <c r="BS7" s="238">
        <v>300</v>
      </c>
      <c r="BT7" s="238">
        <v>500</v>
      </c>
      <c r="BU7" s="238">
        <v>8</v>
      </c>
      <c r="BV7" s="237">
        <v>2</v>
      </c>
      <c r="BW7" s="258"/>
      <c r="BX7" s="239"/>
      <c r="BY7" s="257"/>
      <c r="BZ7" s="239"/>
      <c r="CA7" s="239"/>
      <c r="CB7" s="239"/>
      <c r="CC7" s="239"/>
      <c r="CD7" s="239"/>
      <c r="CE7" s="252"/>
      <c r="CF7" s="229">
        <f t="shared" si="1"/>
        <v>81374</v>
      </c>
      <c r="CG7" s="229">
        <f t="shared" si="2"/>
        <v>4000</v>
      </c>
      <c r="CH7" s="229">
        <f t="shared" si="3"/>
        <v>4200</v>
      </c>
      <c r="CI7" s="229">
        <f t="shared" si="4"/>
        <v>2250</v>
      </c>
      <c r="CJ7" s="229">
        <f t="shared" si="5"/>
        <v>91824</v>
      </c>
      <c r="CK7" s="236">
        <f t="shared" si="6"/>
        <v>300</v>
      </c>
      <c r="CL7" s="236">
        <f t="shared" si="7"/>
        <v>600</v>
      </c>
      <c r="CM7" s="236">
        <f t="shared" si="8"/>
        <v>14</v>
      </c>
      <c r="CN7" s="235">
        <f t="shared" si="9"/>
        <v>6</v>
      </c>
    </row>
    <row r="8" spans="1:92" x14ac:dyDescent="0.3">
      <c r="A8" s="750" t="s">
        <v>3638</v>
      </c>
      <c r="B8" s="26" t="s">
        <v>2110</v>
      </c>
      <c r="C8" s="247">
        <v>21300</v>
      </c>
      <c r="D8" s="234">
        <v>2400</v>
      </c>
      <c r="E8" s="234">
        <v>1200</v>
      </c>
      <c r="F8" s="234">
        <v>2000</v>
      </c>
      <c r="G8" s="234">
        <v>26900</v>
      </c>
      <c r="H8" s="234">
        <v>400</v>
      </c>
      <c r="I8" s="234">
        <v>800</v>
      </c>
      <c r="J8" s="234">
        <v>3</v>
      </c>
      <c r="K8" s="233">
        <v>3</v>
      </c>
      <c r="L8" s="247">
        <v>12130</v>
      </c>
      <c r="M8" s="234">
        <v>2100</v>
      </c>
      <c r="N8" s="234">
        <v>1800</v>
      </c>
      <c r="O8" s="234">
        <v>1800</v>
      </c>
      <c r="P8" s="234">
        <v>17830</v>
      </c>
      <c r="Q8" s="234">
        <v>300</v>
      </c>
      <c r="R8" s="234">
        <v>700</v>
      </c>
      <c r="S8" s="234">
        <v>6</v>
      </c>
      <c r="T8" s="233">
        <v>3</v>
      </c>
      <c r="U8" s="256"/>
      <c r="V8" s="234"/>
      <c r="W8" s="247"/>
      <c r="X8" s="234"/>
      <c r="Y8" s="234"/>
      <c r="Z8" s="234"/>
      <c r="AA8" s="234"/>
      <c r="AB8" s="234"/>
      <c r="AC8" s="233"/>
      <c r="AD8" s="256"/>
      <c r="AE8" s="234"/>
      <c r="AF8" s="242"/>
      <c r="AG8" s="234"/>
      <c r="AH8" s="234"/>
      <c r="AI8" s="234"/>
      <c r="AJ8" s="234"/>
      <c r="AK8" s="234"/>
      <c r="AL8" s="234"/>
      <c r="AM8" s="256"/>
      <c r="AN8" s="234"/>
      <c r="AO8" s="247"/>
      <c r="AP8" s="234"/>
      <c r="AQ8" s="234"/>
      <c r="AR8" s="234"/>
      <c r="AS8" s="234"/>
      <c r="AT8" s="234"/>
      <c r="AU8" s="233"/>
      <c r="AV8" s="234"/>
      <c r="AW8" s="234"/>
      <c r="AX8" s="234"/>
      <c r="AY8" s="234"/>
      <c r="AZ8" s="234"/>
      <c r="BA8" s="234"/>
      <c r="BB8" s="234"/>
      <c r="BC8" s="234"/>
      <c r="BD8" s="233"/>
      <c r="BE8" s="234"/>
      <c r="BF8" s="234"/>
      <c r="BG8" s="234"/>
      <c r="BH8" s="234"/>
      <c r="BI8" s="234"/>
      <c r="BJ8" s="234"/>
      <c r="BK8" s="234"/>
      <c r="BL8" s="234"/>
      <c r="BM8" s="233"/>
      <c r="BN8" s="242">
        <v>35950</v>
      </c>
      <c r="BO8" s="234">
        <v>2000</v>
      </c>
      <c r="BP8" s="234">
        <v>2400</v>
      </c>
      <c r="BQ8" s="234">
        <v>1600</v>
      </c>
      <c r="BR8" s="234">
        <v>41950</v>
      </c>
      <c r="BS8" s="234">
        <v>300</v>
      </c>
      <c r="BT8" s="234">
        <v>500</v>
      </c>
      <c r="BU8" s="234">
        <v>8</v>
      </c>
      <c r="BV8" s="233">
        <v>4</v>
      </c>
      <c r="BW8" s="256"/>
      <c r="BX8" s="234"/>
      <c r="BY8" s="242"/>
      <c r="BZ8" s="234"/>
      <c r="CA8" s="234"/>
      <c r="CB8" s="234"/>
      <c r="CC8" s="234"/>
      <c r="CD8" s="234"/>
      <c r="CE8" s="233"/>
      <c r="CF8" s="232">
        <f t="shared" si="1"/>
        <v>23126.666666666668</v>
      </c>
      <c r="CG8" s="232">
        <f t="shared" si="2"/>
        <v>2166.6666666666665</v>
      </c>
      <c r="CH8" s="232">
        <f t="shared" si="3"/>
        <v>1800</v>
      </c>
      <c r="CI8" s="232">
        <f t="shared" si="4"/>
        <v>1800</v>
      </c>
      <c r="CJ8" s="232">
        <f t="shared" si="5"/>
        <v>28893.333333333332</v>
      </c>
      <c r="CK8" s="241">
        <f t="shared" si="6"/>
        <v>333.33333333333331</v>
      </c>
      <c r="CL8" s="241">
        <f t="shared" si="7"/>
        <v>666.66666666666663</v>
      </c>
      <c r="CM8" s="241">
        <f t="shared" si="8"/>
        <v>5.666666666666667</v>
      </c>
      <c r="CN8" s="240">
        <f t="shared" si="9"/>
        <v>3.3333333333333335</v>
      </c>
    </row>
    <row r="9" spans="1:92" x14ac:dyDescent="0.3">
      <c r="A9" s="750"/>
      <c r="B9" s="26" t="s">
        <v>2108</v>
      </c>
      <c r="C9" s="247">
        <v>21300</v>
      </c>
      <c r="D9" s="242">
        <v>2100</v>
      </c>
      <c r="E9" s="234">
        <v>3200</v>
      </c>
      <c r="F9" s="234">
        <v>1500</v>
      </c>
      <c r="G9" s="234">
        <v>28100</v>
      </c>
      <c r="H9" s="234">
        <v>400</v>
      </c>
      <c r="I9" s="234">
        <v>700</v>
      </c>
      <c r="J9" s="234">
        <v>8</v>
      </c>
      <c r="K9" s="233">
        <v>3</v>
      </c>
      <c r="L9" s="251"/>
      <c r="M9" s="234"/>
      <c r="N9" s="247"/>
      <c r="O9" s="242"/>
      <c r="P9" s="234"/>
      <c r="Q9" s="234"/>
      <c r="R9" s="234"/>
      <c r="S9" s="234"/>
      <c r="T9" s="233"/>
      <c r="U9" s="242">
        <v>10714.5</v>
      </c>
      <c r="V9" s="242">
        <v>1600</v>
      </c>
      <c r="W9" s="234">
        <v>2500</v>
      </c>
      <c r="X9" s="234">
        <v>3000</v>
      </c>
      <c r="Y9" s="234">
        <v>17814.5</v>
      </c>
      <c r="Z9" s="234">
        <v>500</v>
      </c>
      <c r="AA9" s="234">
        <v>800</v>
      </c>
      <c r="AB9" s="234">
        <v>5</v>
      </c>
      <c r="AC9" s="233">
        <v>2</v>
      </c>
      <c r="AD9" s="251"/>
      <c r="AE9" s="234"/>
      <c r="AF9" s="247"/>
      <c r="AG9" s="242"/>
      <c r="AH9" s="234"/>
      <c r="AI9" s="234"/>
      <c r="AJ9" s="234"/>
      <c r="AK9" s="234"/>
      <c r="AL9" s="234"/>
      <c r="AM9" s="251"/>
      <c r="AN9" s="234"/>
      <c r="AO9" s="247"/>
      <c r="AP9" s="242"/>
      <c r="AQ9" s="234"/>
      <c r="AR9" s="234"/>
      <c r="AS9" s="234"/>
      <c r="AT9" s="234"/>
      <c r="AU9" s="233"/>
      <c r="AV9" s="234"/>
      <c r="AW9" s="234"/>
      <c r="AX9" s="234"/>
      <c r="AY9" s="234"/>
      <c r="AZ9" s="234"/>
      <c r="BA9" s="234"/>
      <c r="BB9" s="234"/>
      <c r="BC9" s="234"/>
      <c r="BD9" s="233"/>
      <c r="BE9" s="234"/>
      <c r="BF9" s="234"/>
      <c r="BG9" s="234"/>
      <c r="BH9" s="234"/>
      <c r="BI9" s="234"/>
      <c r="BJ9" s="234"/>
      <c r="BK9" s="234"/>
      <c r="BL9" s="234"/>
      <c r="BM9" s="233"/>
      <c r="BN9" s="242">
        <v>15420</v>
      </c>
      <c r="BO9" s="242">
        <v>1000</v>
      </c>
      <c r="BP9" s="234">
        <v>3000</v>
      </c>
      <c r="BQ9" s="234">
        <v>1600</v>
      </c>
      <c r="BR9" s="234">
        <v>21020</v>
      </c>
      <c r="BS9" s="234">
        <v>300</v>
      </c>
      <c r="BT9" s="234">
        <v>500</v>
      </c>
      <c r="BU9" s="234">
        <v>10</v>
      </c>
      <c r="BV9" s="233">
        <v>2</v>
      </c>
      <c r="BW9" s="242">
        <v>4733.18</v>
      </c>
      <c r="BX9" s="242">
        <v>3000</v>
      </c>
      <c r="BY9" s="234">
        <v>6300</v>
      </c>
      <c r="BZ9" s="234">
        <v>1050</v>
      </c>
      <c r="CA9" s="234">
        <v>15083.18</v>
      </c>
      <c r="CB9" s="234">
        <v>350</v>
      </c>
      <c r="CC9" s="234">
        <v>500</v>
      </c>
      <c r="CD9" s="234">
        <v>18</v>
      </c>
      <c r="CE9" s="233">
        <v>6</v>
      </c>
      <c r="CF9" s="232">
        <f t="shared" si="1"/>
        <v>13041.92</v>
      </c>
      <c r="CG9" s="232">
        <f t="shared" si="2"/>
        <v>1925</v>
      </c>
      <c r="CH9" s="232">
        <f t="shared" si="3"/>
        <v>3750</v>
      </c>
      <c r="CI9" s="232">
        <f t="shared" si="4"/>
        <v>1787.5</v>
      </c>
      <c r="CJ9" s="232">
        <f t="shared" si="5"/>
        <v>20504.419999999998</v>
      </c>
      <c r="CK9" s="241">
        <f t="shared" si="6"/>
        <v>387.5</v>
      </c>
      <c r="CL9" s="241">
        <f t="shared" si="7"/>
        <v>625</v>
      </c>
      <c r="CM9" s="241">
        <f t="shared" si="8"/>
        <v>10.25</v>
      </c>
      <c r="CN9" s="240">
        <f t="shared" si="9"/>
        <v>3.25</v>
      </c>
    </row>
    <row r="10" spans="1:92" s="227" customFormat="1" x14ac:dyDescent="0.3">
      <c r="A10" s="750"/>
      <c r="B10" s="230" t="s">
        <v>3651</v>
      </c>
      <c r="C10" s="229"/>
      <c r="D10" s="229"/>
      <c r="E10" s="229"/>
      <c r="F10" s="229"/>
      <c r="G10" s="229"/>
      <c r="H10" s="229"/>
      <c r="I10" s="229"/>
      <c r="J10" s="229"/>
      <c r="K10" s="228"/>
      <c r="L10" s="253"/>
      <c r="M10" s="239"/>
      <c r="N10" s="239"/>
      <c r="O10" s="239"/>
      <c r="P10" s="238"/>
      <c r="Q10" s="238"/>
      <c r="R10" s="238"/>
      <c r="S10" s="238"/>
      <c r="T10" s="237"/>
      <c r="U10" s="253"/>
      <c r="V10" s="239"/>
      <c r="W10" s="239"/>
      <c r="X10" s="239"/>
      <c r="Y10" s="238"/>
      <c r="Z10" s="238"/>
      <c r="AA10" s="238"/>
      <c r="AB10" s="238"/>
      <c r="AC10" s="237"/>
      <c r="AD10" s="253"/>
      <c r="AE10" s="239"/>
      <c r="AF10" s="239"/>
      <c r="AG10" s="239"/>
      <c r="AH10" s="238"/>
      <c r="AI10" s="238"/>
      <c r="AJ10" s="238"/>
      <c r="AK10" s="238"/>
      <c r="AL10" s="238"/>
      <c r="AM10" s="253"/>
      <c r="AN10" s="239"/>
      <c r="AO10" s="239"/>
      <c r="AP10" s="239"/>
      <c r="AQ10" s="238"/>
      <c r="AR10" s="238"/>
      <c r="AS10" s="238"/>
      <c r="AT10" s="238"/>
      <c r="AU10" s="237"/>
      <c r="AV10" s="238"/>
      <c r="AW10" s="238"/>
      <c r="AX10" s="238"/>
      <c r="AY10" s="238"/>
      <c r="AZ10" s="238"/>
      <c r="BA10" s="238"/>
      <c r="BB10" s="238"/>
      <c r="BC10" s="238"/>
      <c r="BD10" s="237"/>
      <c r="BE10" s="238"/>
      <c r="BF10" s="238"/>
      <c r="BG10" s="238"/>
      <c r="BH10" s="238"/>
      <c r="BI10" s="238"/>
      <c r="BJ10" s="238"/>
      <c r="BK10" s="238"/>
      <c r="BL10" s="238"/>
      <c r="BM10" s="237"/>
      <c r="BN10" s="253"/>
      <c r="BO10" s="239"/>
      <c r="BP10" s="239"/>
      <c r="BQ10" s="239"/>
      <c r="BR10" s="238"/>
      <c r="BS10" s="238"/>
      <c r="BT10" s="238"/>
      <c r="BU10" s="238"/>
      <c r="BV10" s="237"/>
      <c r="BW10" s="239">
        <v>36521</v>
      </c>
      <c r="BX10" s="239">
        <v>1000</v>
      </c>
      <c r="BY10" s="238">
        <v>14350</v>
      </c>
      <c r="BZ10" s="238">
        <v>2800</v>
      </c>
      <c r="CA10" s="238">
        <v>54671</v>
      </c>
      <c r="CB10" s="238">
        <v>350</v>
      </c>
      <c r="CC10" s="238">
        <v>500</v>
      </c>
      <c r="CD10" s="238">
        <v>41</v>
      </c>
      <c r="CE10" s="237">
        <v>2</v>
      </c>
      <c r="CF10" s="229">
        <f t="shared" si="1"/>
        <v>36521</v>
      </c>
      <c r="CG10" s="229">
        <f t="shared" si="2"/>
        <v>1000</v>
      </c>
      <c r="CH10" s="229">
        <f t="shared" si="3"/>
        <v>14350</v>
      </c>
      <c r="CI10" s="229">
        <f t="shared" si="4"/>
        <v>2800</v>
      </c>
      <c r="CJ10" s="229">
        <f t="shared" si="5"/>
        <v>54671</v>
      </c>
      <c r="CK10" s="236">
        <f t="shared" si="6"/>
        <v>350</v>
      </c>
      <c r="CL10" s="236">
        <f t="shared" si="7"/>
        <v>500</v>
      </c>
      <c r="CM10" s="236">
        <f t="shared" si="8"/>
        <v>41</v>
      </c>
      <c r="CN10" s="235">
        <f t="shared" si="9"/>
        <v>2</v>
      </c>
    </row>
    <row r="11" spans="1:92" x14ac:dyDescent="0.3">
      <c r="A11" s="750" t="s">
        <v>3637</v>
      </c>
      <c r="B11" s="26" t="s">
        <v>2095</v>
      </c>
      <c r="C11" s="232"/>
      <c r="D11" s="232"/>
      <c r="E11" s="232"/>
      <c r="F11" s="232"/>
      <c r="G11" s="232"/>
      <c r="H11" s="232"/>
      <c r="I11" s="232"/>
      <c r="J11" s="232"/>
      <c r="K11" s="231"/>
      <c r="L11" s="247"/>
      <c r="M11" s="242"/>
      <c r="N11" s="247"/>
      <c r="O11" s="242"/>
      <c r="P11" s="234"/>
      <c r="Q11" s="234"/>
      <c r="R11" s="234"/>
      <c r="S11" s="234"/>
      <c r="T11" s="233"/>
      <c r="U11" s="242">
        <v>29996</v>
      </c>
      <c r="V11" s="242">
        <v>9600</v>
      </c>
      <c r="W11" s="234">
        <v>2400</v>
      </c>
      <c r="X11" s="234">
        <v>3000</v>
      </c>
      <c r="Y11" s="234">
        <v>44996</v>
      </c>
      <c r="Z11" s="234">
        <v>200</v>
      </c>
      <c r="AA11" s="234">
        <v>800</v>
      </c>
      <c r="AB11" s="234">
        <v>12</v>
      </c>
      <c r="AC11" s="233">
        <v>12</v>
      </c>
      <c r="AD11" s="247"/>
      <c r="AE11" s="242"/>
      <c r="AF11" s="247"/>
      <c r="AG11" s="242"/>
      <c r="AH11" s="234"/>
      <c r="AI11" s="234"/>
      <c r="AJ11" s="234"/>
      <c r="AK11" s="234"/>
      <c r="AL11" s="234"/>
      <c r="AM11" s="247"/>
      <c r="AN11" s="242"/>
      <c r="AO11" s="247"/>
      <c r="AP11" s="242"/>
      <c r="AQ11" s="234"/>
      <c r="AR11" s="234"/>
      <c r="AS11" s="234"/>
      <c r="AT11" s="234"/>
      <c r="AU11" s="233"/>
      <c r="AV11" s="234"/>
      <c r="AW11" s="234"/>
      <c r="AX11" s="234"/>
      <c r="AY11" s="234"/>
      <c r="AZ11" s="234"/>
      <c r="BA11" s="234"/>
      <c r="BB11" s="234"/>
      <c r="BC11" s="234"/>
      <c r="BD11" s="233"/>
      <c r="BE11" s="234"/>
      <c r="BF11" s="234"/>
      <c r="BG11" s="234"/>
      <c r="BH11" s="234"/>
      <c r="BI11" s="234"/>
      <c r="BJ11" s="234"/>
      <c r="BK11" s="234"/>
      <c r="BL11" s="234"/>
      <c r="BM11" s="233"/>
      <c r="BN11" s="251"/>
      <c r="BO11" s="242"/>
      <c r="BP11" s="242"/>
      <c r="BQ11" s="242"/>
      <c r="BR11" s="234"/>
      <c r="BS11" s="234"/>
      <c r="BT11" s="234"/>
      <c r="BU11" s="234"/>
      <c r="BV11" s="233"/>
      <c r="BW11" s="247"/>
      <c r="BX11" s="242"/>
      <c r="BY11" s="247"/>
      <c r="BZ11" s="242"/>
      <c r="CA11" s="234"/>
      <c r="CB11" s="234"/>
      <c r="CC11" s="234"/>
      <c r="CD11" s="234"/>
      <c r="CE11" s="233"/>
      <c r="CF11" s="232">
        <f t="shared" si="1"/>
        <v>29996</v>
      </c>
      <c r="CG11" s="232">
        <f t="shared" si="2"/>
        <v>9600</v>
      </c>
      <c r="CH11" s="232">
        <f t="shared" si="3"/>
        <v>2400</v>
      </c>
      <c r="CI11" s="232">
        <f t="shared" si="4"/>
        <v>3000</v>
      </c>
      <c r="CJ11" s="232">
        <f t="shared" si="5"/>
        <v>44996</v>
      </c>
      <c r="CK11" s="241">
        <f t="shared" si="6"/>
        <v>200</v>
      </c>
      <c r="CL11" s="241">
        <f t="shared" si="7"/>
        <v>800</v>
      </c>
      <c r="CM11" s="241">
        <f t="shared" si="8"/>
        <v>12</v>
      </c>
      <c r="CN11" s="240">
        <f t="shared" si="9"/>
        <v>12</v>
      </c>
    </row>
    <row r="12" spans="1:92" x14ac:dyDescent="0.3">
      <c r="A12" s="750"/>
      <c r="B12" s="243" t="s">
        <v>3650</v>
      </c>
      <c r="C12" s="232"/>
      <c r="D12" s="232"/>
      <c r="E12" s="232"/>
      <c r="F12" s="232"/>
      <c r="G12" s="232"/>
      <c r="H12" s="232"/>
      <c r="I12" s="232"/>
      <c r="J12" s="232"/>
      <c r="K12" s="231"/>
      <c r="L12" s="247"/>
      <c r="M12" s="242"/>
      <c r="N12" s="242"/>
      <c r="O12" s="242"/>
      <c r="P12" s="234"/>
      <c r="Q12" s="234"/>
      <c r="R12" s="234"/>
      <c r="S12" s="234"/>
      <c r="T12" s="233"/>
      <c r="U12" s="247"/>
      <c r="V12" s="234"/>
      <c r="W12" s="242"/>
      <c r="X12" s="242"/>
      <c r="Y12" s="234"/>
      <c r="Z12" s="234"/>
      <c r="AA12" s="234"/>
      <c r="AB12" s="234"/>
      <c r="AC12" s="233"/>
      <c r="AD12" s="247">
        <v>9581.2000000000007</v>
      </c>
      <c r="AE12" s="242">
        <v>2400</v>
      </c>
      <c r="AF12" s="234">
        <v>1600</v>
      </c>
      <c r="AG12" s="234">
        <v>1200</v>
      </c>
      <c r="AH12" s="234">
        <v>14781.2</v>
      </c>
      <c r="AI12" s="234">
        <v>400</v>
      </c>
      <c r="AJ12" s="234">
        <v>600</v>
      </c>
      <c r="AK12" s="234">
        <v>4</v>
      </c>
      <c r="AL12" s="234">
        <v>4</v>
      </c>
      <c r="AM12" s="247"/>
      <c r="AN12" s="234"/>
      <c r="AO12" s="242"/>
      <c r="AP12" s="242"/>
      <c r="AQ12" s="234"/>
      <c r="AR12" s="234"/>
      <c r="AS12" s="234"/>
      <c r="AT12" s="234"/>
      <c r="AU12" s="233"/>
      <c r="AV12" s="234"/>
      <c r="AW12" s="234"/>
      <c r="AX12" s="234"/>
      <c r="AY12" s="234"/>
      <c r="AZ12" s="234"/>
      <c r="BA12" s="234"/>
      <c r="BB12" s="234"/>
      <c r="BC12" s="234"/>
      <c r="BD12" s="233"/>
      <c r="BE12" s="234"/>
      <c r="BF12" s="234"/>
      <c r="BG12" s="234"/>
      <c r="BH12" s="234"/>
      <c r="BI12" s="234"/>
      <c r="BJ12" s="234"/>
      <c r="BK12" s="234"/>
      <c r="BL12" s="234"/>
      <c r="BM12" s="233"/>
      <c r="BN12" s="247"/>
      <c r="BO12" s="242"/>
      <c r="BP12" s="247"/>
      <c r="BQ12" s="242"/>
      <c r="BR12" s="234"/>
      <c r="BS12" s="234"/>
      <c r="BT12" s="234"/>
      <c r="BU12" s="234"/>
      <c r="BV12" s="233"/>
      <c r="BW12" s="247"/>
      <c r="BX12" s="234"/>
      <c r="BY12" s="242"/>
      <c r="BZ12" s="242"/>
      <c r="CA12" s="234"/>
      <c r="CB12" s="234"/>
      <c r="CC12" s="234"/>
      <c r="CD12" s="234"/>
      <c r="CE12" s="233"/>
      <c r="CF12" s="232">
        <f t="shared" si="1"/>
        <v>9581.2000000000007</v>
      </c>
      <c r="CG12" s="232">
        <f t="shared" si="2"/>
        <v>2400</v>
      </c>
      <c r="CH12" s="232">
        <f t="shared" si="3"/>
        <v>1600</v>
      </c>
      <c r="CI12" s="232">
        <f t="shared" si="4"/>
        <v>1200</v>
      </c>
      <c r="CJ12" s="232">
        <f t="shared" si="5"/>
        <v>14781.2</v>
      </c>
      <c r="CK12" s="241">
        <f t="shared" si="6"/>
        <v>400</v>
      </c>
      <c r="CL12" s="241">
        <f t="shared" si="7"/>
        <v>600</v>
      </c>
      <c r="CM12" s="241">
        <f t="shared" si="8"/>
        <v>4</v>
      </c>
      <c r="CN12" s="240">
        <f t="shared" si="9"/>
        <v>4</v>
      </c>
    </row>
    <row r="13" spans="1:92" x14ac:dyDescent="0.3">
      <c r="A13" s="750"/>
      <c r="B13" s="26" t="s">
        <v>3649</v>
      </c>
      <c r="C13" s="232"/>
      <c r="D13" s="232"/>
      <c r="E13" s="232"/>
      <c r="F13" s="232"/>
      <c r="G13" s="232"/>
      <c r="H13" s="232"/>
      <c r="I13" s="232"/>
      <c r="J13" s="232"/>
      <c r="K13" s="231"/>
      <c r="L13" s="247"/>
      <c r="M13" s="242"/>
      <c r="N13" s="242"/>
      <c r="O13" s="242"/>
      <c r="P13" s="234"/>
      <c r="Q13" s="234"/>
      <c r="R13" s="234"/>
      <c r="S13" s="234"/>
      <c r="T13" s="233"/>
      <c r="U13" s="247"/>
      <c r="V13" s="242"/>
      <c r="W13" s="242"/>
      <c r="X13" s="242"/>
      <c r="Y13" s="234"/>
      <c r="Z13" s="234"/>
      <c r="AA13" s="234"/>
      <c r="AB13" s="234"/>
      <c r="AC13" s="233"/>
      <c r="AD13" s="247">
        <v>16800</v>
      </c>
      <c r="AE13" s="242">
        <v>1800</v>
      </c>
      <c r="AF13" s="234">
        <v>1200</v>
      </c>
      <c r="AG13" s="234">
        <v>400</v>
      </c>
      <c r="AH13" s="234">
        <v>20200</v>
      </c>
      <c r="AI13" s="234">
        <v>400</v>
      </c>
      <c r="AJ13" s="234">
        <v>600</v>
      </c>
      <c r="AK13" s="234">
        <v>3</v>
      </c>
      <c r="AL13" s="234">
        <v>3</v>
      </c>
      <c r="AM13" s="247"/>
      <c r="AN13" s="242"/>
      <c r="AO13" s="242"/>
      <c r="AP13" s="242"/>
      <c r="AQ13" s="234"/>
      <c r="AR13" s="234"/>
      <c r="AS13" s="234"/>
      <c r="AT13" s="234"/>
      <c r="AU13" s="233"/>
      <c r="AV13" s="234"/>
      <c r="AW13" s="234"/>
      <c r="AX13" s="234"/>
      <c r="AY13" s="234"/>
      <c r="AZ13" s="234"/>
      <c r="BA13" s="234"/>
      <c r="BB13" s="234"/>
      <c r="BC13" s="234"/>
      <c r="BD13" s="233"/>
      <c r="BE13" s="234"/>
      <c r="BF13" s="234"/>
      <c r="BG13" s="234"/>
      <c r="BH13" s="234"/>
      <c r="BI13" s="234"/>
      <c r="BJ13" s="234"/>
      <c r="BK13" s="234"/>
      <c r="BL13" s="234"/>
      <c r="BM13" s="233"/>
      <c r="BN13" s="247"/>
      <c r="BO13" s="234"/>
      <c r="BP13" s="242"/>
      <c r="BQ13" s="242"/>
      <c r="BR13" s="234"/>
      <c r="BS13" s="234"/>
      <c r="BT13" s="234"/>
      <c r="BU13" s="234"/>
      <c r="BV13" s="233"/>
      <c r="BW13" s="247"/>
      <c r="BX13" s="242"/>
      <c r="BY13" s="242"/>
      <c r="BZ13" s="242"/>
      <c r="CA13" s="234"/>
      <c r="CB13" s="234"/>
      <c r="CC13" s="234"/>
      <c r="CD13" s="234"/>
      <c r="CE13" s="233"/>
      <c r="CF13" s="232">
        <f t="shared" si="1"/>
        <v>16800</v>
      </c>
      <c r="CG13" s="232">
        <f t="shared" si="2"/>
        <v>1800</v>
      </c>
      <c r="CH13" s="232">
        <f t="shared" si="3"/>
        <v>1200</v>
      </c>
      <c r="CI13" s="232">
        <f t="shared" si="4"/>
        <v>400</v>
      </c>
      <c r="CJ13" s="232">
        <f t="shared" si="5"/>
        <v>20200</v>
      </c>
      <c r="CK13" s="241">
        <f t="shared" si="6"/>
        <v>400</v>
      </c>
      <c r="CL13" s="241">
        <f t="shared" si="7"/>
        <v>600</v>
      </c>
      <c r="CM13" s="241">
        <f t="shared" si="8"/>
        <v>3</v>
      </c>
      <c r="CN13" s="240">
        <f t="shared" si="9"/>
        <v>3</v>
      </c>
    </row>
    <row r="14" spans="1:92" x14ac:dyDescent="0.3">
      <c r="A14" s="750"/>
      <c r="B14" s="26" t="s">
        <v>2080</v>
      </c>
      <c r="C14" s="232"/>
      <c r="D14" s="232"/>
      <c r="E14" s="232"/>
      <c r="F14" s="232"/>
      <c r="G14" s="232"/>
      <c r="H14" s="232"/>
      <c r="I14" s="232"/>
      <c r="J14" s="232"/>
      <c r="K14" s="231"/>
      <c r="L14" s="247"/>
      <c r="M14" s="234"/>
      <c r="N14" s="242"/>
      <c r="O14" s="242"/>
      <c r="P14" s="234"/>
      <c r="Q14" s="234"/>
      <c r="R14" s="234"/>
      <c r="S14" s="234"/>
      <c r="T14" s="233"/>
      <c r="U14" s="247"/>
      <c r="V14" s="234"/>
      <c r="W14" s="242"/>
      <c r="X14" s="242"/>
      <c r="Y14" s="234"/>
      <c r="Z14" s="234"/>
      <c r="AA14" s="234"/>
      <c r="AB14" s="234"/>
      <c r="AC14" s="233"/>
      <c r="AD14" s="234"/>
      <c r="AE14" s="234"/>
      <c r="AF14" s="232"/>
      <c r="AG14" s="232"/>
      <c r="AH14" s="232"/>
      <c r="AI14" s="232"/>
      <c r="AJ14" s="232"/>
      <c r="AK14" s="232"/>
      <c r="AL14" s="232"/>
      <c r="AM14" s="247"/>
      <c r="AN14" s="234"/>
      <c r="AO14" s="242"/>
      <c r="AP14" s="242"/>
      <c r="AQ14" s="234"/>
      <c r="AR14" s="234"/>
      <c r="AS14" s="234"/>
      <c r="AT14" s="234"/>
      <c r="AU14" s="233"/>
      <c r="AV14" s="234"/>
      <c r="AW14" s="234"/>
      <c r="AX14" s="234"/>
      <c r="AY14" s="234"/>
      <c r="AZ14" s="234"/>
      <c r="BA14" s="234"/>
      <c r="BB14" s="234"/>
      <c r="BC14" s="234"/>
      <c r="BD14" s="233"/>
      <c r="BE14" s="234"/>
      <c r="BF14" s="234"/>
      <c r="BG14" s="234"/>
      <c r="BH14" s="234"/>
      <c r="BI14" s="234"/>
      <c r="BJ14" s="234"/>
      <c r="BK14" s="234"/>
      <c r="BL14" s="234"/>
      <c r="BM14" s="233"/>
      <c r="BN14" s="247">
        <v>34640</v>
      </c>
      <c r="BO14" s="242">
        <v>6000</v>
      </c>
      <c r="BP14" s="234">
        <v>5400</v>
      </c>
      <c r="BQ14" s="234">
        <v>2500</v>
      </c>
      <c r="BR14" s="234">
        <v>48540</v>
      </c>
      <c r="BS14" s="234">
        <v>300</v>
      </c>
      <c r="BT14" s="234">
        <v>1000</v>
      </c>
      <c r="BU14" s="234">
        <v>18</v>
      </c>
      <c r="BV14" s="233">
        <v>6</v>
      </c>
      <c r="BW14" s="247"/>
      <c r="BX14" s="234"/>
      <c r="BY14" s="242"/>
      <c r="BZ14" s="242"/>
      <c r="CA14" s="234"/>
      <c r="CB14" s="234"/>
      <c r="CC14" s="234"/>
      <c r="CD14" s="234"/>
      <c r="CE14" s="233"/>
      <c r="CF14" s="232">
        <f t="shared" si="1"/>
        <v>34640</v>
      </c>
      <c r="CG14" s="232">
        <f t="shared" si="2"/>
        <v>6000</v>
      </c>
      <c r="CH14" s="232">
        <f t="shared" si="3"/>
        <v>5400</v>
      </c>
      <c r="CI14" s="232">
        <f t="shared" si="4"/>
        <v>2500</v>
      </c>
      <c r="CJ14" s="232">
        <f t="shared" si="5"/>
        <v>48540</v>
      </c>
      <c r="CK14" s="241">
        <f t="shared" si="6"/>
        <v>300</v>
      </c>
      <c r="CL14" s="241">
        <f t="shared" si="7"/>
        <v>1000</v>
      </c>
      <c r="CM14" s="241">
        <f t="shared" si="8"/>
        <v>18</v>
      </c>
      <c r="CN14" s="240">
        <f t="shared" si="9"/>
        <v>6</v>
      </c>
    </row>
    <row r="15" spans="1:92" s="227" customFormat="1" x14ac:dyDescent="0.3">
      <c r="A15" s="750"/>
      <c r="B15" s="230" t="s">
        <v>2074</v>
      </c>
      <c r="C15" s="229"/>
      <c r="D15" s="229"/>
      <c r="E15" s="229"/>
      <c r="F15" s="229"/>
      <c r="G15" s="229"/>
      <c r="H15" s="229"/>
      <c r="I15" s="229"/>
      <c r="J15" s="229"/>
      <c r="K15" s="228"/>
      <c r="L15" s="255"/>
      <c r="M15" s="239"/>
      <c r="N15" s="239"/>
      <c r="O15" s="239"/>
      <c r="P15" s="238"/>
      <c r="Q15" s="238"/>
      <c r="R15" s="238"/>
      <c r="S15" s="238"/>
      <c r="T15" s="237"/>
      <c r="U15" s="255"/>
      <c r="V15" s="239"/>
      <c r="W15" s="239"/>
      <c r="X15" s="239"/>
      <c r="Y15" s="238"/>
      <c r="Z15" s="238"/>
      <c r="AA15" s="238"/>
      <c r="AB15" s="238"/>
      <c r="AC15" s="237"/>
      <c r="AD15" s="239">
        <v>13270</v>
      </c>
      <c r="AE15" s="239">
        <v>3500</v>
      </c>
      <c r="AF15" s="238">
        <v>2700</v>
      </c>
      <c r="AG15" s="238">
        <v>350</v>
      </c>
      <c r="AH15" s="238">
        <v>19820</v>
      </c>
      <c r="AI15" s="238">
        <v>300</v>
      </c>
      <c r="AJ15" s="238">
        <v>500</v>
      </c>
      <c r="AK15" s="238">
        <v>9</v>
      </c>
      <c r="AL15" s="238">
        <v>7</v>
      </c>
      <c r="AM15" s="239">
        <v>22396</v>
      </c>
      <c r="AN15" s="239">
        <v>5000</v>
      </c>
      <c r="AO15" s="238">
        <v>3000</v>
      </c>
      <c r="AP15" s="238">
        <v>800</v>
      </c>
      <c r="AQ15" s="238">
        <v>31196</v>
      </c>
      <c r="AR15" s="238">
        <v>300</v>
      </c>
      <c r="AS15" s="238">
        <v>500</v>
      </c>
      <c r="AT15" s="238">
        <v>10</v>
      </c>
      <c r="AU15" s="237">
        <v>10</v>
      </c>
      <c r="AV15" s="238"/>
      <c r="AW15" s="238"/>
      <c r="AX15" s="238"/>
      <c r="AY15" s="238"/>
      <c r="AZ15" s="238"/>
      <c r="BA15" s="238"/>
      <c r="BB15" s="238"/>
      <c r="BC15" s="238"/>
      <c r="BD15" s="237"/>
      <c r="BE15" s="238">
        <f t="shared" ref="BE15:BM15" si="10">AVERAGE(AM15,AV15)</f>
        <v>22396</v>
      </c>
      <c r="BF15" s="238">
        <f t="shared" si="10"/>
        <v>5000</v>
      </c>
      <c r="BG15" s="238">
        <f t="shared" si="10"/>
        <v>3000</v>
      </c>
      <c r="BH15" s="238">
        <f t="shared" si="10"/>
        <v>800</v>
      </c>
      <c r="BI15" s="238">
        <f t="shared" si="10"/>
        <v>31196</v>
      </c>
      <c r="BJ15" s="238">
        <f t="shared" si="10"/>
        <v>300</v>
      </c>
      <c r="BK15" s="238">
        <f t="shared" si="10"/>
        <v>500</v>
      </c>
      <c r="BL15" s="238">
        <f t="shared" si="10"/>
        <v>10</v>
      </c>
      <c r="BM15" s="237">
        <f t="shared" si="10"/>
        <v>10</v>
      </c>
      <c r="BN15" s="255"/>
      <c r="BO15" s="238"/>
      <c r="BP15" s="239"/>
      <c r="BQ15" s="239"/>
      <c r="BR15" s="238"/>
      <c r="BS15" s="238"/>
      <c r="BT15" s="238"/>
      <c r="BU15" s="238"/>
      <c r="BV15" s="237"/>
      <c r="BW15" s="255"/>
      <c r="BX15" s="239"/>
      <c r="BY15" s="239"/>
      <c r="BZ15" s="239"/>
      <c r="CA15" s="238"/>
      <c r="CB15" s="238"/>
      <c r="CC15" s="238"/>
      <c r="CD15" s="238"/>
      <c r="CE15" s="237"/>
      <c r="CF15" s="229">
        <f t="shared" si="1"/>
        <v>17833</v>
      </c>
      <c r="CG15" s="229">
        <f t="shared" si="2"/>
        <v>4250</v>
      </c>
      <c r="CH15" s="229">
        <f t="shared" si="3"/>
        <v>2850</v>
      </c>
      <c r="CI15" s="229">
        <f t="shared" si="4"/>
        <v>575</v>
      </c>
      <c r="CJ15" s="229">
        <f t="shared" si="5"/>
        <v>25508</v>
      </c>
      <c r="CK15" s="236">
        <f t="shared" si="6"/>
        <v>300</v>
      </c>
      <c r="CL15" s="236">
        <f t="shared" si="7"/>
        <v>500</v>
      </c>
      <c r="CM15" s="236">
        <f t="shared" si="8"/>
        <v>9.5</v>
      </c>
      <c r="CN15" s="235">
        <f t="shared" si="9"/>
        <v>8.5</v>
      </c>
    </row>
    <row r="16" spans="1:92" s="227" customFormat="1" x14ac:dyDescent="0.3">
      <c r="A16" s="665" t="s">
        <v>3636</v>
      </c>
      <c r="B16" s="230" t="s">
        <v>2029</v>
      </c>
      <c r="C16" s="239">
        <v>25913.797999999999</v>
      </c>
      <c r="D16" s="239">
        <v>72000</v>
      </c>
      <c r="E16" s="238">
        <v>31500</v>
      </c>
      <c r="F16" s="238">
        <v>4000</v>
      </c>
      <c r="G16" s="238">
        <v>133413.79800000001</v>
      </c>
      <c r="H16" s="238">
        <v>350</v>
      </c>
      <c r="I16" s="238">
        <v>800</v>
      </c>
      <c r="J16" s="238">
        <v>90</v>
      </c>
      <c r="K16" s="237">
        <v>90</v>
      </c>
      <c r="L16" s="255"/>
      <c r="M16" s="239"/>
      <c r="N16" s="239"/>
      <c r="O16" s="239"/>
      <c r="P16" s="238"/>
      <c r="Q16" s="238"/>
      <c r="R16" s="238"/>
      <c r="S16" s="238"/>
      <c r="T16" s="237"/>
      <c r="U16" s="238"/>
      <c r="V16" s="238"/>
      <c r="W16" s="229"/>
      <c r="X16" s="229"/>
      <c r="Y16" s="229"/>
      <c r="Z16" s="229"/>
      <c r="AA16" s="229"/>
      <c r="AB16" s="229"/>
      <c r="AC16" s="228"/>
      <c r="AD16" s="229"/>
      <c r="AE16" s="229"/>
      <c r="AF16" s="229"/>
      <c r="AG16" s="229"/>
      <c r="AH16" s="229"/>
      <c r="AI16" s="229"/>
      <c r="AJ16" s="229"/>
      <c r="AK16" s="229"/>
      <c r="AL16" s="229"/>
      <c r="AM16" s="229"/>
      <c r="AN16" s="229"/>
      <c r="AO16" s="229"/>
      <c r="AP16" s="229"/>
      <c r="AQ16" s="229"/>
      <c r="AR16" s="229"/>
      <c r="AS16" s="229"/>
      <c r="AT16" s="229"/>
      <c r="AU16" s="228"/>
      <c r="AV16" s="229"/>
      <c r="AW16" s="229"/>
      <c r="AX16" s="229"/>
      <c r="AY16" s="229"/>
      <c r="AZ16" s="229"/>
      <c r="BA16" s="229"/>
      <c r="BB16" s="229"/>
      <c r="BC16" s="229"/>
      <c r="BD16" s="228"/>
      <c r="BE16" s="238"/>
      <c r="BF16" s="238"/>
      <c r="BG16" s="238"/>
      <c r="BH16" s="238"/>
      <c r="BI16" s="238"/>
      <c r="BJ16" s="238"/>
      <c r="BK16" s="238"/>
      <c r="BL16" s="238"/>
      <c r="BM16" s="237"/>
      <c r="BN16" s="255"/>
      <c r="BO16" s="239"/>
      <c r="BP16" s="239"/>
      <c r="BQ16" s="239"/>
      <c r="BR16" s="238"/>
      <c r="BS16" s="238"/>
      <c r="BT16" s="238"/>
      <c r="BU16" s="238"/>
      <c r="BV16" s="237"/>
      <c r="BW16" s="255"/>
      <c r="BX16" s="239"/>
      <c r="BY16" s="239"/>
      <c r="BZ16" s="239"/>
      <c r="CA16" s="238"/>
      <c r="CB16" s="238"/>
      <c r="CC16" s="238"/>
      <c r="CD16" s="238"/>
      <c r="CE16" s="237"/>
      <c r="CF16" s="229">
        <f t="shared" si="1"/>
        <v>25913.797999999999</v>
      </c>
      <c r="CG16" s="229">
        <f t="shared" si="2"/>
        <v>72000</v>
      </c>
      <c r="CH16" s="229">
        <f t="shared" si="3"/>
        <v>31500</v>
      </c>
      <c r="CI16" s="229">
        <f t="shared" si="4"/>
        <v>4000</v>
      </c>
      <c r="CJ16" s="229">
        <f t="shared" si="5"/>
        <v>133413.79800000001</v>
      </c>
      <c r="CK16" s="236">
        <f t="shared" si="6"/>
        <v>350</v>
      </c>
      <c r="CL16" s="236">
        <f t="shared" si="7"/>
        <v>800</v>
      </c>
      <c r="CM16" s="236">
        <f t="shared" si="8"/>
        <v>90</v>
      </c>
      <c r="CN16" s="235">
        <f t="shared" si="9"/>
        <v>90</v>
      </c>
    </row>
    <row r="17" spans="1:92" x14ac:dyDescent="0.3">
      <c r="A17" s="750" t="s">
        <v>3635</v>
      </c>
      <c r="B17" s="26" t="s">
        <v>2067</v>
      </c>
      <c r="C17" s="242">
        <v>79286</v>
      </c>
      <c r="D17" s="242">
        <v>20000</v>
      </c>
      <c r="E17" s="234">
        <v>14000</v>
      </c>
      <c r="F17" s="234">
        <v>2000</v>
      </c>
      <c r="G17" s="234">
        <v>115286</v>
      </c>
      <c r="H17" s="234">
        <v>350</v>
      </c>
      <c r="I17" s="234">
        <v>1000</v>
      </c>
      <c r="J17" s="234">
        <v>40</v>
      </c>
      <c r="K17" s="233">
        <v>20</v>
      </c>
      <c r="L17" s="232"/>
      <c r="M17" s="232"/>
      <c r="N17" s="232"/>
      <c r="O17" s="232"/>
      <c r="P17" s="232"/>
      <c r="Q17" s="232"/>
      <c r="R17" s="232"/>
      <c r="S17" s="232"/>
      <c r="T17" s="231"/>
      <c r="U17" s="247">
        <v>25871</v>
      </c>
      <c r="V17" s="242">
        <v>22000</v>
      </c>
      <c r="W17" s="234">
        <v>32000</v>
      </c>
      <c r="X17" s="234">
        <v>2700</v>
      </c>
      <c r="Y17" s="234">
        <v>82571</v>
      </c>
      <c r="Z17" s="234">
        <v>400</v>
      </c>
      <c r="AA17" s="234">
        <v>1000</v>
      </c>
      <c r="AB17" s="234">
        <v>80</v>
      </c>
      <c r="AC17" s="233">
        <v>22</v>
      </c>
      <c r="AD17" s="232"/>
      <c r="AE17" s="232"/>
      <c r="AF17" s="232"/>
      <c r="AG17" s="232"/>
      <c r="AH17" s="232"/>
      <c r="AI17" s="232"/>
      <c r="AJ17" s="232"/>
      <c r="AK17" s="232"/>
      <c r="AL17" s="232"/>
      <c r="AM17" s="242">
        <v>55470</v>
      </c>
      <c r="AN17" s="242">
        <v>49000</v>
      </c>
      <c r="AO17" s="234">
        <v>36000</v>
      </c>
      <c r="AP17" s="234">
        <v>2500</v>
      </c>
      <c r="AQ17" s="234">
        <v>142970</v>
      </c>
      <c r="AR17" s="234">
        <v>300</v>
      </c>
      <c r="AS17" s="234">
        <v>700</v>
      </c>
      <c r="AT17" s="234">
        <v>120</v>
      </c>
      <c r="AU17" s="233">
        <v>70</v>
      </c>
      <c r="AV17" s="234"/>
      <c r="AW17" s="234"/>
      <c r="AX17" s="234"/>
      <c r="AY17" s="234"/>
      <c r="AZ17" s="234"/>
      <c r="BA17" s="234"/>
      <c r="BB17" s="234"/>
      <c r="BC17" s="234"/>
      <c r="BD17" s="233"/>
      <c r="BE17" s="234">
        <f t="shared" ref="BE17:BM20" si="11">AVERAGE(AM17,AV17)</f>
        <v>55470</v>
      </c>
      <c r="BF17" s="234">
        <f t="shared" si="11"/>
        <v>49000</v>
      </c>
      <c r="BG17" s="234">
        <f t="shared" si="11"/>
        <v>36000</v>
      </c>
      <c r="BH17" s="234">
        <f t="shared" si="11"/>
        <v>2500</v>
      </c>
      <c r="BI17" s="234">
        <f t="shared" si="11"/>
        <v>142970</v>
      </c>
      <c r="BJ17" s="234">
        <f t="shared" si="11"/>
        <v>300</v>
      </c>
      <c r="BK17" s="234">
        <f t="shared" si="11"/>
        <v>700</v>
      </c>
      <c r="BL17" s="234">
        <f t="shared" si="11"/>
        <v>120</v>
      </c>
      <c r="BM17" s="233">
        <f t="shared" si="11"/>
        <v>70</v>
      </c>
      <c r="BN17" s="247"/>
      <c r="BO17" s="242"/>
      <c r="BP17" s="242"/>
      <c r="BQ17" s="242"/>
      <c r="BR17" s="234"/>
      <c r="BS17" s="234"/>
      <c r="BT17" s="234"/>
      <c r="BU17" s="234"/>
      <c r="BV17" s="233"/>
      <c r="BW17" s="247">
        <v>52443</v>
      </c>
      <c r="BX17" s="242">
        <v>9000</v>
      </c>
      <c r="BY17" s="234">
        <v>28000</v>
      </c>
      <c r="BZ17" s="234">
        <v>2900</v>
      </c>
      <c r="CA17" s="234">
        <v>92343</v>
      </c>
      <c r="CB17" s="234">
        <v>350</v>
      </c>
      <c r="CC17" s="234">
        <v>500</v>
      </c>
      <c r="CD17" s="234">
        <v>80</v>
      </c>
      <c r="CE17" s="233">
        <v>18</v>
      </c>
      <c r="CF17" s="232">
        <f t="shared" si="1"/>
        <v>53267.5</v>
      </c>
      <c r="CG17" s="232">
        <f t="shared" si="2"/>
        <v>25000</v>
      </c>
      <c r="CH17" s="232">
        <f t="shared" si="3"/>
        <v>27500</v>
      </c>
      <c r="CI17" s="232">
        <f t="shared" si="4"/>
        <v>2525</v>
      </c>
      <c r="CJ17" s="232">
        <f t="shared" si="5"/>
        <v>108292.5</v>
      </c>
      <c r="CK17" s="241">
        <f t="shared" si="6"/>
        <v>350</v>
      </c>
      <c r="CL17" s="241">
        <f t="shared" si="7"/>
        <v>800</v>
      </c>
      <c r="CM17" s="241">
        <f t="shared" si="8"/>
        <v>80</v>
      </c>
      <c r="CN17" s="240">
        <f t="shared" si="9"/>
        <v>32.5</v>
      </c>
    </row>
    <row r="18" spans="1:92" x14ac:dyDescent="0.3">
      <c r="A18" s="750"/>
      <c r="B18" s="26" t="s">
        <v>3648</v>
      </c>
      <c r="C18" s="232"/>
      <c r="D18" s="232"/>
      <c r="E18" s="232"/>
      <c r="F18" s="232"/>
      <c r="G18" s="232"/>
      <c r="H18" s="232"/>
      <c r="I18" s="232"/>
      <c r="J18" s="232"/>
      <c r="K18" s="231"/>
      <c r="L18" s="232"/>
      <c r="M18" s="232"/>
      <c r="N18" s="232"/>
      <c r="O18" s="232"/>
      <c r="P18" s="232"/>
      <c r="Q18" s="232"/>
      <c r="R18" s="232"/>
      <c r="S18" s="232"/>
      <c r="T18" s="231"/>
      <c r="U18" s="242">
        <v>75544.899999999994</v>
      </c>
      <c r="V18" s="234">
        <v>17600</v>
      </c>
      <c r="W18" s="234">
        <v>18000</v>
      </c>
      <c r="X18" s="234">
        <v>3000</v>
      </c>
      <c r="Y18" s="234">
        <v>114144.9</v>
      </c>
      <c r="Z18" s="234">
        <v>300</v>
      </c>
      <c r="AA18" s="234">
        <v>800</v>
      </c>
      <c r="AB18" s="234">
        <v>60</v>
      </c>
      <c r="AC18" s="233">
        <v>22</v>
      </c>
      <c r="AD18" s="232"/>
      <c r="AE18" s="232"/>
      <c r="AF18" s="232"/>
      <c r="AG18" s="232"/>
      <c r="AH18" s="232"/>
      <c r="AI18" s="232"/>
      <c r="AJ18" s="232"/>
      <c r="AK18" s="232"/>
      <c r="AL18" s="232"/>
      <c r="AM18" s="242">
        <v>64850</v>
      </c>
      <c r="AN18" s="242">
        <v>12000</v>
      </c>
      <c r="AO18" s="234">
        <v>27000</v>
      </c>
      <c r="AP18" s="234">
        <v>1000</v>
      </c>
      <c r="AQ18" s="234">
        <v>104850</v>
      </c>
      <c r="AR18" s="234">
        <v>300</v>
      </c>
      <c r="AS18" s="234">
        <v>400</v>
      </c>
      <c r="AT18" s="234">
        <v>90</v>
      </c>
      <c r="AU18" s="233">
        <v>30</v>
      </c>
      <c r="AV18" s="234"/>
      <c r="AW18" s="234"/>
      <c r="AX18" s="234"/>
      <c r="AY18" s="234"/>
      <c r="AZ18" s="234"/>
      <c r="BA18" s="234"/>
      <c r="BB18" s="234"/>
      <c r="BC18" s="234"/>
      <c r="BD18" s="233"/>
      <c r="BE18" s="234">
        <f t="shared" si="11"/>
        <v>64850</v>
      </c>
      <c r="BF18" s="234">
        <f t="shared" si="11"/>
        <v>12000</v>
      </c>
      <c r="BG18" s="234">
        <f t="shared" si="11"/>
        <v>27000</v>
      </c>
      <c r="BH18" s="234">
        <f t="shared" si="11"/>
        <v>1000</v>
      </c>
      <c r="BI18" s="234">
        <f t="shared" si="11"/>
        <v>104850</v>
      </c>
      <c r="BJ18" s="234">
        <f t="shared" si="11"/>
        <v>300</v>
      </c>
      <c r="BK18" s="234">
        <f t="shared" si="11"/>
        <v>400</v>
      </c>
      <c r="BL18" s="234">
        <f t="shared" si="11"/>
        <v>90</v>
      </c>
      <c r="BM18" s="233">
        <f t="shared" si="11"/>
        <v>30</v>
      </c>
      <c r="BN18" s="251"/>
      <c r="BO18" s="247"/>
      <c r="BP18" s="247"/>
      <c r="BQ18" s="247"/>
      <c r="BR18" s="247"/>
      <c r="BS18" s="247"/>
      <c r="BT18" s="247"/>
      <c r="BU18" s="247"/>
      <c r="BV18" s="254"/>
      <c r="BW18" s="251"/>
      <c r="BX18" s="242"/>
      <c r="BY18" s="242"/>
      <c r="BZ18" s="242"/>
      <c r="CA18" s="242"/>
      <c r="CB18" s="242"/>
      <c r="CC18" s="242"/>
      <c r="CD18" s="242"/>
      <c r="CE18" s="250"/>
      <c r="CF18" s="232">
        <f t="shared" si="1"/>
        <v>70197.45</v>
      </c>
      <c r="CG18" s="232">
        <f t="shared" si="2"/>
        <v>14800</v>
      </c>
      <c r="CH18" s="232">
        <f t="shared" si="3"/>
        <v>22500</v>
      </c>
      <c r="CI18" s="232">
        <f t="shared" si="4"/>
        <v>2000</v>
      </c>
      <c r="CJ18" s="232">
        <f t="shared" si="5"/>
        <v>109497.45</v>
      </c>
      <c r="CK18" s="241">
        <f t="shared" si="6"/>
        <v>300</v>
      </c>
      <c r="CL18" s="241">
        <f t="shared" si="7"/>
        <v>600</v>
      </c>
      <c r="CM18" s="241">
        <f t="shared" si="8"/>
        <v>75</v>
      </c>
      <c r="CN18" s="240">
        <f t="shared" si="9"/>
        <v>26</v>
      </c>
    </row>
    <row r="19" spans="1:92" s="227" customFormat="1" x14ac:dyDescent="0.3">
      <c r="A19" s="750"/>
      <c r="B19" s="230" t="s">
        <v>2059</v>
      </c>
      <c r="C19" s="229"/>
      <c r="D19" s="229"/>
      <c r="E19" s="229"/>
      <c r="F19" s="229"/>
      <c r="G19" s="229"/>
      <c r="H19" s="229"/>
      <c r="I19" s="229"/>
      <c r="J19" s="229"/>
      <c r="K19" s="228"/>
      <c r="L19" s="229"/>
      <c r="M19" s="229"/>
      <c r="N19" s="229"/>
      <c r="O19" s="229"/>
      <c r="P19" s="229"/>
      <c r="Q19" s="229"/>
      <c r="R19" s="229"/>
      <c r="S19" s="229"/>
      <c r="T19" s="228"/>
      <c r="U19" s="229"/>
      <c r="V19" s="229"/>
      <c r="W19" s="229"/>
      <c r="X19" s="229"/>
      <c r="Y19" s="229"/>
      <c r="Z19" s="229"/>
      <c r="AA19" s="229"/>
      <c r="AB19" s="229"/>
      <c r="AC19" s="228"/>
      <c r="AD19" s="229"/>
      <c r="AE19" s="229"/>
      <c r="AF19" s="229"/>
      <c r="AG19" s="229"/>
      <c r="AH19" s="229"/>
      <c r="AI19" s="229"/>
      <c r="AJ19" s="229"/>
      <c r="AK19" s="229"/>
      <c r="AL19" s="229"/>
      <c r="AM19" s="239">
        <v>52644.5</v>
      </c>
      <c r="AN19" s="238">
        <v>16800</v>
      </c>
      <c r="AO19" s="238">
        <v>13500</v>
      </c>
      <c r="AP19" s="238">
        <v>3000</v>
      </c>
      <c r="AQ19" s="238">
        <v>85944.5</v>
      </c>
      <c r="AR19" s="238">
        <v>300</v>
      </c>
      <c r="AS19" s="238">
        <v>600</v>
      </c>
      <c r="AT19" s="238">
        <v>45</v>
      </c>
      <c r="AU19" s="237">
        <v>28</v>
      </c>
      <c r="AV19" s="238"/>
      <c r="AW19" s="238"/>
      <c r="AX19" s="238"/>
      <c r="AY19" s="238"/>
      <c r="AZ19" s="238"/>
      <c r="BA19" s="238"/>
      <c r="BB19" s="238"/>
      <c r="BC19" s="238"/>
      <c r="BD19" s="237"/>
      <c r="BE19" s="238">
        <f t="shared" si="11"/>
        <v>52644.5</v>
      </c>
      <c r="BF19" s="238">
        <f t="shared" si="11"/>
        <v>16800</v>
      </c>
      <c r="BG19" s="238">
        <f t="shared" si="11"/>
        <v>13500</v>
      </c>
      <c r="BH19" s="238">
        <f t="shared" si="11"/>
        <v>3000</v>
      </c>
      <c r="BI19" s="238">
        <f t="shared" si="11"/>
        <v>85944.5</v>
      </c>
      <c r="BJ19" s="238">
        <f t="shared" si="11"/>
        <v>300</v>
      </c>
      <c r="BK19" s="238">
        <f t="shared" si="11"/>
        <v>600</v>
      </c>
      <c r="BL19" s="238">
        <f t="shared" si="11"/>
        <v>45</v>
      </c>
      <c r="BM19" s="237">
        <f t="shared" si="11"/>
        <v>28</v>
      </c>
      <c r="BN19" s="253"/>
      <c r="BO19" s="239"/>
      <c r="BP19" s="239"/>
      <c r="BQ19" s="239"/>
      <c r="BR19" s="239"/>
      <c r="BS19" s="239"/>
      <c r="BT19" s="239"/>
      <c r="BU19" s="239"/>
      <c r="BV19" s="252"/>
      <c r="BW19" s="239"/>
      <c r="BX19" s="238"/>
      <c r="BY19" s="229"/>
      <c r="BZ19" s="229"/>
      <c r="CA19" s="229"/>
      <c r="CB19" s="229"/>
      <c r="CC19" s="229"/>
      <c r="CD19" s="229"/>
      <c r="CE19" s="228"/>
      <c r="CF19" s="229">
        <f t="shared" si="1"/>
        <v>52644.5</v>
      </c>
      <c r="CG19" s="229">
        <f t="shared" si="2"/>
        <v>16800</v>
      </c>
      <c r="CH19" s="229">
        <f t="shared" si="3"/>
        <v>13500</v>
      </c>
      <c r="CI19" s="229">
        <f t="shared" si="4"/>
        <v>3000</v>
      </c>
      <c r="CJ19" s="229">
        <f t="shared" si="5"/>
        <v>85944.5</v>
      </c>
      <c r="CK19" s="236">
        <f t="shared" si="6"/>
        <v>300</v>
      </c>
      <c r="CL19" s="236">
        <f t="shared" si="7"/>
        <v>600</v>
      </c>
      <c r="CM19" s="236">
        <f t="shared" si="8"/>
        <v>45</v>
      </c>
      <c r="CN19" s="235">
        <f t="shared" si="9"/>
        <v>28</v>
      </c>
    </row>
    <row r="20" spans="1:92" x14ac:dyDescent="0.3">
      <c r="A20" s="750" t="s">
        <v>3647</v>
      </c>
      <c r="B20" s="26" t="s">
        <v>2054</v>
      </c>
      <c r="C20" s="242">
        <v>65486.080000000002</v>
      </c>
      <c r="D20" s="242">
        <v>25500</v>
      </c>
      <c r="E20" s="234">
        <v>22750</v>
      </c>
      <c r="F20" s="234">
        <v>7000</v>
      </c>
      <c r="G20" s="234">
        <v>120736.08</v>
      </c>
      <c r="H20" s="234">
        <v>350</v>
      </c>
      <c r="I20" s="234">
        <v>850</v>
      </c>
      <c r="J20" s="234">
        <v>65</v>
      </c>
      <c r="K20" s="233">
        <v>30</v>
      </c>
      <c r="L20" s="242">
        <v>64196.605000000003</v>
      </c>
      <c r="M20" s="242">
        <v>12600</v>
      </c>
      <c r="N20" s="234">
        <v>10200</v>
      </c>
      <c r="O20" s="234">
        <v>6000</v>
      </c>
      <c r="P20" s="234">
        <v>92996.60500000001</v>
      </c>
      <c r="Q20" s="234">
        <v>300</v>
      </c>
      <c r="R20" s="234">
        <v>700</v>
      </c>
      <c r="S20" s="234">
        <v>34</v>
      </c>
      <c r="T20" s="233">
        <v>18</v>
      </c>
      <c r="U20" s="247">
        <v>231264.815</v>
      </c>
      <c r="V20" s="242">
        <v>15200</v>
      </c>
      <c r="W20" s="234">
        <v>11400</v>
      </c>
      <c r="X20" s="234">
        <v>15000</v>
      </c>
      <c r="Y20" s="234">
        <v>272864.815</v>
      </c>
      <c r="Z20" s="234">
        <v>300</v>
      </c>
      <c r="AA20" s="234">
        <v>800</v>
      </c>
      <c r="AB20" s="234">
        <v>38</v>
      </c>
      <c r="AC20" s="233">
        <v>19</v>
      </c>
      <c r="AD20" s="242">
        <v>105482.0135</v>
      </c>
      <c r="AE20" s="242">
        <v>13100</v>
      </c>
      <c r="AF20" s="234">
        <v>7700</v>
      </c>
      <c r="AG20" s="234">
        <v>1000</v>
      </c>
      <c r="AH20" s="234">
        <v>127282.0135</v>
      </c>
      <c r="AI20" s="234">
        <v>350</v>
      </c>
      <c r="AJ20" s="234">
        <v>570</v>
      </c>
      <c r="AK20" s="234">
        <v>22</v>
      </c>
      <c r="AL20" s="234">
        <v>23</v>
      </c>
      <c r="AM20" s="242">
        <v>64520</v>
      </c>
      <c r="AN20" s="242">
        <v>22500</v>
      </c>
      <c r="AO20" s="242">
        <v>24000</v>
      </c>
      <c r="AP20" s="242">
        <v>6000</v>
      </c>
      <c r="AQ20" s="234">
        <v>117020</v>
      </c>
      <c r="AR20" s="234">
        <v>300</v>
      </c>
      <c r="AS20" s="234">
        <v>500</v>
      </c>
      <c r="AT20" s="234">
        <v>80</v>
      </c>
      <c r="AU20" s="233">
        <v>45</v>
      </c>
      <c r="AV20" s="242">
        <v>52590</v>
      </c>
      <c r="AW20" s="242">
        <v>25000</v>
      </c>
      <c r="AX20" s="242">
        <v>24000</v>
      </c>
      <c r="AY20" s="242">
        <v>3000</v>
      </c>
      <c r="AZ20" s="234">
        <v>104590</v>
      </c>
      <c r="BA20" s="234">
        <v>300</v>
      </c>
      <c r="BB20" s="234">
        <v>500</v>
      </c>
      <c r="BC20" s="234">
        <v>80</v>
      </c>
      <c r="BD20" s="233">
        <v>50</v>
      </c>
      <c r="BE20" s="234">
        <f t="shared" si="11"/>
        <v>58555</v>
      </c>
      <c r="BF20" s="234">
        <f t="shared" si="11"/>
        <v>23750</v>
      </c>
      <c r="BG20" s="234">
        <f t="shared" si="11"/>
        <v>24000</v>
      </c>
      <c r="BH20" s="234">
        <f t="shared" si="11"/>
        <v>4500</v>
      </c>
      <c r="BI20" s="234">
        <f t="shared" si="11"/>
        <v>110805</v>
      </c>
      <c r="BJ20" s="234">
        <f t="shared" si="11"/>
        <v>300</v>
      </c>
      <c r="BK20" s="234">
        <f t="shared" si="11"/>
        <v>500</v>
      </c>
      <c r="BL20" s="234">
        <f t="shared" si="11"/>
        <v>80</v>
      </c>
      <c r="BM20" s="233">
        <f t="shared" si="11"/>
        <v>47.5</v>
      </c>
      <c r="BN20" s="242">
        <v>124069.944</v>
      </c>
      <c r="BO20" s="242">
        <v>63000</v>
      </c>
      <c r="BP20" s="242">
        <v>57000</v>
      </c>
      <c r="BQ20" s="242">
        <v>6500</v>
      </c>
      <c r="BR20" s="234">
        <v>250569.94400000002</v>
      </c>
      <c r="BS20" s="234">
        <v>300</v>
      </c>
      <c r="BT20" s="234">
        <v>700</v>
      </c>
      <c r="BU20" s="234">
        <v>190</v>
      </c>
      <c r="BV20" s="233">
        <v>90</v>
      </c>
      <c r="BW20" s="249">
        <v>50111.534375000003</v>
      </c>
      <c r="BX20" s="249">
        <v>14500</v>
      </c>
      <c r="BY20" s="249">
        <v>16800</v>
      </c>
      <c r="BZ20" s="249">
        <v>2400</v>
      </c>
      <c r="CA20" s="249">
        <v>83811.534375000003</v>
      </c>
      <c r="CB20" s="234">
        <v>350</v>
      </c>
      <c r="CC20" s="234">
        <v>750</v>
      </c>
      <c r="CD20" s="234">
        <v>48</v>
      </c>
      <c r="CE20" s="233">
        <v>17</v>
      </c>
      <c r="CF20" s="232">
        <f t="shared" si="1"/>
        <v>99880.855982142864</v>
      </c>
      <c r="CG20" s="232">
        <f t="shared" si="2"/>
        <v>23950</v>
      </c>
      <c r="CH20" s="232">
        <f t="shared" si="3"/>
        <v>21407.142857142859</v>
      </c>
      <c r="CI20" s="232">
        <f t="shared" si="4"/>
        <v>6057.1428571428569</v>
      </c>
      <c r="CJ20" s="232">
        <f t="shared" si="5"/>
        <v>151295.14169642859</v>
      </c>
      <c r="CK20" s="241">
        <f t="shared" si="6"/>
        <v>321.42857142857144</v>
      </c>
      <c r="CL20" s="241">
        <f t="shared" si="7"/>
        <v>695.71428571428567</v>
      </c>
      <c r="CM20" s="241">
        <f t="shared" si="8"/>
        <v>68.142857142857139</v>
      </c>
      <c r="CN20" s="240">
        <f t="shared" si="9"/>
        <v>34.928571428571431</v>
      </c>
    </row>
    <row r="21" spans="1:92" x14ac:dyDescent="0.3">
      <c r="A21" s="750"/>
      <c r="B21" s="26" t="s">
        <v>3646</v>
      </c>
      <c r="C21" s="247">
        <v>89570.9</v>
      </c>
      <c r="D21" s="242">
        <v>15000</v>
      </c>
      <c r="E21" s="234">
        <v>13650</v>
      </c>
      <c r="F21" s="234">
        <v>5000</v>
      </c>
      <c r="G21" s="234">
        <v>123220.9</v>
      </c>
      <c r="H21" s="234">
        <v>350</v>
      </c>
      <c r="I21" s="234">
        <v>1000</v>
      </c>
      <c r="J21" s="234">
        <v>39</v>
      </c>
      <c r="K21" s="233">
        <v>15</v>
      </c>
      <c r="L21" s="232"/>
      <c r="M21" s="232"/>
      <c r="N21" s="232"/>
      <c r="O21" s="232"/>
      <c r="P21" s="232"/>
      <c r="Q21" s="232"/>
      <c r="R21" s="232"/>
      <c r="S21" s="232"/>
      <c r="T21" s="231"/>
      <c r="U21" s="232"/>
      <c r="V21" s="232"/>
      <c r="W21" s="232"/>
      <c r="X21" s="232"/>
      <c r="Y21" s="232"/>
      <c r="Z21" s="232"/>
      <c r="AA21" s="232"/>
      <c r="AB21" s="232"/>
      <c r="AC21" s="231"/>
      <c r="AD21" s="232"/>
      <c r="AE21" s="232"/>
      <c r="AF21" s="232"/>
      <c r="AG21" s="232"/>
      <c r="AH21" s="232"/>
      <c r="AI21" s="232"/>
      <c r="AJ21" s="232"/>
      <c r="AK21" s="232"/>
      <c r="AL21" s="232"/>
      <c r="AM21" s="232"/>
      <c r="AN21" s="232"/>
      <c r="AO21" s="232"/>
      <c r="AP21" s="232"/>
      <c r="AQ21" s="232"/>
      <c r="AR21" s="232"/>
      <c r="AS21" s="232"/>
      <c r="AT21" s="232"/>
      <c r="AU21" s="231"/>
      <c r="AV21" s="232"/>
      <c r="AW21" s="232"/>
      <c r="AX21" s="232"/>
      <c r="AY21" s="232"/>
      <c r="AZ21" s="232"/>
      <c r="BA21" s="232"/>
      <c r="BB21" s="232"/>
      <c r="BC21" s="232"/>
      <c r="BD21" s="231"/>
      <c r="BE21" s="234"/>
      <c r="BF21" s="234"/>
      <c r="BG21" s="234"/>
      <c r="BH21" s="234"/>
      <c r="BI21" s="234"/>
      <c r="BJ21" s="234"/>
      <c r="BK21" s="234"/>
      <c r="BL21" s="234"/>
      <c r="BM21" s="233"/>
      <c r="BN21" s="251"/>
      <c r="BO21" s="242"/>
      <c r="BP21" s="242"/>
      <c r="BQ21" s="242"/>
      <c r="BR21" s="242"/>
      <c r="BS21" s="242"/>
      <c r="BT21" s="242"/>
      <c r="BU21" s="242"/>
      <c r="BV21" s="250"/>
      <c r="BW21" s="242"/>
      <c r="BX21" s="234"/>
      <c r="BY21" s="232"/>
      <c r="BZ21" s="232"/>
      <c r="CA21" s="232"/>
      <c r="CB21" s="232"/>
      <c r="CC21" s="232"/>
      <c r="CD21" s="232"/>
      <c r="CE21" s="231"/>
      <c r="CF21" s="232">
        <f t="shared" si="1"/>
        <v>89570.9</v>
      </c>
      <c r="CG21" s="232">
        <f t="shared" si="2"/>
        <v>15000</v>
      </c>
      <c r="CH21" s="232">
        <f t="shared" si="3"/>
        <v>13650</v>
      </c>
      <c r="CI21" s="232">
        <f t="shared" si="4"/>
        <v>5000</v>
      </c>
      <c r="CJ21" s="232">
        <f t="shared" si="5"/>
        <v>123220.9</v>
      </c>
      <c r="CK21" s="241">
        <f t="shared" si="6"/>
        <v>350</v>
      </c>
      <c r="CL21" s="241">
        <f t="shared" si="7"/>
        <v>1000</v>
      </c>
      <c r="CM21" s="241">
        <f t="shared" si="8"/>
        <v>39</v>
      </c>
      <c r="CN21" s="240">
        <f t="shared" si="9"/>
        <v>15</v>
      </c>
    </row>
    <row r="22" spans="1:92" x14ac:dyDescent="0.3">
      <c r="A22" s="750"/>
      <c r="B22" s="26" t="s">
        <v>2051</v>
      </c>
      <c r="C22" s="242">
        <v>81076</v>
      </c>
      <c r="D22" s="242">
        <v>40500</v>
      </c>
      <c r="E22" s="234">
        <v>32000</v>
      </c>
      <c r="F22" s="234">
        <v>13500</v>
      </c>
      <c r="G22" s="234">
        <v>167076</v>
      </c>
      <c r="H22" s="234">
        <v>400</v>
      </c>
      <c r="I22" s="234">
        <v>900</v>
      </c>
      <c r="J22" s="234">
        <v>80</v>
      </c>
      <c r="K22" s="233">
        <v>45</v>
      </c>
      <c r="L22" s="242">
        <v>83659.66</v>
      </c>
      <c r="M22" s="242">
        <v>20300</v>
      </c>
      <c r="N22" s="234">
        <v>15000</v>
      </c>
      <c r="O22" s="234">
        <v>15000</v>
      </c>
      <c r="P22" s="234">
        <v>133959.66</v>
      </c>
      <c r="Q22" s="234">
        <v>300</v>
      </c>
      <c r="R22" s="234">
        <v>700</v>
      </c>
      <c r="S22" s="234">
        <v>50</v>
      </c>
      <c r="T22" s="233">
        <v>29</v>
      </c>
      <c r="U22" s="242">
        <v>274382</v>
      </c>
      <c r="V22" s="242">
        <v>16000</v>
      </c>
      <c r="W22" s="234">
        <v>12000</v>
      </c>
      <c r="X22" s="234">
        <v>15000</v>
      </c>
      <c r="Y22" s="234">
        <v>317382</v>
      </c>
      <c r="Z22" s="234">
        <v>300</v>
      </c>
      <c r="AA22" s="234">
        <v>800</v>
      </c>
      <c r="AB22" s="234">
        <v>40</v>
      </c>
      <c r="AC22" s="233">
        <v>20</v>
      </c>
      <c r="AD22" s="247">
        <v>128343.11</v>
      </c>
      <c r="AE22" s="234">
        <v>22250</v>
      </c>
      <c r="AF22" s="234">
        <v>10000</v>
      </c>
      <c r="AG22" s="234">
        <v>2000</v>
      </c>
      <c r="AH22" s="234">
        <v>162593.10999999999</v>
      </c>
      <c r="AI22" s="234">
        <v>400</v>
      </c>
      <c r="AJ22" s="234">
        <v>856</v>
      </c>
      <c r="AK22" s="234">
        <v>25</v>
      </c>
      <c r="AL22" s="234">
        <v>26</v>
      </c>
      <c r="AM22" s="247">
        <v>33420</v>
      </c>
      <c r="AN22" s="247">
        <v>4500</v>
      </c>
      <c r="AO22" s="247">
        <v>8100</v>
      </c>
      <c r="AP22" s="247">
        <v>2000</v>
      </c>
      <c r="AQ22" s="234">
        <v>48020</v>
      </c>
      <c r="AR22" s="234">
        <v>300</v>
      </c>
      <c r="AS22" s="234">
        <v>500</v>
      </c>
      <c r="AT22" s="234">
        <v>27</v>
      </c>
      <c r="AU22" s="233">
        <v>9</v>
      </c>
      <c r="AV22" s="242">
        <v>54064</v>
      </c>
      <c r="AW22" s="242">
        <v>19000</v>
      </c>
      <c r="AX22" s="242">
        <v>21000</v>
      </c>
      <c r="AY22" s="242">
        <v>5000</v>
      </c>
      <c r="AZ22" s="234">
        <v>99064</v>
      </c>
      <c r="BA22" s="234">
        <v>300</v>
      </c>
      <c r="BB22" s="234">
        <v>500</v>
      </c>
      <c r="BC22" s="234">
        <v>70</v>
      </c>
      <c r="BD22" s="233">
        <v>38</v>
      </c>
      <c r="BE22" s="234">
        <f t="shared" ref="BE22:BM22" si="12">AVERAGE(AM22,AV22)</f>
        <v>43742</v>
      </c>
      <c r="BF22" s="234">
        <f t="shared" si="12"/>
        <v>11750</v>
      </c>
      <c r="BG22" s="234">
        <f t="shared" si="12"/>
        <v>14550</v>
      </c>
      <c r="BH22" s="234">
        <f t="shared" si="12"/>
        <v>3500</v>
      </c>
      <c r="BI22" s="234">
        <f t="shared" si="12"/>
        <v>73542</v>
      </c>
      <c r="BJ22" s="234">
        <f t="shared" si="12"/>
        <v>300</v>
      </c>
      <c r="BK22" s="234">
        <f t="shared" si="12"/>
        <v>500</v>
      </c>
      <c r="BL22" s="234">
        <f t="shared" si="12"/>
        <v>48.5</v>
      </c>
      <c r="BM22" s="233">
        <f t="shared" si="12"/>
        <v>23.5</v>
      </c>
      <c r="BN22" s="242">
        <v>110225</v>
      </c>
      <c r="BO22" s="242">
        <v>55000</v>
      </c>
      <c r="BP22" s="234">
        <v>36000</v>
      </c>
      <c r="BQ22" s="234">
        <v>8500</v>
      </c>
      <c r="BR22" s="234">
        <v>209725</v>
      </c>
      <c r="BS22" s="234">
        <v>300</v>
      </c>
      <c r="BT22" s="234">
        <v>1000</v>
      </c>
      <c r="BU22" s="234">
        <v>120</v>
      </c>
      <c r="BV22" s="233">
        <v>55</v>
      </c>
      <c r="BW22" s="249">
        <v>118352.5</v>
      </c>
      <c r="BX22" s="249">
        <v>35000</v>
      </c>
      <c r="BY22" s="249">
        <v>44625</v>
      </c>
      <c r="BZ22" s="249">
        <v>5400</v>
      </c>
      <c r="CA22" s="249">
        <v>203377.5</v>
      </c>
      <c r="CB22" s="234">
        <v>350</v>
      </c>
      <c r="CC22" s="234">
        <v>500</v>
      </c>
      <c r="CD22" s="234">
        <v>128</v>
      </c>
      <c r="CE22" s="233">
        <v>40</v>
      </c>
      <c r="CF22" s="232">
        <f t="shared" si="1"/>
        <v>119968.61</v>
      </c>
      <c r="CG22" s="232">
        <f t="shared" si="2"/>
        <v>28685.714285714286</v>
      </c>
      <c r="CH22" s="232">
        <f t="shared" si="3"/>
        <v>23453.571428571428</v>
      </c>
      <c r="CI22" s="232">
        <f t="shared" si="4"/>
        <v>8985.7142857142862</v>
      </c>
      <c r="CJ22" s="232">
        <f t="shared" si="5"/>
        <v>181093.61000000002</v>
      </c>
      <c r="CK22" s="241">
        <f t="shared" si="6"/>
        <v>335.71428571428572</v>
      </c>
      <c r="CL22" s="241">
        <f t="shared" si="7"/>
        <v>750.85714285714289</v>
      </c>
      <c r="CM22" s="241">
        <f t="shared" si="8"/>
        <v>70.214285714285708</v>
      </c>
      <c r="CN22" s="240">
        <f t="shared" si="9"/>
        <v>34.071428571428569</v>
      </c>
    </row>
    <row r="23" spans="1:92" x14ac:dyDescent="0.3">
      <c r="A23" s="750"/>
      <c r="B23" s="26" t="s">
        <v>3645</v>
      </c>
      <c r="C23" s="232"/>
      <c r="D23" s="232"/>
      <c r="E23" s="232"/>
      <c r="F23" s="232"/>
      <c r="G23" s="232"/>
      <c r="H23" s="232"/>
      <c r="I23" s="232"/>
      <c r="J23" s="232"/>
      <c r="K23" s="231"/>
      <c r="L23" s="232"/>
      <c r="M23" s="232"/>
      <c r="N23" s="232"/>
      <c r="O23" s="232"/>
      <c r="P23" s="232"/>
      <c r="Q23" s="232"/>
      <c r="R23" s="232"/>
      <c r="S23" s="232"/>
      <c r="T23" s="231"/>
      <c r="U23" s="232"/>
      <c r="V23" s="232"/>
      <c r="W23" s="232"/>
      <c r="X23" s="232"/>
      <c r="Y23" s="232"/>
      <c r="Z23" s="232"/>
      <c r="AA23" s="232"/>
      <c r="AB23" s="232"/>
      <c r="AC23" s="231"/>
      <c r="AD23" s="232"/>
      <c r="AE23" s="232"/>
      <c r="AF23" s="232"/>
      <c r="AG23" s="232"/>
      <c r="AH23" s="232"/>
      <c r="AI23" s="232"/>
      <c r="AJ23" s="232"/>
      <c r="AK23" s="232"/>
      <c r="AL23" s="232"/>
      <c r="AM23" s="232"/>
      <c r="AN23" s="232"/>
      <c r="AO23" s="232"/>
      <c r="AP23" s="232"/>
      <c r="AQ23" s="232"/>
      <c r="AR23" s="232"/>
      <c r="AS23" s="232"/>
      <c r="AT23" s="232"/>
      <c r="AU23" s="231"/>
      <c r="AV23" s="232"/>
      <c r="AW23" s="232"/>
      <c r="AX23" s="232"/>
      <c r="AY23" s="232"/>
      <c r="AZ23" s="232"/>
      <c r="BA23" s="232"/>
      <c r="BB23" s="232"/>
      <c r="BC23" s="232"/>
      <c r="BD23" s="231"/>
      <c r="BE23" s="234"/>
      <c r="BF23" s="234"/>
      <c r="BG23" s="234"/>
      <c r="BH23" s="234"/>
      <c r="BI23" s="234"/>
      <c r="BJ23" s="234"/>
      <c r="BK23" s="234"/>
      <c r="BL23" s="234"/>
      <c r="BM23" s="233"/>
      <c r="BN23" s="247">
        <v>145347</v>
      </c>
      <c r="BO23" s="242">
        <v>36000</v>
      </c>
      <c r="BP23" s="234">
        <v>37500</v>
      </c>
      <c r="BQ23" s="234">
        <v>4600</v>
      </c>
      <c r="BR23" s="234">
        <v>223447</v>
      </c>
      <c r="BS23" s="234">
        <v>300</v>
      </c>
      <c r="BT23" s="234">
        <v>600</v>
      </c>
      <c r="BU23" s="234">
        <v>125</v>
      </c>
      <c r="BV23" s="233">
        <v>60</v>
      </c>
      <c r="BW23" s="232"/>
      <c r="BX23" s="232"/>
      <c r="BY23" s="232"/>
      <c r="BZ23" s="232"/>
      <c r="CA23" s="232"/>
      <c r="CB23" s="232"/>
      <c r="CC23" s="232"/>
      <c r="CD23" s="232"/>
      <c r="CE23" s="231"/>
      <c r="CF23" s="232">
        <f t="shared" si="1"/>
        <v>145347</v>
      </c>
      <c r="CG23" s="232">
        <f t="shared" si="2"/>
        <v>36000</v>
      </c>
      <c r="CH23" s="232">
        <f t="shared" si="3"/>
        <v>37500</v>
      </c>
      <c r="CI23" s="232">
        <f t="shared" si="4"/>
        <v>4600</v>
      </c>
      <c r="CJ23" s="232">
        <f t="shared" si="5"/>
        <v>223447</v>
      </c>
      <c r="CK23" s="241">
        <f t="shared" si="6"/>
        <v>300</v>
      </c>
      <c r="CL23" s="241">
        <f t="shared" si="7"/>
        <v>600</v>
      </c>
      <c r="CM23" s="241">
        <f t="shared" si="8"/>
        <v>125</v>
      </c>
      <c r="CN23" s="240">
        <f t="shared" si="9"/>
        <v>60</v>
      </c>
    </row>
    <row r="24" spans="1:92" x14ac:dyDescent="0.3">
      <c r="A24" s="750"/>
      <c r="B24" s="26" t="s">
        <v>3644</v>
      </c>
      <c r="C24" s="232"/>
      <c r="D24" s="232"/>
      <c r="E24" s="232"/>
      <c r="F24" s="232"/>
      <c r="G24" s="232"/>
      <c r="H24" s="232"/>
      <c r="I24" s="232"/>
      <c r="J24" s="232"/>
      <c r="K24" s="231"/>
      <c r="L24" s="248">
        <v>64007.782500000001</v>
      </c>
      <c r="M24" s="242">
        <v>11900</v>
      </c>
      <c r="N24" s="234">
        <v>9000</v>
      </c>
      <c r="O24" s="234">
        <v>9000</v>
      </c>
      <c r="P24" s="234">
        <f>SUM(L24:O24)</f>
        <v>93907.782500000001</v>
      </c>
      <c r="Q24" s="234">
        <v>300</v>
      </c>
      <c r="R24" s="234">
        <v>700</v>
      </c>
      <c r="S24" s="234">
        <v>30</v>
      </c>
      <c r="T24" s="233">
        <v>17</v>
      </c>
      <c r="U24" s="232"/>
      <c r="V24" s="232"/>
      <c r="W24" s="232"/>
      <c r="X24" s="232"/>
      <c r="Y24" s="232"/>
      <c r="Z24" s="232"/>
      <c r="AA24" s="232"/>
      <c r="AB24" s="232"/>
      <c r="AC24" s="231"/>
      <c r="AD24" s="232"/>
      <c r="AE24" s="232"/>
      <c r="AF24" s="232"/>
      <c r="AG24" s="232"/>
      <c r="AH24" s="232"/>
      <c r="AI24" s="232"/>
      <c r="AJ24" s="232"/>
      <c r="AK24" s="232"/>
      <c r="AL24" s="232"/>
      <c r="AM24" s="232"/>
      <c r="AN24" s="232"/>
      <c r="AO24" s="232"/>
      <c r="AP24" s="232"/>
      <c r="AQ24" s="232"/>
      <c r="AR24" s="232"/>
      <c r="AS24" s="232"/>
      <c r="AT24" s="232"/>
      <c r="AU24" s="231"/>
      <c r="AV24" s="232"/>
      <c r="AW24" s="232"/>
      <c r="AX24" s="232"/>
      <c r="AY24" s="232"/>
      <c r="AZ24" s="232"/>
      <c r="BA24" s="232"/>
      <c r="BB24" s="232"/>
      <c r="BC24" s="232"/>
      <c r="BD24" s="231"/>
      <c r="BE24" s="234"/>
      <c r="BF24" s="234"/>
      <c r="BG24" s="234"/>
      <c r="BH24" s="234"/>
      <c r="BI24" s="234"/>
      <c r="BJ24" s="234"/>
      <c r="BK24" s="234"/>
      <c r="BL24" s="234"/>
      <c r="BM24" s="233"/>
      <c r="BN24" s="232"/>
      <c r="BO24" s="232"/>
      <c r="BP24" s="232"/>
      <c r="BQ24" s="232"/>
      <c r="BR24" s="232"/>
      <c r="BS24" s="232"/>
      <c r="BT24" s="232"/>
      <c r="BU24" s="232"/>
      <c r="BV24" s="231"/>
      <c r="BW24" s="232"/>
      <c r="BX24" s="232"/>
      <c r="BY24" s="232"/>
      <c r="BZ24" s="232"/>
      <c r="CA24" s="232"/>
      <c r="CB24" s="232"/>
      <c r="CC24" s="232"/>
      <c r="CD24" s="232"/>
      <c r="CE24" s="231"/>
      <c r="CF24" s="232">
        <f t="shared" si="1"/>
        <v>64007.782500000001</v>
      </c>
      <c r="CG24" s="232">
        <f t="shared" si="2"/>
        <v>11900</v>
      </c>
      <c r="CH24" s="232">
        <f t="shared" si="3"/>
        <v>9000</v>
      </c>
      <c r="CI24" s="232">
        <f t="shared" si="4"/>
        <v>9000</v>
      </c>
      <c r="CJ24" s="232">
        <f t="shared" si="5"/>
        <v>93907.782500000001</v>
      </c>
      <c r="CK24" s="241">
        <f t="shared" si="6"/>
        <v>300</v>
      </c>
      <c r="CL24" s="241">
        <f t="shared" si="7"/>
        <v>700</v>
      </c>
      <c r="CM24" s="241">
        <f t="shared" si="8"/>
        <v>30</v>
      </c>
      <c r="CN24" s="240">
        <f t="shared" si="9"/>
        <v>17</v>
      </c>
    </row>
    <row r="25" spans="1:92" x14ac:dyDescent="0.3">
      <c r="A25" s="750"/>
      <c r="B25" s="26" t="s">
        <v>3643</v>
      </c>
      <c r="C25" s="232"/>
      <c r="D25" s="232"/>
      <c r="E25" s="232"/>
      <c r="F25" s="232"/>
      <c r="G25" s="232"/>
      <c r="H25" s="232"/>
      <c r="I25" s="232"/>
      <c r="J25" s="232"/>
      <c r="K25" s="231"/>
      <c r="L25" s="247">
        <v>34468.5</v>
      </c>
      <c r="M25" s="242">
        <v>11900</v>
      </c>
      <c r="N25" s="234">
        <v>9000</v>
      </c>
      <c r="O25" s="234">
        <v>3000</v>
      </c>
      <c r="P25" s="234">
        <v>58368.5</v>
      </c>
      <c r="Q25" s="234">
        <v>300</v>
      </c>
      <c r="R25" s="234">
        <v>700</v>
      </c>
      <c r="S25" s="234">
        <v>30</v>
      </c>
      <c r="T25" s="233">
        <v>17</v>
      </c>
      <c r="U25" s="232"/>
      <c r="V25" s="232"/>
      <c r="W25" s="232"/>
      <c r="X25" s="232"/>
      <c r="Y25" s="232"/>
      <c r="Z25" s="232"/>
      <c r="AA25" s="232"/>
      <c r="AB25" s="232"/>
      <c r="AC25" s="231"/>
      <c r="AD25" s="232"/>
      <c r="AE25" s="232"/>
      <c r="AF25" s="232"/>
      <c r="AG25" s="232"/>
      <c r="AH25" s="232"/>
      <c r="AI25" s="232"/>
      <c r="AJ25" s="232"/>
      <c r="AK25" s="232"/>
      <c r="AL25" s="232"/>
      <c r="AM25" s="232"/>
      <c r="AN25" s="232"/>
      <c r="AO25" s="232"/>
      <c r="AP25" s="232"/>
      <c r="AQ25" s="232"/>
      <c r="AR25" s="232"/>
      <c r="AS25" s="232"/>
      <c r="AT25" s="232"/>
      <c r="AU25" s="231"/>
      <c r="AV25" s="232"/>
      <c r="AW25" s="232"/>
      <c r="AX25" s="232"/>
      <c r="AY25" s="232"/>
      <c r="AZ25" s="232"/>
      <c r="BA25" s="232"/>
      <c r="BB25" s="232"/>
      <c r="BC25" s="232"/>
      <c r="BD25" s="231"/>
      <c r="BE25" s="234"/>
      <c r="BF25" s="234"/>
      <c r="BG25" s="234"/>
      <c r="BH25" s="234"/>
      <c r="BI25" s="234"/>
      <c r="BJ25" s="234"/>
      <c r="BK25" s="234"/>
      <c r="BL25" s="234"/>
      <c r="BM25" s="233"/>
      <c r="BN25" s="232"/>
      <c r="BO25" s="232"/>
      <c r="BP25" s="232"/>
      <c r="BQ25" s="232"/>
      <c r="BR25" s="232"/>
      <c r="BS25" s="232"/>
      <c r="BT25" s="232"/>
      <c r="BU25" s="232"/>
      <c r="BV25" s="231"/>
      <c r="BW25" s="232"/>
      <c r="BX25" s="232"/>
      <c r="BY25" s="232"/>
      <c r="BZ25" s="232"/>
      <c r="CA25" s="232"/>
      <c r="CB25" s="232"/>
      <c r="CC25" s="232"/>
      <c r="CD25" s="232"/>
      <c r="CE25" s="231"/>
      <c r="CF25" s="232">
        <f t="shared" si="1"/>
        <v>34468.5</v>
      </c>
      <c r="CG25" s="232">
        <f t="shared" si="2"/>
        <v>11900</v>
      </c>
      <c r="CH25" s="232">
        <f t="shared" si="3"/>
        <v>9000</v>
      </c>
      <c r="CI25" s="232">
        <f t="shared" si="4"/>
        <v>3000</v>
      </c>
      <c r="CJ25" s="232">
        <f t="shared" si="5"/>
        <v>58368.5</v>
      </c>
      <c r="CK25" s="241">
        <f t="shared" si="6"/>
        <v>300</v>
      </c>
      <c r="CL25" s="241">
        <f t="shared" si="7"/>
        <v>700</v>
      </c>
      <c r="CM25" s="241">
        <f t="shared" si="8"/>
        <v>30</v>
      </c>
      <c r="CN25" s="240">
        <f t="shared" si="9"/>
        <v>17</v>
      </c>
    </row>
    <row r="26" spans="1:92" x14ac:dyDescent="0.3">
      <c r="A26" s="750"/>
      <c r="B26" s="26" t="s">
        <v>3642</v>
      </c>
      <c r="C26" s="242">
        <v>148360</v>
      </c>
      <c r="D26" s="242">
        <v>9000</v>
      </c>
      <c r="E26" s="234">
        <v>16000</v>
      </c>
      <c r="F26" s="234">
        <v>3000</v>
      </c>
      <c r="G26" s="234">
        <v>176360</v>
      </c>
      <c r="H26" s="234">
        <v>400</v>
      </c>
      <c r="I26" s="234">
        <v>600</v>
      </c>
      <c r="J26" s="234">
        <v>40</v>
      </c>
      <c r="K26" s="233">
        <v>15</v>
      </c>
      <c r="L26" s="242">
        <v>94183.958999999988</v>
      </c>
      <c r="M26" s="242">
        <v>16800</v>
      </c>
      <c r="N26" s="234">
        <v>12000</v>
      </c>
      <c r="O26" s="234">
        <v>12000</v>
      </c>
      <c r="P26" s="234">
        <v>134983.95899999997</v>
      </c>
      <c r="Q26" s="234">
        <v>300</v>
      </c>
      <c r="R26" s="234">
        <v>700</v>
      </c>
      <c r="S26" s="234">
        <v>40</v>
      </c>
      <c r="T26" s="233">
        <v>24</v>
      </c>
      <c r="U26" s="232"/>
      <c r="V26" s="232"/>
      <c r="W26" s="232"/>
      <c r="X26" s="232"/>
      <c r="Y26" s="232"/>
      <c r="Z26" s="232"/>
      <c r="AA26" s="232"/>
      <c r="AB26" s="232"/>
      <c r="AC26" s="231"/>
      <c r="AD26" s="242">
        <v>117317.579375</v>
      </c>
      <c r="AE26" s="242">
        <v>14600</v>
      </c>
      <c r="AF26" s="234">
        <v>8800</v>
      </c>
      <c r="AG26" s="234">
        <v>3500</v>
      </c>
      <c r="AH26" s="234">
        <v>144217.579375</v>
      </c>
      <c r="AI26" s="234">
        <v>400</v>
      </c>
      <c r="AJ26" s="234">
        <v>635</v>
      </c>
      <c r="AK26" s="234">
        <v>22</v>
      </c>
      <c r="AL26" s="234">
        <v>23</v>
      </c>
      <c r="AM26" s="232"/>
      <c r="AN26" s="232"/>
      <c r="AO26" s="232"/>
      <c r="AP26" s="232"/>
      <c r="AQ26" s="232"/>
      <c r="AR26" s="232"/>
      <c r="AS26" s="232"/>
      <c r="AT26" s="232"/>
      <c r="AU26" s="231"/>
      <c r="AV26" s="232"/>
      <c r="AW26" s="232"/>
      <c r="AX26" s="232"/>
      <c r="AY26" s="232"/>
      <c r="AZ26" s="232"/>
      <c r="BA26" s="232"/>
      <c r="BB26" s="232"/>
      <c r="BC26" s="232"/>
      <c r="BD26" s="231"/>
      <c r="BE26" s="234"/>
      <c r="BF26" s="234"/>
      <c r="BG26" s="234"/>
      <c r="BH26" s="234"/>
      <c r="BI26" s="234"/>
      <c r="BJ26" s="234"/>
      <c r="BK26" s="234"/>
      <c r="BL26" s="234"/>
      <c r="BM26" s="233"/>
      <c r="BN26" s="247">
        <v>121070</v>
      </c>
      <c r="BO26" s="247">
        <v>42000</v>
      </c>
      <c r="BP26" s="247">
        <v>54000</v>
      </c>
      <c r="BQ26" s="247">
        <v>15000</v>
      </c>
      <c r="BR26" s="234">
        <v>232070</v>
      </c>
      <c r="BS26" s="234">
        <v>300</v>
      </c>
      <c r="BT26" s="234">
        <v>700</v>
      </c>
      <c r="BU26" s="234">
        <v>180</v>
      </c>
      <c r="BV26" s="233">
        <v>60</v>
      </c>
      <c r="BW26" s="246">
        <v>175176</v>
      </c>
      <c r="BX26" s="246">
        <v>110000</v>
      </c>
      <c r="BY26" s="245">
        <v>82600</v>
      </c>
      <c r="BZ26" s="245">
        <v>5400</v>
      </c>
      <c r="CA26" s="244">
        <v>373176</v>
      </c>
      <c r="CB26" s="232">
        <v>350</v>
      </c>
      <c r="CC26" s="232">
        <v>1000</v>
      </c>
      <c r="CD26" s="232">
        <v>236</v>
      </c>
      <c r="CE26" s="231">
        <v>110</v>
      </c>
      <c r="CF26" s="232">
        <f t="shared" si="1"/>
        <v>131221.507675</v>
      </c>
      <c r="CG26" s="232">
        <f t="shared" si="2"/>
        <v>38480</v>
      </c>
      <c r="CH26" s="232">
        <f t="shared" si="3"/>
        <v>34680</v>
      </c>
      <c r="CI26" s="232">
        <f t="shared" si="4"/>
        <v>7780</v>
      </c>
      <c r="CJ26" s="232">
        <f t="shared" si="5"/>
        <v>212161.507675</v>
      </c>
      <c r="CK26" s="241">
        <f t="shared" si="6"/>
        <v>350</v>
      </c>
      <c r="CL26" s="241">
        <f t="shared" si="7"/>
        <v>727</v>
      </c>
      <c r="CM26" s="241">
        <f t="shared" si="8"/>
        <v>103.6</v>
      </c>
      <c r="CN26" s="240">
        <f t="shared" si="9"/>
        <v>46.4</v>
      </c>
    </row>
    <row r="27" spans="1:92" x14ac:dyDescent="0.3">
      <c r="A27" s="750"/>
      <c r="B27" s="26" t="s">
        <v>2045</v>
      </c>
      <c r="C27" s="232"/>
      <c r="D27" s="232"/>
      <c r="E27" s="232"/>
      <c r="F27" s="232"/>
      <c r="G27" s="232"/>
      <c r="H27" s="232"/>
      <c r="I27" s="232"/>
      <c r="J27" s="232"/>
      <c r="K27" s="231"/>
      <c r="L27" s="242">
        <v>211237.5</v>
      </c>
      <c r="M27" s="242">
        <v>36400</v>
      </c>
      <c r="N27" s="234">
        <v>28000</v>
      </c>
      <c r="O27" s="234">
        <v>2500</v>
      </c>
      <c r="P27" s="234">
        <v>278137.5</v>
      </c>
      <c r="Q27" s="234">
        <v>300</v>
      </c>
      <c r="R27" s="234">
        <v>700</v>
      </c>
      <c r="S27" s="234">
        <v>80</v>
      </c>
      <c r="T27" s="233">
        <v>52</v>
      </c>
      <c r="U27" s="232"/>
      <c r="V27" s="232"/>
      <c r="W27" s="232"/>
      <c r="X27" s="232"/>
      <c r="Y27" s="232"/>
      <c r="Z27" s="232"/>
      <c r="AA27" s="232"/>
      <c r="AB27" s="232"/>
      <c r="AC27" s="231"/>
      <c r="AD27" s="232"/>
      <c r="AE27" s="232"/>
      <c r="AF27" s="232"/>
      <c r="AG27" s="232"/>
      <c r="AH27" s="232"/>
      <c r="AI27" s="232"/>
      <c r="AJ27" s="232"/>
      <c r="AK27" s="232"/>
      <c r="AL27" s="232"/>
      <c r="AM27" s="232"/>
      <c r="AN27" s="232"/>
      <c r="AO27" s="232"/>
      <c r="AP27" s="232"/>
      <c r="AQ27" s="232"/>
      <c r="AR27" s="232"/>
      <c r="AS27" s="232"/>
      <c r="AT27" s="232"/>
      <c r="AU27" s="231"/>
      <c r="AV27" s="232"/>
      <c r="AW27" s="232"/>
      <c r="AX27" s="232"/>
      <c r="AY27" s="232"/>
      <c r="AZ27" s="232"/>
      <c r="BA27" s="232"/>
      <c r="BB27" s="232"/>
      <c r="BC27" s="232"/>
      <c r="BD27" s="231"/>
      <c r="BE27" s="234"/>
      <c r="BF27" s="234"/>
      <c r="BG27" s="234"/>
      <c r="BH27" s="234"/>
      <c r="BI27" s="234"/>
      <c r="BJ27" s="234"/>
      <c r="BK27" s="234"/>
      <c r="BL27" s="234"/>
      <c r="BM27" s="233"/>
      <c r="BN27" s="242">
        <v>131017.5</v>
      </c>
      <c r="BO27" s="242">
        <v>62400</v>
      </c>
      <c r="BP27" s="234">
        <v>42000</v>
      </c>
      <c r="BQ27" s="234">
        <v>2500</v>
      </c>
      <c r="BR27" s="234">
        <v>237917.5</v>
      </c>
      <c r="BS27" s="234">
        <v>300</v>
      </c>
      <c r="BT27" s="234">
        <v>612</v>
      </c>
      <c r="BU27" s="234">
        <v>140</v>
      </c>
      <c r="BV27" s="233">
        <v>102</v>
      </c>
      <c r="BW27" s="232"/>
      <c r="BX27" s="232"/>
      <c r="BY27" s="232"/>
      <c r="BZ27" s="232"/>
      <c r="CA27" s="232"/>
      <c r="CB27" s="232"/>
      <c r="CC27" s="232"/>
      <c r="CD27" s="232"/>
      <c r="CE27" s="231"/>
      <c r="CF27" s="232">
        <f t="shared" si="1"/>
        <v>171127.5</v>
      </c>
      <c r="CG27" s="232">
        <f t="shared" si="2"/>
        <v>49400</v>
      </c>
      <c r="CH27" s="232">
        <f t="shared" si="3"/>
        <v>35000</v>
      </c>
      <c r="CI27" s="232">
        <f t="shared" si="4"/>
        <v>2500</v>
      </c>
      <c r="CJ27" s="232">
        <f t="shared" si="5"/>
        <v>258027.5</v>
      </c>
      <c r="CK27" s="241">
        <f t="shared" si="6"/>
        <v>300</v>
      </c>
      <c r="CL27" s="241">
        <f t="shared" si="7"/>
        <v>656</v>
      </c>
      <c r="CM27" s="241">
        <f t="shared" si="8"/>
        <v>110</v>
      </c>
      <c r="CN27" s="240">
        <f t="shared" si="9"/>
        <v>77</v>
      </c>
    </row>
    <row r="28" spans="1:92" x14ac:dyDescent="0.3">
      <c r="A28" s="750"/>
      <c r="B28" s="243" t="s">
        <v>3641</v>
      </c>
      <c r="C28" s="232"/>
      <c r="D28" s="232"/>
      <c r="E28" s="232"/>
      <c r="F28" s="232"/>
      <c r="G28" s="232"/>
      <c r="H28" s="232"/>
      <c r="I28" s="232"/>
      <c r="J28" s="232"/>
      <c r="K28" s="231"/>
      <c r="L28" s="232"/>
      <c r="M28" s="232"/>
      <c r="N28" s="232"/>
      <c r="O28" s="232"/>
      <c r="P28" s="232"/>
      <c r="Q28" s="232"/>
      <c r="R28" s="232"/>
      <c r="S28" s="232"/>
      <c r="T28" s="231"/>
      <c r="U28" s="232"/>
      <c r="V28" s="232"/>
      <c r="W28" s="232"/>
      <c r="X28" s="232"/>
      <c r="Y28" s="232"/>
      <c r="Z28" s="232"/>
      <c r="AA28" s="232"/>
      <c r="AB28" s="232"/>
      <c r="AC28" s="231"/>
      <c r="AD28" s="232"/>
      <c r="AE28" s="232"/>
      <c r="AF28" s="232"/>
      <c r="AG28" s="232"/>
      <c r="AH28" s="232"/>
      <c r="AI28" s="232"/>
      <c r="AJ28" s="232"/>
      <c r="AK28" s="232"/>
      <c r="AL28" s="232"/>
      <c r="AM28" s="232"/>
      <c r="AN28" s="232"/>
      <c r="AO28" s="232"/>
      <c r="AP28" s="232"/>
      <c r="AQ28" s="232"/>
      <c r="AR28" s="232"/>
      <c r="AS28" s="232"/>
      <c r="AT28" s="232"/>
      <c r="AU28" s="231"/>
      <c r="AV28" s="232"/>
      <c r="AW28" s="232"/>
      <c r="AX28" s="232"/>
      <c r="AY28" s="232"/>
      <c r="AZ28" s="232"/>
      <c r="BA28" s="232"/>
      <c r="BB28" s="232"/>
      <c r="BC28" s="232"/>
      <c r="BD28" s="231"/>
      <c r="BE28" s="234"/>
      <c r="BF28" s="234"/>
      <c r="BG28" s="234"/>
      <c r="BH28" s="234"/>
      <c r="BI28" s="234"/>
      <c r="BJ28" s="234"/>
      <c r="BK28" s="234"/>
      <c r="BL28" s="234"/>
      <c r="BM28" s="233"/>
      <c r="BN28" s="232"/>
      <c r="BO28" s="232"/>
      <c r="BP28" s="232"/>
      <c r="BQ28" s="232"/>
      <c r="BR28" s="232"/>
      <c r="BS28" s="232"/>
      <c r="BT28" s="232"/>
      <c r="BU28" s="232"/>
      <c r="BV28" s="231"/>
      <c r="BW28" s="242">
        <v>54044.4</v>
      </c>
      <c r="BX28" s="242">
        <v>7000</v>
      </c>
      <c r="BY28" s="234">
        <v>33600</v>
      </c>
      <c r="BZ28" s="234">
        <v>6750</v>
      </c>
      <c r="CA28" s="234">
        <v>101394.4</v>
      </c>
      <c r="CB28" s="234">
        <v>350</v>
      </c>
      <c r="CC28" s="234">
        <v>500</v>
      </c>
      <c r="CD28" s="234">
        <v>96</v>
      </c>
      <c r="CE28" s="233">
        <v>141</v>
      </c>
      <c r="CF28" s="232">
        <f t="shared" si="1"/>
        <v>54044.4</v>
      </c>
      <c r="CG28" s="232">
        <f t="shared" si="2"/>
        <v>7000</v>
      </c>
      <c r="CH28" s="232">
        <f t="shared" si="3"/>
        <v>33600</v>
      </c>
      <c r="CI28" s="232">
        <f t="shared" si="4"/>
        <v>6750</v>
      </c>
      <c r="CJ28" s="232">
        <f t="shared" si="5"/>
        <v>101394.4</v>
      </c>
      <c r="CK28" s="241">
        <f t="shared" si="6"/>
        <v>350</v>
      </c>
      <c r="CL28" s="241">
        <f t="shared" si="7"/>
        <v>500</v>
      </c>
      <c r="CM28" s="241">
        <f t="shared" si="8"/>
        <v>96</v>
      </c>
      <c r="CN28" s="240">
        <f t="shared" si="9"/>
        <v>141</v>
      </c>
    </row>
    <row r="29" spans="1:92" s="227" customFormat="1" x14ac:dyDescent="0.3">
      <c r="A29" s="750"/>
      <c r="B29" s="230" t="s">
        <v>2042</v>
      </c>
      <c r="C29" s="239">
        <v>128584</v>
      </c>
      <c r="D29" s="239">
        <v>12000</v>
      </c>
      <c r="E29" s="238">
        <v>12000</v>
      </c>
      <c r="F29" s="238">
        <v>5000</v>
      </c>
      <c r="G29" s="238">
        <v>157584</v>
      </c>
      <c r="H29" s="238">
        <v>400</v>
      </c>
      <c r="I29" s="238">
        <v>800</v>
      </c>
      <c r="J29" s="238">
        <v>30</v>
      </c>
      <c r="K29" s="237">
        <v>15</v>
      </c>
      <c r="L29" s="239">
        <v>440098.49300000002</v>
      </c>
      <c r="M29" s="239">
        <v>26600</v>
      </c>
      <c r="N29" s="238">
        <v>18000</v>
      </c>
      <c r="O29" s="238">
        <v>12000</v>
      </c>
      <c r="P29" s="238">
        <v>496698.49300000002</v>
      </c>
      <c r="Q29" s="238">
        <v>300</v>
      </c>
      <c r="R29" s="238">
        <v>700</v>
      </c>
      <c r="S29" s="238">
        <v>60</v>
      </c>
      <c r="T29" s="237">
        <v>38</v>
      </c>
      <c r="U29" s="229"/>
      <c r="V29" s="229"/>
      <c r="W29" s="229"/>
      <c r="X29" s="229"/>
      <c r="Y29" s="229"/>
      <c r="Z29" s="229"/>
      <c r="AA29" s="229"/>
      <c r="AB29" s="229"/>
      <c r="AC29" s="228"/>
      <c r="AD29" s="239">
        <v>121141.1</v>
      </c>
      <c r="AE29" s="239">
        <v>30000</v>
      </c>
      <c r="AF29" s="238">
        <v>14000</v>
      </c>
      <c r="AG29" s="238">
        <v>1000</v>
      </c>
      <c r="AH29" s="238">
        <v>166141.1</v>
      </c>
      <c r="AI29" s="238">
        <v>400</v>
      </c>
      <c r="AJ29" s="238">
        <v>833</v>
      </c>
      <c r="AK29" s="238">
        <v>35</v>
      </c>
      <c r="AL29" s="238">
        <v>36</v>
      </c>
      <c r="AM29" s="229"/>
      <c r="AN29" s="229"/>
      <c r="AO29" s="229"/>
      <c r="AP29" s="229"/>
      <c r="AQ29" s="229"/>
      <c r="AR29" s="229"/>
      <c r="AS29" s="229"/>
      <c r="AT29" s="229"/>
      <c r="AU29" s="228"/>
      <c r="AV29" s="229"/>
      <c r="AW29" s="229"/>
      <c r="AX29" s="229"/>
      <c r="AY29" s="229"/>
      <c r="AZ29" s="229"/>
      <c r="BA29" s="229"/>
      <c r="BB29" s="229"/>
      <c r="BC29" s="229"/>
      <c r="BD29" s="228"/>
      <c r="BE29" s="238"/>
      <c r="BF29" s="238"/>
      <c r="BG29" s="238"/>
      <c r="BH29" s="238"/>
      <c r="BI29" s="238"/>
      <c r="BJ29" s="238"/>
      <c r="BK29" s="238"/>
      <c r="BL29" s="238"/>
      <c r="BM29" s="237"/>
      <c r="BN29" s="239">
        <v>197659.2</v>
      </c>
      <c r="BO29" s="239">
        <v>49000</v>
      </c>
      <c r="BP29" s="238">
        <v>63000</v>
      </c>
      <c r="BQ29" s="238">
        <v>5700</v>
      </c>
      <c r="BR29" s="238">
        <v>315359.2</v>
      </c>
      <c r="BS29" s="238">
        <v>300</v>
      </c>
      <c r="BT29" s="238">
        <v>700</v>
      </c>
      <c r="BU29" s="238">
        <v>210</v>
      </c>
      <c r="BV29" s="237">
        <v>70</v>
      </c>
      <c r="BW29" s="229"/>
      <c r="BX29" s="229"/>
      <c r="BY29" s="229"/>
      <c r="BZ29" s="229"/>
      <c r="CA29" s="229"/>
      <c r="CB29" s="229"/>
      <c r="CC29" s="229"/>
      <c r="CD29" s="229"/>
      <c r="CE29" s="228"/>
      <c r="CF29" s="229">
        <f t="shared" si="1"/>
        <v>221870.69825000002</v>
      </c>
      <c r="CG29" s="229">
        <f t="shared" si="2"/>
        <v>29400</v>
      </c>
      <c r="CH29" s="229">
        <f t="shared" si="3"/>
        <v>26750</v>
      </c>
      <c r="CI29" s="229">
        <f t="shared" si="4"/>
        <v>5925</v>
      </c>
      <c r="CJ29" s="229">
        <f t="shared" si="5"/>
        <v>283945.69825000002</v>
      </c>
      <c r="CK29" s="236">
        <f t="shared" si="6"/>
        <v>350</v>
      </c>
      <c r="CL29" s="236">
        <f t="shared" si="7"/>
        <v>758.25</v>
      </c>
      <c r="CM29" s="236">
        <f t="shared" si="8"/>
        <v>83.75</v>
      </c>
      <c r="CN29" s="235">
        <f t="shared" si="9"/>
        <v>39.75</v>
      </c>
    </row>
    <row r="30" spans="1:92" x14ac:dyDescent="0.3">
      <c r="A30" s="750" t="s">
        <v>3640</v>
      </c>
      <c r="B30" s="26" t="s">
        <v>3639</v>
      </c>
      <c r="C30" s="232"/>
      <c r="D30" s="232"/>
      <c r="E30" s="232"/>
      <c r="F30" s="232"/>
      <c r="G30" s="232"/>
      <c r="H30" s="232"/>
      <c r="I30" s="232"/>
      <c r="J30" s="232"/>
      <c r="K30" s="231"/>
      <c r="L30" s="232"/>
      <c r="M30" s="232"/>
      <c r="N30" s="232"/>
      <c r="O30" s="232"/>
      <c r="P30" s="232"/>
      <c r="Q30" s="232"/>
      <c r="R30" s="232"/>
      <c r="S30" s="232"/>
      <c r="T30" s="231"/>
      <c r="U30" s="232"/>
      <c r="V30" s="232"/>
      <c r="W30" s="232"/>
      <c r="X30" s="232"/>
      <c r="Y30" s="232"/>
      <c r="Z30" s="232"/>
      <c r="AA30" s="232"/>
      <c r="AB30" s="232"/>
      <c r="AC30" s="231"/>
      <c r="AD30" s="232"/>
      <c r="AE30" s="232"/>
      <c r="AF30" s="232"/>
      <c r="AG30" s="232"/>
      <c r="AH30" s="232"/>
      <c r="AI30" s="232"/>
      <c r="AJ30" s="232"/>
      <c r="AK30" s="232"/>
      <c r="AL30" s="232"/>
      <c r="AM30" s="232"/>
      <c r="AN30" s="232"/>
      <c r="AO30" s="232"/>
      <c r="AP30" s="232"/>
      <c r="AQ30" s="232"/>
      <c r="AR30" s="232"/>
      <c r="AS30" s="232"/>
      <c r="AT30" s="232"/>
      <c r="AU30" s="231"/>
      <c r="AV30" s="232"/>
      <c r="AW30" s="232"/>
      <c r="AX30" s="232"/>
      <c r="AY30" s="232"/>
      <c r="AZ30" s="232"/>
      <c r="BA30" s="232"/>
      <c r="BB30" s="232"/>
      <c r="BC30" s="232"/>
      <c r="BD30" s="231"/>
      <c r="BE30" s="232"/>
      <c r="BF30" s="232"/>
      <c r="BG30" s="232"/>
      <c r="BH30" s="232"/>
      <c r="BI30" s="232"/>
      <c r="BJ30" s="234"/>
      <c r="BK30" s="234"/>
      <c r="BL30" s="234"/>
      <c r="BM30" s="233"/>
      <c r="BN30" s="232"/>
      <c r="BO30" s="232"/>
      <c r="BP30" s="232"/>
      <c r="BQ30" s="232"/>
      <c r="BR30" s="232"/>
      <c r="BS30" s="232"/>
      <c r="BT30" s="232"/>
      <c r="BU30" s="232"/>
      <c r="BV30" s="231"/>
      <c r="BW30" s="232"/>
      <c r="BX30" s="232"/>
      <c r="BY30" s="232"/>
      <c r="BZ30" s="232"/>
      <c r="CA30" s="232"/>
      <c r="CB30" s="232"/>
      <c r="CC30" s="232"/>
      <c r="CD30" s="232"/>
      <c r="CE30" s="231"/>
      <c r="CF30" s="232"/>
      <c r="CG30" s="232"/>
      <c r="CH30" s="232"/>
      <c r="CI30" s="232"/>
      <c r="CJ30" s="232"/>
      <c r="CK30" s="232"/>
      <c r="CL30" s="232"/>
      <c r="CM30" s="232"/>
      <c r="CN30" s="231"/>
    </row>
    <row r="31" spans="1:92" x14ac:dyDescent="0.3">
      <c r="A31" s="750"/>
      <c r="B31" s="26" t="s">
        <v>3638</v>
      </c>
      <c r="C31" s="232">
        <f t="shared" ref="C31:AC31" si="13">AVERAGE(C8:C10)</f>
        <v>21300</v>
      </c>
      <c r="D31" s="232">
        <f t="shared" si="13"/>
        <v>2250</v>
      </c>
      <c r="E31" s="232">
        <f t="shared" si="13"/>
        <v>2200</v>
      </c>
      <c r="F31" s="232">
        <f t="shared" si="13"/>
        <v>1750</v>
      </c>
      <c r="G31" s="232">
        <f t="shared" si="13"/>
        <v>27500</v>
      </c>
      <c r="H31" s="232">
        <f t="shared" si="13"/>
        <v>400</v>
      </c>
      <c r="I31" s="232">
        <f t="shared" si="13"/>
        <v>750</v>
      </c>
      <c r="J31" s="232">
        <f t="shared" si="13"/>
        <v>5.5</v>
      </c>
      <c r="K31" s="231">
        <f t="shared" si="13"/>
        <v>3</v>
      </c>
      <c r="L31" s="232">
        <f t="shared" si="13"/>
        <v>12130</v>
      </c>
      <c r="M31" s="232">
        <f t="shared" si="13"/>
        <v>2100</v>
      </c>
      <c r="N31" s="232">
        <f t="shared" si="13"/>
        <v>1800</v>
      </c>
      <c r="O31" s="232">
        <f t="shared" si="13"/>
        <v>1800</v>
      </c>
      <c r="P31" s="232">
        <f t="shared" si="13"/>
        <v>17830</v>
      </c>
      <c r="Q31" s="232">
        <f t="shared" si="13"/>
        <v>300</v>
      </c>
      <c r="R31" s="232">
        <f t="shared" si="13"/>
        <v>700</v>
      </c>
      <c r="S31" s="232">
        <f t="shared" si="13"/>
        <v>6</v>
      </c>
      <c r="T31" s="231">
        <f t="shared" si="13"/>
        <v>3</v>
      </c>
      <c r="U31" s="232">
        <f t="shared" si="13"/>
        <v>10714.5</v>
      </c>
      <c r="V31" s="232">
        <f t="shared" si="13"/>
        <v>1600</v>
      </c>
      <c r="W31" s="232">
        <f t="shared" si="13"/>
        <v>2500</v>
      </c>
      <c r="X31" s="232">
        <f t="shared" si="13"/>
        <v>3000</v>
      </c>
      <c r="Y31" s="232">
        <f t="shared" si="13"/>
        <v>17814.5</v>
      </c>
      <c r="Z31" s="232">
        <f t="shared" si="13"/>
        <v>500</v>
      </c>
      <c r="AA31" s="232">
        <f t="shared" si="13"/>
        <v>800</v>
      </c>
      <c r="AB31" s="232">
        <f t="shared" si="13"/>
        <v>5</v>
      </c>
      <c r="AC31" s="231">
        <f t="shared" si="13"/>
        <v>2</v>
      </c>
      <c r="AD31" s="232"/>
      <c r="AE31" s="232"/>
      <c r="AF31" s="232"/>
      <c r="AG31" s="232"/>
      <c r="AH31" s="232"/>
      <c r="AI31" s="232"/>
      <c r="AJ31" s="232"/>
      <c r="AK31" s="232"/>
      <c r="AL31" s="232"/>
      <c r="AM31" s="232"/>
      <c r="AN31" s="232"/>
      <c r="AO31" s="232"/>
      <c r="AP31" s="232"/>
      <c r="AQ31" s="232"/>
      <c r="AR31" s="232"/>
      <c r="AS31" s="232"/>
      <c r="AT31" s="232"/>
      <c r="AU31" s="231"/>
      <c r="AV31" s="232"/>
      <c r="AW31" s="232"/>
      <c r="AX31" s="232"/>
      <c r="AY31" s="232"/>
      <c r="AZ31" s="232"/>
      <c r="BA31" s="232"/>
      <c r="BB31" s="232"/>
      <c r="BC31" s="232"/>
      <c r="BD31" s="231"/>
      <c r="BE31" s="232"/>
      <c r="BF31" s="232"/>
      <c r="BG31" s="232"/>
      <c r="BH31" s="232"/>
      <c r="BI31" s="232"/>
      <c r="BJ31" s="232"/>
      <c r="BK31" s="232"/>
      <c r="BL31" s="232"/>
      <c r="BM31" s="231"/>
      <c r="BN31" s="232">
        <f t="shared" ref="BN31:CN31" si="14">AVERAGE(BN8:BN10)</f>
        <v>25685</v>
      </c>
      <c r="BO31" s="232">
        <f t="shared" si="14"/>
        <v>1500</v>
      </c>
      <c r="BP31" s="232">
        <f t="shared" si="14"/>
        <v>2700</v>
      </c>
      <c r="BQ31" s="232">
        <f t="shared" si="14"/>
        <v>1600</v>
      </c>
      <c r="BR31" s="232">
        <f t="shared" si="14"/>
        <v>31485</v>
      </c>
      <c r="BS31" s="232">
        <f t="shared" si="14"/>
        <v>300</v>
      </c>
      <c r="BT31" s="232">
        <f t="shared" si="14"/>
        <v>500</v>
      </c>
      <c r="BU31" s="232">
        <f t="shared" si="14"/>
        <v>9</v>
      </c>
      <c r="BV31" s="231">
        <f t="shared" si="14"/>
        <v>3</v>
      </c>
      <c r="BW31" s="232">
        <f t="shared" si="14"/>
        <v>20627.09</v>
      </c>
      <c r="BX31" s="232">
        <f t="shared" si="14"/>
        <v>2000</v>
      </c>
      <c r="BY31" s="232">
        <f t="shared" si="14"/>
        <v>10325</v>
      </c>
      <c r="BZ31" s="232">
        <f t="shared" si="14"/>
        <v>1925</v>
      </c>
      <c r="CA31" s="232">
        <f t="shared" si="14"/>
        <v>34877.089999999997</v>
      </c>
      <c r="CB31" s="232">
        <f t="shared" si="14"/>
        <v>350</v>
      </c>
      <c r="CC31" s="232">
        <f t="shared" si="14"/>
        <v>500</v>
      </c>
      <c r="CD31" s="232">
        <f t="shared" si="14"/>
        <v>29.5</v>
      </c>
      <c r="CE31" s="231">
        <f t="shared" si="14"/>
        <v>4</v>
      </c>
      <c r="CF31" s="232">
        <f t="shared" si="14"/>
        <v>24229.862222222222</v>
      </c>
      <c r="CG31" s="232">
        <f t="shared" si="14"/>
        <v>1697.2222222222219</v>
      </c>
      <c r="CH31" s="232">
        <f t="shared" si="14"/>
        <v>6633.333333333333</v>
      </c>
      <c r="CI31" s="232">
        <f t="shared" si="14"/>
        <v>2129.1666666666665</v>
      </c>
      <c r="CJ31" s="232">
        <f t="shared" si="14"/>
        <v>34689.584444444445</v>
      </c>
      <c r="CK31" s="232">
        <f t="shared" si="14"/>
        <v>356.9444444444444</v>
      </c>
      <c r="CL31" s="232">
        <f t="shared" si="14"/>
        <v>597.22222222222217</v>
      </c>
      <c r="CM31" s="232">
        <f t="shared" si="14"/>
        <v>18.972222222222225</v>
      </c>
      <c r="CN31" s="231">
        <f t="shared" si="14"/>
        <v>2.8611111111111112</v>
      </c>
    </row>
    <row r="32" spans="1:92" x14ac:dyDescent="0.3">
      <c r="A32" s="750"/>
      <c r="B32" s="26" t="s">
        <v>3637</v>
      </c>
      <c r="C32" s="232"/>
      <c r="D32" s="232"/>
      <c r="E32" s="232"/>
      <c r="F32" s="232"/>
      <c r="G32" s="232"/>
      <c r="H32" s="232"/>
      <c r="I32" s="232"/>
      <c r="J32" s="232"/>
      <c r="K32" s="231"/>
      <c r="L32" s="232"/>
      <c r="M32" s="232"/>
      <c r="N32" s="232"/>
      <c r="O32" s="232"/>
      <c r="P32" s="232"/>
      <c r="Q32" s="232"/>
      <c r="R32" s="232"/>
      <c r="S32" s="232"/>
      <c r="T32" s="231"/>
      <c r="U32" s="232"/>
      <c r="V32" s="232"/>
      <c r="W32" s="232"/>
      <c r="X32" s="232"/>
      <c r="Y32" s="232"/>
      <c r="Z32" s="232"/>
      <c r="AA32" s="232"/>
      <c r="AB32" s="232"/>
      <c r="AC32" s="231"/>
      <c r="AD32" s="232"/>
      <c r="AE32" s="232"/>
      <c r="AF32" s="232"/>
      <c r="AG32" s="232"/>
      <c r="AH32" s="232"/>
      <c r="AI32" s="232"/>
      <c r="AJ32" s="232"/>
      <c r="AK32" s="232"/>
      <c r="AL32" s="232"/>
      <c r="AM32" s="232"/>
      <c r="AN32" s="232"/>
      <c r="AO32" s="232"/>
      <c r="AP32" s="232"/>
      <c r="AQ32" s="232"/>
      <c r="AR32" s="232"/>
      <c r="AS32" s="232"/>
      <c r="AT32" s="232"/>
      <c r="AU32" s="231"/>
      <c r="AV32" s="232"/>
      <c r="AW32" s="232"/>
      <c r="AX32" s="232"/>
      <c r="AY32" s="232"/>
      <c r="AZ32" s="232"/>
      <c r="BA32" s="232"/>
      <c r="BB32" s="232"/>
      <c r="BC32" s="232"/>
      <c r="BD32" s="231"/>
      <c r="BE32" s="232"/>
      <c r="BF32" s="232"/>
      <c r="BG32" s="232"/>
      <c r="BH32" s="232"/>
      <c r="BI32" s="232"/>
      <c r="BJ32" s="232"/>
      <c r="BK32" s="232"/>
      <c r="BL32" s="232"/>
      <c r="BM32" s="231"/>
      <c r="BN32" s="232"/>
      <c r="BO32" s="232"/>
      <c r="BP32" s="232"/>
      <c r="BQ32" s="232"/>
      <c r="BR32" s="232"/>
      <c r="BS32" s="232"/>
      <c r="BT32" s="232"/>
      <c r="BU32" s="232"/>
      <c r="BV32" s="231"/>
      <c r="BW32" s="232"/>
      <c r="BX32" s="232"/>
      <c r="BY32" s="232"/>
      <c r="BZ32" s="232"/>
      <c r="CA32" s="232"/>
      <c r="CB32" s="232"/>
      <c r="CC32" s="232"/>
      <c r="CD32" s="232"/>
      <c r="CE32" s="231"/>
      <c r="CF32" s="232"/>
      <c r="CG32" s="232"/>
      <c r="CH32" s="232"/>
      <c r="CI32" s="232"/>
      <c r="CJ32" s="232"/>
      <c r="CK32" s="232"/>
      <c r="CL32" s="232"/>
      <c r="CM32" s="232"/>
      <c r="CN32" s="231"/>
    </row>
    <row r="33" spans="1:92" x14ac:dyDescent="0.3">
      <c r="A33" s="750"/>
      <c r="B33" s="26" t="s">
        <v>3636</v>
      </c>
      <c r="C33" s="232">
        <f t="shared" ref="C33:K33" si="15">AVERAGE(C16)</f>
        <v>25913.797999999999</v>
      </c>
      <c r="D33" s="232">
        <f t="shared" si="15"/>
        <v>72000</v>
      </c>
      <c r="E33" s="232">
        <f t="shared" si="15"/>
        <v>31500</v>
      </c>
      <c r="F33" s="232">
        <f t="shared" si="15"/>
        <v>4000</v>
      </c>
      <c r="G33" s="232">
        <f t="shared" si="15"/>
        <v>133413.79800000001</v>
      </c>
      <c r="H33" s="232">
        <f t="shared" si="15"/>
        <v>350</v>
      </c>
      <c r="I33" s="232">
        <f t="shared" si="15"/>
        <v>800</v>
      </c>
      <c r="J33" s="232">
        <f t="shared" si="15"/>
        <v>90</v>
      </c>
      <c r="K33" s="231">
        <f t="shared" si="15"/>
        <v>90</v>
      </c>
      <c r="L33" s="232"/>
      <c r="M33" s="232"/>
      <c r="N33" s="232"/>
      <c r="O33" s="232"/>
      <c r="P33" s="232"/>
      <c r="Q33" s="232"/>
      <c r="R33" s="232"/>
      <c r="S33" s="232"/>
      <c r="T33" s="231"/>
      <c r="U33" s="232"/>
      <c r="V33" s="232"/>
      <c r="W33" s="232"/>
      <c r="X33" s="232"/>
      <c r="Y33" s="232"/>
      <c r="Z33" s="232"/>
      <c r="AA33" s="232"/>
      <c r="AB33" s="232"/>
      <c r="AC33" s="231"/>
      <c r="AD33" s="232"/>
      <c r="AE33" s="232"/>
      <c r="AF33" s="232"/>
      <c r="AG33" s="232"/>
      <c r="AH33" s="232"/>
      <c r="AI33" s="232"/>
      <c r="AJ33" s="232"/>
      <c r="AK33" s="232"/>
      <c r="AL33" s="232"/>
      <c r="AM33" s="232"/>
      <c r="AN33" s="232"/>
      <c r="AO33" s="232"/>
      <c r="AP33" s="232"/>
      <c r="AQ33" s="232"/>
      <c r="AR33" s="232"/>
      <c r="AS33" s="232"/>
      <c r="AT33" s="232"/>
      <c r="AU33" s="231"/>
      <c r="AV33" s="232"/>
      <c r="AW33" s="232"/>
      <c r="AX33" s="232"/>
      <c r="AY33" s="232"/>
      <c r="AZ33" s="232"/>
      <c r="BA33" s="232"/>
      <c r="BB33" s="232"/>
      <c r="BC33" s="232"/>
      <c r="BD33" s="231"/>
      <c r="BE33" s="232"/>
      <c r="BF33" s="232"/>
      <c r="BG33" s="232"/>
      <c r="BH33" s="232"/>
      <c r="BI33" s="232"/>
      <c r="BJ33" s="232"/>
      <c r="BK33" s="232"/>
      <c r="BL33" s="232"/>
      <c r="BM33" s="231"/>
      <c r="BN33" s="232"/>
      <c r="BO33" s="232"/>
      <c r="BP33" s="232"/>
      <c r="BQ33" s="232"/>
      <c r="BR33" s="232"/>
      <c r="BS33" s="232"/>
      <c r="BT33" s="232"/>
      <c r="BU33" s="232"/>
      <c r="BV33" s="231"/>
      <c r="BW33" s="232"/>
      <c r="BX33" s="232"/>
      <c r="BY33" s="232"/>
      <c r="BZ33" s="232"/>
      <c r="CA33" s="232"/>
      <c r="CB33" s="232"/>
      <c r="CC33" s="232"/>
      <c r="CD33" s="232"/>
      <c r="CE33" s="231"/>
      <c r="CF33" s="232">
        <f t="shared" ref="CF33:CN33" si="16">AVERAGE(CF16)</f>
        <v>25913.797999999999</v>
      </c>
      <c r="CG33" s="232">
        <f t="shared" si="16"/>
        <v>72000</v>
      </c>
      <c r="CH33" s="232">
        <f t="shared" si="16"/>
        <v>31500</v>
      </c>
      <c r="CI33" s="232">
        <f t="shared" si="16"/>
        <v>4000</v>
      </c>
      <c r="CJ33" s="232">
        <f t="shared" si="16"/>
        <v>133413.79800000001</v>
      </c>
      <c r="CK33" s="232">
        <f t="shared" si="16"/>
        <v>350</v>
      </c>
      <c r="CL33" s="232">
        <f t="shared" si="16"/>
        <v>800</v>
      </c>
      <c r="CM33" s="232">
        <f t="shared" si="16"/>
        <v>90</v>
      </c>
      <c r="CN33" s="231">
        <f t="shared" si="16"/>
        <v>90</v>
      </c>
    </row>
    <row r="34" spans="1:92" x14ac:dyDescent="0.3">
      <c r="A34" s="750"/>
      <c r="B34" s="26" t="s">
        <v>3635</v>
      </c>
      <c r="C34" s="232">
        <f t="shared" ref="C34:K34" si="17">AVERAGE(C17:C19)</f>
        <v>79286</v>
      </c>
      <c r="D34" s="232">
        <f t="shared" si="17"/>
        <v>20000</v>
      </c>
      <c r="E34" s="232">
        <f t="shared" si="17"/>
        <v>14000</v>
      </c>
      <c r="F34" s="232">
        <f t="shared" si="17"/>
        <v>2000</v>
      </c>
      <c r="G34" s="232">
        <f t="shared" si="17"/>
        <v>115286</v>
      </c>
      <c r="H34" s="232">
        <f t="shared" si="17"/>
        <v>350</v>
      </c>
      <c r="I34" s="232">
        <f t="shared" si="17"/>
        <v>1000</v>
      </c>
      <c r="J34" s="232">
        <f t="shared" si="17"/>
        <v>40</v>
      </c>
      <c r="K34" s="231">
        <f t="shared" si="17"/>
        <v>20</v>
      </c>
      <c r="L34" s="232"/>
      <c r="M34" s="232"/>
      <c r="N34" s="232"/>
      <c r="O34" s="232"/>
      <c r="P34" s="232"/>
      <c r="Q34" s="232"/>
      <c r="R34" s="232"/>
      <c r="S34" s="232"/>
      <c r="T34" s="231"/>
      <c r="U34" s="232">
        <f t="shared" ref="U34:AC34" si="18">AVERAGE(U17:U19)</f>
        <v>50707.95</v>
      </c>
      <c r="V34" s="232">
        <f t="shared" si="18"/>
        <v>19800</v>
      </c>
      <c r="W34" s="232">
        <f t="shared" si="18"/>
        <v>25000</v>
      </c>
      <c r="X34" s="232">
        <f t="shared" si="18"/>
        <v>2850</v>
      </c>
      <c r="Y34" s="232">
        <f t="shared" si="18"/>
        <v>98357.95</v>
      </c>
      <c r="Z34" s="232">
        <f t="shared" si="18"/>
        <v>350</v>
      </c>
      <c r="AA34" s="232">
        <f t="shared" si="18"/>
        <v>900</v>
      </c>
      <c r="AB34" s="232">
        <f t="shared" si="18"/>
        <v>70</v>
      </c>
      <c r="AC34" s="231">
        <f t="shared" si="18"/>
        <v>22</v>
      </c>
      <c r="AD34" s="232"/>
      <c r="AE34" s="232"/>
      <c r="AF34" s="232"/>
      <c r="AG34" s="232"/>
      <c r="AH34" s="232"/>
      <c r="AI34" s="232"/>
      <c r="AJ34" s="232"/>
      <c r="AK34" s="232"/>
      <c r="AL34" s="232"/>
      <c r="AM34" s="232">
        <f t="shared" ref="AM34:AU34" si="19">AVERAGE(AM17:AM19)</f>
        <v>57654.833333333336</v>
      </c>
      <c r="AN34" s="232">
        <f t="shared" si="19"/>
        <v>25933.333333333332</v>
      </c>
      <c r="AO34" s="232">
        <f t="shared" si="19"/>
        <v>25500</v>
      </c>
      <c r="AP34" s="232">
        <f t="shared" si="19"/>
        <v>2166.6666666666665</v>
      </c>
      <c r="AQ34" s="232">
        <f t="shared" si="19"/>
        <v>111254.83333333333</v>
      </c>
      <c r="AR34" s="232">
        <f t="shared" si="19"/>
        <v>300</v>
      </c>
      <c r="AS34" s="232">
        <f t="shared" si="19"/>
        <v>566.66666666666663</v>
      </c>
      <c r="AT34" s="232">
        <f t="shared" si="19"/>
        <v>85</v>
      </c>
      <c r="AU34" s="231">
        <f t="shared" si="19"/>
        <v>42.666666666666664</v>
      </c>
      <c r="AV34" s="232"/>
      <c r="AW34" s="232"/>
      <c r="AX34" s="232"/>
      <c r="AY34" s="232"/>
      <c r="AZ34" s="232"/>
      <c r="BA34" s="232"/>
      <c r="BB34" s="232"/>
      <c r="BC34" s="232"/>
      <c r="BD34" s="231"/>
      <c r="BE34" s="232">
        <f t="shared" ref="BE34:BM34" si="20">AVERAGE(BE17:BE19)</f>
        <v>57654.833333333336</v>
      </c>
      <c r="BF34" s="232">
        <f t="shared" si="20"/>
        <v>25933.333333333332</v>
      </c>
      <c r="BG34" s="232">
        <f t="shared" si="20"/>
        <v>25500</v>
      </c>
      <c r="BH34" s="232">
        <f t="shared" si="20"/>
        <v>2166.6666666666665</v>
      </c>
      <c r="BI34" s="232">
        <f t="shared" si="20"/>
        <v>111254.83333333333</v>
      </c>
      <c r="BJ34" s="232">
        <f t="shared" si="20"/>
        <v>300</v>
      </c>
      <c r="BK34" s="232">
        <f t="shared" si="20"/>
        <v>566.66666666666663</v>
      </c>
      <c r="BL34" s="232">
        <f t="shared" si="20"/>
        <v>85</v>
      </c>
      <c r="BM34" s="231">
        <f t="shared" si="20"/>
        <v>42.666666666666664</v>
      </c>
      <c r="BN34" s="232"/>
      <c r="BO34" s="232"/>
      <c r="BP34" s="232"/>
      <c r="BQ34" s="232"/>
      <c r="BR34" s="232"/>
      <c r="BS34" s="232"/>
      <c r="BT34" s="232"/>
      <c r="BU34" s="232"/>
      <c r="BV34" s="231"/>
      <c r="BW34" s="232">
        <f t="shared" ref="BW34:CN34" si="21">AVERAGE(BW17:BW19)</f>
        <v>52443</v>
      </c>
      <c r="BX34" s="232">
        <f t="shared" si="21"/>
        <v>9000</v>
      </c>
      <c r="BY34" s="232">
        <f t="shared" si="21"/>
        <v>28000</v>
      </c>
      <c r="BZ34" s="232">
        <f t="shared" si="21"/>
        <v>2900</v>
      </c>
      <c r="CA34" s="232">
        <f t="shared" si="21"/>
        <v>92343</v>
      </c>
      <c r="CB34" s="232">
        <f t="shared" si="21"/>
        <v>350</v>
      </c>
      <c r="CC34" s="232">
        <f t="shared" si="21"/>
        <v>500</v>
      </c>
      <c r="CD34" s="232">
        <f t="shared" si="21"/>
        <v>80</v>
      </c>
      <c r="CE34" s="231">
        <f t="shared" si="21"/>
        <v>18</v>
      </c>
      <c r="CF34" s="232">
        <f t="shared" si="21"/>
        <v>58703.15</v>
      </c>
      <c r="CG34" s="232">
        <f t="shared" si="21"/>
        <v>18866.666666666668</v>
      </c>
      <c r="CH34" s="232">
        <f t="shared" si="21"/>
        <v>21166.666666666668</v>
      </c>
      <c r="CI34" s="232">
        <f t="shared" si="21"/>
        <v>2508.3333333333335</v>
      </c>
      <c r="CJ34" s="232">
        <f t="shared" si="21"/>
        <v>101244.81666666667</v>
      </c>
      <c r="CK34" s="232">
        <f t="shared" si="21"/>
        <v>316.66666666666669</v>
      </c>
      <c r="CL34" s="232">
        <f t="shared" si="21"/>
        <v>666.66666666666663</v>
      </c>
      <c r="CM34" s="232">
        <f t="shared" si="21"/>
        <v>66.666666666666671</v>
      </c>
      <c r="CN34" s="231">
        <f t="shared" si="21"/>
        <v>28.833333333333332</v>
      </c>
    </row>
    <row r="35" spans="1:92" s="227" customFormat="1" x14ac:dyDescent="0.3">
      <c r="A35" s="750"/>
      <c r="B35" s="230" t="s">
        <v>3634</v>
      </c>
      <c r="C35" s="229">
        <f t="shared" ref="C35:AH35" si="22">AVERAGE(C20:C29)</f>
        <v>102615.39599999999</v>
      </c>
      <c r="D35" s="229">
        <f t="shared" si="22"/>
        <v>20400</v>
      </c>
      <c r="E35" s="229">
        <f t="shared" si="22"/>
        <v>19280</v>
      </c>
      <c r="F35" s="229">
        <f t="shared" si="22"/>
        <v>6700</v>
      </c>
      <c r="G35" s="229">
        <f t="shared" si="22"/>
        <v>148995.39600000001</v>
      </c>
      <c r="H35" s="229">
        <f t="shared" si="22"/>
        <v>380</v>
      </c>
      <c r="I35" s="229">
        <f t="shared" si="22"/>
        <v>830</v>
      </c>
      <c r="J35" s="229">
        <f t="shared" si="22"/>
        <v>50.8</v>
      </c>
      <c r="K35" s="228">
        <f t="shared" si="22"/>
        <v>24</v>
      </c>
      <c r="L35" s="229">
        <f t="shared" si="22"/>
        <v>141693.21421428572</v>
      </c>
      <c r="M35" s="229">
        <f t="shared" si="22"/>
        <v>19500</v>
      </c>
      <c r="N35" s="229">
        <f t="shared" si="22"/>
        <v>14457.142857142857</v>
      </c>
      <c r="O35" s="229">
        <f t="shared" si="22"/>
        <v>8500</v>
      </c>
      <c r="P35" s="229">
        <f t="shared" si="22"/>
        <v>184150.35707142856</v>
      </c>
      <c r="Q35" s="229">
        <f t="shared" si="22"/>
        <v>300</v>
      </c>
      <c r="R35" s="229">
        <f t="shared" si="22"/>
        <v>700</v>
      </c>
      <c r="S35" s="229">
        <f t="shared" si="22"/>
        <v>46.285714285714285</v>
      </c>
      <c r="T35" s="228">
        <f t="shared" si="22"/>
        <v>27.857142857142858</v>
      </c>
      <c r="U35" s="229">
        <f t="shared" si="22"/>
        <v>252823.4075</v>
      </c>
      <c r="V35" s="229">
        <f t="shared" si="22"/>
        <v>15600</v>
      </c>
      <c r="W35" s="229">
        <f t="shared" si="22"/>
        <v>11700</v>
      </c>
      <c r="X35" s="229">
        <f t="shared" si="22"/>
        <v>15000</v>
      </c>
      <c r="Y35" s="229">
        <f t="shared" si="22"/>
        <v>295123.40749999997</v>
      </c>
      <c r="Z35" s="229">
        <f t="shared" si="22"/>
        <v>300</v>
      </c>
      <c r="AA35" s="229">
        <f t="shared" si="22"/>
        <v>800</v>
      </c>
      <c r="AB35" s="229">
        <f t="shared" si="22"/>
        <v>39</v>
      </c>
      <c r="AC35" s="228">
        <f t="shared" si="22"/>
        <v>19.5</v>
      </c>
      <c r="AD35" s="229">
        <f t="shared" si="22"/>
        <v>118070.95071874998</v>
      </c>
      <c r="AE35" s="229">
        <f t="shared" si="22"/>
        <v>19987.5</v>
      </c>
      <c r="AF35" s="229">
        <f t="shared" si="22"/>
        <v>10125</v>
      </c>
      <c r="AG35" s="229">
        <f t="shared" si="22"/>
        <v>1875</v>
      </c>
      <c r="AH35" s="229">
        <f t="shared" si="22"/>
        <v>150058.45071874998</v>
      </c>
      <c r="AI35" s="229">
        <f t="shared" ref="AI35:BN35" si="23">AVERAGE(AI20:AI29)</f>
        <v>387.5</v>
      </c>
      <c r="AJ35" s="229">
        <f t="shared" si="23"/>
        <v>723.5</v>
      </c>
      <c r="AK35" s="229">
        <f t="shared" si="23"/>
        <v>26</v>
      </c>
      <c r="AL35" s="229">
        <f t="shared" si="23"/>
        <v>27</v>
      </c>
      <c r="AM35" s="229">
        <f t="shared" si="23"/>
        <v>48970</v>
      </c>
      <c r="AN35" s="229">
        <f t="shared" si="23"/>
        <v>13500</v>
      </c>
      <c r="AO35" s="229">
        <f t="shared" si="23"/>
        <v>16050</v>
      </c>
      <c r="AP35" s="229">
        <f t="shared" si="23"/>
        <v>4000</v>
      </c>
      <c r="AQ35" s="229">
        <f t="shared" si="23"/>
        <v>82520</v>
      </c>
      <c r="AR35" s="229">
        <f t="shared" si="23"/>
        <v>300</v>
      </c>
      <c r="AS35" s="229">
        <f t="shared" si="23"/>
        <v>500</v>
      </c>
      <c r="AT35" s="229">
        <f t="shared" si="23"/>
        <v>53.5</v>
      </c>
      <c r="AU35" s="228">
        <f t="shared" si="23"/>
        <v>27</v>
      </c>
      <c r="AV35" s="229">
        <f t="shared" si="23"/>
        <v>53327</v>
      </c>
      <c r="AW35" s="229">
        <f t="shared" si="23"/>
        <v>22000</v>
      </c>
      <c r="AX35" s="229">
        <f t="shared" si="23"/>
        <v>22500</v>
      </c>
      <c r="AY35" s="229">
        <f t="shared" si="23"/>
        <v>4000</v>
      </c>
      <c r="AZ35" s="229">
        <f t="shared" si="23"/>
        <v>101827</v>
      </c>
      <c r="BA35" s="229">
        <f t="shared" si="23"/>
        <v>300</v>
      </c>
      <c r="BB35" s="229">
        <f t="shared" si="23"/>
        <v>500</v>
      </c>
      <c r="BC35" s="229">
        <f t="shared" si="23"/>
        <v>75</v>
      </c>
      <c r="BD35" s="228">
        <f t="shared" si="23"/>
        <v>44</v>
      </c>
      <c r="BE35" s="229">
        <f t="shared" si="23"/>
        <v>51148.5</v>
      </c>
      <c r="BF35" s="229">
        <f t="shared" si="23"/>
        <v>17750</v>
      </c>
      <c r="BG35" s="229">
        <f t="shared" si="23"/>
        <v>19275</v>
      </c>
      <c r="BH35" s="229">
        <f t="shared" si="23"/>
        <v>4000</v>
      </c>
      <c r="BI35" s="229">
        <f t="shared" si="23"/>
        <v>92173.5</v>
      </c>
      <c r="BJ35" s="229">
        <f t="shared" si="23"/>
        <v>300</v>
      </c>
      <c r="BK35" s="229">
        <f t="shared" si="23"/>
        <v>500</v>
      </c>
      <c r="BL35" s="229">
        <f t="shared" si="23"/>
        <v>64.25</v>
      </c>
      <c r="BM35" s="228">
        <f t="shared" si="23"/>
        <v>35.5</v>
      </c>
      <c r="BN35" s="229">
        <f t="shared" si="23"/>
        <v>138231.44066666669</v>
      </c>
      <c r="BO35" s="229">
        <f t="shared" ref="BO35:CN35" si="24">AVERAGE(BO20:BO29)</f>
        <v>51233.333333333336</v>
      </c>
      <c r="BP35" s="229">
        <f t="shared" si="24"/>
        <v>48250</v>
      </c>
      <c r="BQ35" s="229">
        <f t="shared" si="24"/>
        <v>7133.333333333333</v>
      </c>
      <c r="BR35" s="229">
        <f t="shared" si="24"/>
        <v>244848.10733333335</v>
      </c>
      <c r="BS35" s="229">
        <f t="shared" si="24"/>
        <v>300</v>
      </c>
      <c r="BT35" s="229">
        <f t="shared" si="24"/>
        <v>718.66666666666663</v>
      </c>
      <c r="BU35" s="229">
        <f t="shared" si="24"/>
        <v>160.83333333333334</v>
      </c>
      <c r="BV35" s="228">
        <f t="shared" si="24"/>
        <v>72.833333333333329</v>
      </c>
      <c r="BW35" s="229">
        <f t="shared" si="24"/>
        <v>99421.108593750003</v>
      </c>
      <c r="BX35" s="229">
        <f t="shared" si="24"/>
        <v>41625</v>
      </c>
      <c r="BY35" s="229">
        <f t="shared" si="24"/>
        <v>44406.25</v>
      </c>
      <c r="BZ35" s="229">
        <f t="shared" si="24"/>
        <v>4987.5</v>
      </c>
      <c r="CA35" s="229">
        <f t="shared" si="24"/>
        <v>190439.85859375002</v>
      </c>
      <c r="CB35" s="229">
        <f t="shared" si="24"/>
        <v>350</v>
      </c>
      <c r="CC35" s="229">
        <f t="shared" si="24"/>
        <v>687.5</v>
      </c>
      <c r="CD35" s="229">
        <f t="shared" si="24"/>
        <v>127</v>
      </c>
      <c r="CE35" s="228">
        <f t="shared" si="24"/>
        <v>77</v>
      </c>
      <c r="CF35" s="229">
        <f t="shared" si="24"/>
        <v>113150.77544071428</v>
      </c>
      <c r="CG35" s="229">
        <f t="shared" si="24"/>
        <v>25171.571428571428</v>
      </c>
      <c r="CH35" s="229">
        <f t="shared" si="24"/>
        <v>24404.071428571428</v>
      </c>
      <c r="CI35" s="229">
        <f t="shared" si="24"/>
        <v>5959.7857142857147</v>
      </c>
      <c r="CJ35" s="229">
        <f t="shared" si="24"/>
        <v>168686.20401214281</v>
      </c>
      <c r="CK35" s="229">
        <f t="shared" si="24"/>
        <v>325.71428571428567</v>
      </c>
      <c r="CL35" s="229">
        <f t="shared" si="24"/>
        <v>708.78214285714284</v>
      </c>
      <c r="CM35" s="229">
        <f t="shared" si="24"/>
        <v>75.570714285714274</v>
      </c>
      <c r="CN35" s="228">
        <f t="shared" si="24"/>
        <v>48.214999999999996</v>
      </c>
    </row>
    <row r="36" spans="1:92" ht="14.4" customHeight="1" x14ac:dyDescent="0.3">
      <c r="A36" s="756" t="s">
        <v>3633</v>
      </c>
      <c r="B36" s="757"/>
    </row>
    <row r="37" spans="1:92" x14ac:dyDescent="0.3">
      <c r="A37" s="757"/>
      <c r="B37" s="757"/>
    </row>
    <row r="38" spans="1:92" x14ac:dyDescent="0.3">
      <c r="A38" s="757"/>
      <c r="B38" s="757"/>
    </row>
    <row r="39" spans="1:92" x14ac:dyDescent="0.3">
      <c r="A39" s="757"/>
      <c r="B39" s="757"/>
    </row>
    <row r="40" spans="1:92" x14ac:dyDescent="0.3">
      <c r="A40" s="757"/>
      <c r="B40" s="757"/>
    </row>
    <row r="41" spans="1:92" x14ac:dyDescent="0.3">
      <c r="A41" s="63"/>
      <c r="B41" s="63"/>
    </row>
    <row r="42" spans="1:92" x14ac:dyDescent="0.3">
      <c r="A42" s="63"/>
      <c r="B42" s="63"/>
    </row>
  </sheetData>
  <mergeCells count="50">
    <mergeCell ref="BW1:CE1"/>
    <mergeCell ref="CF1:CN1"/>
    <mergeCell ref="A36:B40"/>
    <mergeCell ref="BN2:BR2"/>
    <mergeCell ref="A1:B1"/>
    <mergeCell ref="C1:K1"/>
    <mergeCell ref="L1:T1"/>
    <mergeCell ref="U1:AC1"/>
    <mergeCell ref="AD1:AL1"/>
    <mergeCell ref="AM1:AU1"/>
    <mergeCell ref="AV1:BD1"/>
    <mergeCell ref="BE1:BM1"/>
    <mergeCell ref="BN1:BV1"/>
    <mergeCell ref="S2:T2"/>
    <mergeCell ref="AB2:AC2"/>
    <mergeCell ref="AK2:AL2"/>
    <mergeCell ref="BL2:BM2"/>
    <mergeCell ref="BU2:BV2"/>
    <mergeCell ref="CD2:CE2"/>
    <mergeCell ref="CM2:CN2"/>
    <mergeCell ref="CK2:CL2"/>
    <mergeCell ref="AI2:AJ2"/>
    <mergeCell ref="Z2:AA2"/>
    <mergeCell ref="AT2:AU2"/>
    <mergeCell ref="BC2:BD2"/>
    <mergeCell ref="CF2:CJ2"/>
    <mergeCell ref="BS2:BT2"/>
    <mergeCell ref="CB2:CC2"/>
    <mergeCell ref="Q2:R2"/>
    <mergeCell ref="J2:K2"/>
    <mergeCell ref="BW2:CA2"/>
    <mergeCell ref="AR2:AS2"/>
    <mergeCell ref="BA2:BB2"/>
    <mergeCell ref="BJ2:BK2"/>
    <mergeCell ref="BE2:BI2"/>
    <mergeCell ref="AV2:AZ2"/>
    <mergeCell ref="AM2:AQ2"/>
    <mergeCell ref="AD2:AH2"/>
    <mergeCell ref="U2:Y2"/>
    <mergeCell ref="L2:P2"/>
    <mergeCell ref="C2:G2"/>
    <mergeCell ref="A2:A3"/>
    <mergeCell ref="B2:B3"/>
    <mergeCell ref="A4:A7"/>
    <mergeCell ref="A8:A10"/>
    <mergeCell ref="A11:A15"/>
    <mergeCell ref="A17:A19"/>
    <mergeCell ref="A30:A35"/>
    <mergeCell ref="H2:I2"/>
    <mergeCell ref="A20:A29"/>
  </mergeCells>
  <pageMargins left="0.7" right="0.7" top="0.75" bottom="0.75" header="0.3" footer="0.3"/>
  <pageSetup paperSize="9" orientation="portrait"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zoomScaleNormal="100" workbookViewId="0">
      <selection activeCell="A7" sqref="A7:J7"/>
    </sheetView>
  </sheetViews>
  <sheetFormatPr defaultRowHeight="14.4" x14ac:dyDescent="0.3"/>
  <cols>
    <col min="1" max="1" width="5.88671875" bestFit="1" customWidth="1"/>
    <col min="2" max="2" width="18.6640625" bestFit="1" customWidth="1"/>
    <col min="3" max="3" width="31" style="267" customWidth="1"/>
    <col min="4" max="4" width="6.6640625" customWidth="1"/>
    <col min="5" max="5" width="7.5546875" bestFit="1" customWidth="1"/>
    <col min="6" max="6" width="6.6640625" customWidth="1"/>
    <col min="7" max="7" width="8.44140625" customWidth="1"/>
    <col min="8" max="8" width="9.33203125" customWidth="1"/>
    <col min="9" max="9" width="15.33203125" customWidth="1"/>
    <col min="10" max="10" width="12.21875" style="383" customWidth="1"/>
  </cols>
  <sheetData>
    <row r="1" spans="1:12" ht="49.8" customHeight="1" x14ac:dyDescent="0.3">
      <c r="A1" s="778" t="s">
        <v>3695</v>
      </c>
      <c r="B1" s="778"/>
      <c r="C1" s="778"/>
      <c r="D1" s="778"/>
      <c r="E1" s="778"/>
      <c r="F1" s="778"/>
      <c r="G1" s="778"/>
      <c r="H1" s="778"/>
      <c r="I1" s="778"/>
      <c r="J1" s="778"/>
    </row>
    <row r="2" spans="1:12" x14ac:dyDescent="0.3">
      <c r="A2" s="767" t="s">
        <v>456</v>
      </c>
      <c r="B2" s="767"/>
      <c r="C2" s="3" t="s">
        <v>1906</v>
      </c>
      <c r="D2" s="382"/>
      <c r="E2" s="354"/>
      <c r="F2" s="354"/>
      <c r="G2" s="354"/>
      <c r="H2" s="354"/>
      <c r="I2" s="354"/>
      <c r="J2" s="354"/>
    </row>
    <row r="3" spans="1:12" x14ac:dyDescent="0.3">
      <c r="A3" s="767" t="s">
        <v>3694</v>
      </c>
      <c r="B3" s="767"/>
      <c r="C3" s="3" t="s">
        <v>1275</v>
      </c>
      <c r="D3" s="382"/>
      <c r="E3" s="354"/>
      <c r="F3" s="354"/>
      <c r="G3" s="354"/>
      <c r="H3" s="354"/>
      <c r="I3" s="354"/>
      <c r="J3" s="354"/>
    </row>
    <row r="4" spans="1:12" ht="14.4" customHeight="1" x14ac:dyDescent="0.3">
      <c r="A4" s="768" t="s">
        <v>3779</v>
      </c>
      <c r="B4" s="768"/>
      <c r="C4" s="3" t="s">
        <v>1275</v>
      </c>
      <c r="D4" s="382"/>
      <c r="E4" s="354"/>
      <c r="F4" s="354"/>
      <c r="G4" s="354"/>
      <c r="H4" s="354"/>
      <c r="I4" s="354"/>
      <c r="J4" s="354"/>
    </row>
    <row r="5" spans="1:12" ht="14.4" customHeight="1" x14ac:dyDescent="0.3">
      <c r="A5" s="769" t="s">
        <v>3726</v>
      </c>
      <c r="B5" s="769"/>
      <c r="C5" s="3" t="s">
        <v>3882</v>
      </c>
      <c r="D5" s="382"/>
      <c r="E5" s="354"/>
      <c r="F5" s="354"/>
      <c r="G5" s="354"/>
      <c r="H5" s="354"/>
      <c r="I5" s="354"/>
      <c r="J5" s="354"/>
    </row>
    <row r="6" spans="1:12" ht="14.4" customHeight="1" x14ac:dyDescent="0.3">
      <c r="A6" s="767" t="s">
        <v>457</v>
      </c>
      <c r="B6" s="767"/>
      <c r="C6" s="780" t="s">
        <v>2108</v>
      </c>
      <c r="D6" s="780"/>
      <c r="E6" s="780"/>
      <c r="F6" s="780"/>
      <c r="G6" s="780"/>
      <c r="H6" s="780"/>
      <c r="I6" s="354"/>
      <c r="J6" s="354"/>
    </row>
    <row r="7" spans="1:12" ht="41.4" x14ac:dyDescent="0.3">
      <c r="A7" s="701" t="s">
        <v>413</v>
      </c>
      <c r="B7" s="406" t="s">
        <v>3712</v>
      </c>
      <c r="C7" s="353" t="s">
        <v>3692</v>
      </c>
      <c r="D7" s="351" t="s">
        <v>3691</v>
      </c>
      <c r="E7" s="309" t="s">
        <v>3690</v>
      </c>
      <c r="F7" s="309" t="s">
        <v>3689</v>
      </c>
      <c r="G7" s="352" t="s">
        <v>3688</v>
      </c>
      <c r="H7" s="351" t="s">
        <v>3687</v>
      </c>
      <c r="I7" s="351" t="s">
        <v>3883</v>
      </c>
      <c r="J7" s="351" t="s">
        <v>3884</v>
      </c>
      <c r="K7" s="269"/>
    </row>
    <row r="8" spans="1:12" ht="16.2" x14ac:dyDescent="0.3">
      <c r="A8" s="588">
        <v>1</v>
      </c>
      <c r="B8" s="350" t="s">
        <v>3714</v>
      </c>
      <c r="C8" s="648" t="s">
        <v>3880</v>
      </c>
      <c r="D8" s="275">
        <v>24</v>
      </c>
      <c r="E8" s="280">
        <v>3</v>
      </c>
      <c r="F8" s="280"/>
      <c r="G8" s="275" t="s">
        <v>3683</v>
      </c>
      <c r="H8" s="338">
        <v>72</v>
      </c>
      <c r="I8" s="338">
        <v>64</v>
      </c>
      <c r="J8" s="279">
        <f>H8*I8</f>
        <v>4608</v>
      </c>
      <c r="K8" s="269"/>
    </row>
    <row r="9" spans="1:12" x14ac:dyDescent="0.3">
      <c r="A9" s="588">
        <v>2</v>
      </c>
      <c r="B9" s="779" t="s">
        <v>479</v>
      </c>
      <c r="C9" s="307" t="s">
        <v>3824</v>
      </c>
      <c r="D9" s="440">
        <v>6</v>
      </c>
      <c r="E9" s="280">
        <v>0.15</v>
      </c>
      <c r="F9" s="280"/>
      <c r="G9" s="275" t="s">
        <v>3678</v>
      </c>
      <c r="H9" s="338">
        <v>6</v>
      </c>
      <c r="I9" s="338">
        <v>500</v>
      </c>
      <c r="J9" s="279">
        <f>H9*I9</f>
        <v>3000</v>
      </c>
      <c r="K9" s="269"/>
    </row>
    <row r="10" spans="1:12" x14ac:dyDescent="0.3">
      <c r="A10" s="588">
        <v>3</v>
      </c>
      <c r="B10" s="779"/>
      <c r="C10" s="307" t="s">
        <v>3824</v>
      </c>
      <c r="D10" s="442">
        <v>1.3</v>
      </c>
      <c r="E10" s="280">
        <v>0.15</v>
      </c>
      <c r="F10" s="441"/>
      <c r="G10" s="275" t="s">
        <v>3678</v>
      </c>
      <c r="H10" s="338">
        <v>10</v>
      </c>
      <c r="I10" s="439">
        <v>150</v>
      </c>
      <c r="J10" s="279">
        <f>H10*I10</f>
        <v>1500</v>
      </c>
      <c r="K10" s="269"/>
    </row>
    <row r="11" spans="1:12" x14ac:dyDescent="0.3">
      <c r="A11" s="588">
        <v>4</v>
      </c>
      <c r="B11" s="779"/>
      <c r="C11" s="307" t="s">
        <v>3824</v>
      </c>
      <c r="D11" s="440">
        <v>1.8</v>
      </c>
      <c r="E11" s="280">
        <v>0.05</v>
      </c>
      <c r="F11" s="280"/>
      <c r="G11" s="275" t="s">
        <v>3678</v>
      </c>
      <c r="H11" s="338">
        <v>42</v>
      </c>
      <c r="I11" s="338">
        <v>110</v>
      </c>
      <c r="J11" s="279">
        <f>H11*I11</f>
        <v>4620</v>
      </c>
      <c r="K11" s="269"/>
    </row>
    <row r="12" spans="1:12" s="277" customFormat="1" ht="13.8" x14ac:dyDescent="0.25">
      <c r="A12" s="588">
        <v>5</v>
      </c>
      <c r="B12" s="443" t="s">
        <v>473</v>
      </c>
      <c r="C12" s="307" t="s">
        <v>3881</v>
      </c>
      <c r="D12" s="440">
        <v>0.1</v>
      </c>
      <c r="E12" s="280"/>
      <c r="F12" s="280"/>
      <c r="G12" s="275" t="s">
        <v>3701</v>
      </c>
      <c r="H12" s="338">
        <v>1.5</v>
      </c>
      <c r="I12" s="338">
        <v>180</v>
      </c>
      <c r="J12" s="279">
        <f>H12*I12</f>
        <v>270</v>
      </c>
      <c r="K12" s="278"/>
    </row>
    <row r="13" spans="1:12" x14ac:dyDescent="0.3">
      <c r="A13" s="758" t="s">
        <v>3712</v>
      </c>
      <c r="B13" s="759"/>
      <c r="C13" s="759"/>
      <c r="D13" s="759"/>
      <c r="E13" s="759"/>
      <c r="F13" s="759"/>
      <c r="G13" s="759"/>
      <c r="H13" s="759"/>
      <c r="I13" s="760"/>
      <c r="J13" s="683">
        <f>SUM(J8:J12)</f>
        <v>13998</v>
      </c>
      <c r="K13" s="269"/>
    </row>
    <row r="14" spans="1:12" x14ac:dyDescent="0.3">
      <c r="A14" s="337">
        <v>6</v>
      </c>
      <c r="B14" s="781" t="s">
        <v>3676</v>
      </c>
      <c r="C14" s="764" t="s">
        <v>3675</v>
      </c>
      <c r="D14" s="765"/>
      <c r="E14" s="765"/>
      <c r="F14" s="766"/>
      <c r="G14" s="275" t="s">
        <v>3660</v>
      </c>
      <c r="H14" s="271">
        <v>8</v>
      </c>
      <c r="I14" s="271">
        <v>400</v>
      </c>
      <c r="J14" s="279">
        <f>H14*I14</f>
        <v>3200</v>
      </c>
      <c r="K14" s="269"/>
    </row>
    <row r="15" spans="1:12" x14ac:dyDescent="0.3">
      <c r="A15" s="337">
        <v>7</v>
      </c>
      <c r="B15" s="782"/>
      <c r="C15" s="764" t="s">
        <v>3652</v>
      </c>
      <c r="D15" s="765"/>
      <c r="E15" s="765"/>
      <c r="F15" s="766"/>
      <c r="G15" s="275" t="s">
        <v>3660</v>
      </c>
      <c r="H15" s="271">
        <v>3</v>
      </c>
      <c r="I15" s="339">
        <v>700</v>
      </c>
      <c r="J15" s="279">
        <f>H15*I15</f>
        <v>2100</v>
      </c>
      <c r="K15" s="269"/>
      <c r="L15" s="274"/>
    </row>
    <row r="16" spans="1:12" x14ac:dyDescent="0.3">
      <c r="A16" s="761" t="s">
        <v>3704</v>
      </c>
      <c r="B16" s="762"/>
      <c r="C16" s="762"/>
      <c r="D16" s="762"/>
      <c r="E16" s="762"/>
      <c r="F16" s="762"/>
      <c r="G16" s="762"/>
      <c r="H16" s="762"/>
      <c r="I16" s="763"/>
      <c r="J16" s="334">
        <f>J14+J15</f>
        <v>5300</v>
      </c>
      <c r="K16" s="269"/>
    </row>
    <row r="17" spans="1:11" x14ac:dyDescent="0.3">
      <c r="A17" s="650">
        <v>9</v>
      </c>
      <c r="B17" s="770" t="s">
        <v>3674</v>
      </c>
      <c r="C17" s="772" t="s">
        <v>3718</v>
      </c>
      <c r="D17" s="773"/>
      <c r="E17" s="773"/>
      <c r="F17" s="774"/>
      <c r="G17" s="651" t="s">
        <v>3673</v>
      </c>
      <c r="H17" s="651"/>
      <c r="I17" s="652"/>
      <c r="J17" s="652"/>
      <c r="K17" s="269"/>
    </row>
    <row r="18" spans="1:11" x14ac:dyDescent="0.3">
      <c r="A18" s="653">
        <v>10</v>
      </c>
      <c r="B18" s="771"/>
      <c r="C18" s="775" t="s">
        <v>3674</v>
      </c>
      <c r="D18" s="776"/>
      <c r="E18" s="776"/>
      <c r="F18" s="777"/>
      <c r="G18" s="654" t="s">
        <v>3795</v>
      </c>
      <c r="H18" s="655">
        <v>1</v>
      </c>
      <c r="I18" s="654">
        <v>1500</v>
      </c>
      <c r="J18" s="656">
        <f>H18*I18</f>
        <v>1500</v>
      </c>
      <c r="K18" s="269"/>
    </row>
    <row r="19" spans="1:11" x14ac:dyDescent="0.3">
      <c r="A19" s="758" t="s">
        <v>3711</v>
      </c>
      <c r="B19" s="759"/>
      <c r="C19" s="759"/>
      <c r="D19" s="759"/>
      <c r="E19" s="759"/>
      <c r="F19" s="759"/>
      <c r="G19" s="759"/>
      <c r="H19" s="759"/>
      <c r="I19" s="760"/>
      <c r="J19" s="658">
        <f>J13+J16+J18</f>
        <v>20798</v>
      </c>
      <c r="K19" s="269"/>
    </row>
  </sheetData>
  <mergeCells count="17">
    <mergeCell ref="B17:B18"/>
    <mergeCell ref="C17:F17"/>
    <mergeCell ref="C18:F18"/>
    <mergeCell ref="A19:I19"/>
    <mergeCell ref="A1:J1"/>
    <mergeCell ref="B9:B11"/>
    <mergeCell ref="C6:H6"/>
    <mergeCell ref="B14:B15"/>
    <mergeCell ref="A13:I13"/>
    <mergeCell ref="A16:I16"/>
    <mergeCell ref="C14:F14"/>
    <mergeCell ref="C15:F15"/>
    <mergeCell ref="A2:B2"/>
    <mergeCell ref="A3:B3"/>
    <mergeCell ref="A4:B4"/>
    <mergeCell ref="A5:B5"/>
    <mergeCell ref="A6:B6"/>
  </mergeCells>
  <pageMargins left="0.7" right="0.7" top="0.75" bottom="0.75" header="0.3" footer="0.3"/>
  <pageSetup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zoomScaleNormal="100" workbookViewId="0">
      <selection activeCell="A7" sqref="A7:J7"/>
    </sheetView>
  </sheetViews>
  <sheetFormatPr defaultRowHeight="14.4" x14ac:dyDescent="0.3"/>
  <cols>
    <col min="1" max="1" width="3.44140625" bestFit="1" customWidth="1"/>
    <col min="2" max="2" width="14.6640625" style="268" bestFit="1" customWidth="1"/>
    <col min="3" max="3" width="24.33203125" style="267" customWidth="1"/>
    <col min="4" max="4" width="7.21875" style="265" customWidth="1"/>
    <col min="5" max="5" width="9.21875" style="265" customWidth="1"/>
    <col min="6" max="6" width="7.77734375" style="265" customWidth="1"/>
    <col min="7" max="7" width="9.33203125" style="266" bestFit="1" customWidth="1"/>
    <col min="8" max="8" width="8.33203125" bestFit="1" customWidth="1"/>
    <col min="9" max="9" width="13.44140625" style="265" bestFit="1" customWidth="1"/>
    <col min="10" max="10" width="10.44140625" style="264" bestFit="1" customWidth="1"/>
  </cols>
  <sheetData>
    <row r="1" spans="1:11" ht="56.25" customHeight="1" x14ac:dyDescent="0.3">
      <c r="A1" s="778" t="s">
        <v>3695</v>
      </c>
      <c r="B1" s="778"/>
      <c r="C1" s="778"/>
      <c r="D1" s="778"/>
      <c r="E1" s="778"/>
      <c r="F1" s="778"/>
      <c r="G1" s="778"/>
      <c r="H1" s="778"/>
      <c r="I1" s="778"/>
      <c r="J1" s="778"/>
    </row>
    <row r="2" spans="1:11" x14ac:dyDescent="0.3">
      <c r="A2" s="767" t="s">
        <v>456</v>
      </c>
      <c r="B2" s="767"/>
      <c r="C2" s="3" t="s">
        <v>1906</v>
      </c>
      <c r="D2" s="292"/>
      <c r="E2" s="289"/>
      <c r="F2" s="289"/>
      <c r="G2" s="291"/>
      <c r="H2" s="290"/>
      <c r="I2" s="289"/>
      <c r="J2" s="288"/>
    </row>
    <row r="3" spans="1:11" x14ac:dyDescent="0.3">
      <c r="A3" s="767" t="s">
        <v>3694</v>
      </c>
      <c r="B3" s="767"/>
      <c r="C3" s="3" t="s">
        <v>1275</v>
      </c>
      <c r="D3" s="292"/>
      <c r="E3" s="289"/>
      <c r="F3" s="289"/>
      <c r="G3" s="291"/>
      <c r="H3" s="290"/>
      <c r="I3" s="289"/>
      <c r="J3" s="288"/>
    </row>
    <row r="4" spans="1:11" x14ac:dyDescent="0.3">
      <c r="A4" s="768" t="s">
        <v>3779</v>
      </c>
      <c r="B4" s="768"/>
      <c r="C4" s="3" t="s">
        <v>1291</v>
      </c>
      <c r="D4" s="292"/>
      <c r="E4" s="289"/>
      <c r="F4" s="289"/>
      <c r="G4" s="291"/>
      <c r="H4" s="290"/>
      <c r="I4" s="289"/>
      <c r="J4" s="288"/>
    </row>
    <row r="5" spans="1:11" x14ac:dyDescent="0.3">
      <c r="A5" s="769" t="s">
        <v>3726</v>
      </c>
      <c r="B5" s="769"/>
      <c r="C5" s="3" t="s">
        <v>2810</v>
      </c>
      <c r="D5" s="292"/>
      <c r="E5" s="289"/>
      <c r="F5" s="289"/>
      <c r="G5" s="291"/>
      <c r="H5" s="290"/>
      <c r="I5" s="289"/>
      <c r="J5" s="288"/>
    </row>
    <row r="6" spans="1:11" x14ac:dyDescent="0.3">
      <c r="A6" s="767" t="s">
        <v>457</v>
      </c>
      <c r="B6" s="767"/>
      <c r="C6" s="3" t="s">
        <v>2110</v>
      </c>
      <c r="D6" s="287"/>
      <c r="E6" s="287"/>
      <c r="F6" s="287"/>
      <c r="G6" s="287"/>
      <c r="H6" s="287"/>
      <c r="I6" s="287"/>
      <c r="J6" s="287"/>
    </row>
    <row r="7" spans="1:11" ht="27.6" x14ac:dyDescent="0.3">
      <c r="A7" s="701" t="s">
        <v>413</v>
      </c>
      <c r="B7" s="406" t="s">
        <v>3712</v>
      </c>
      <c r="C7" s="353" t="s">
        <v>3692</v>
      </c>
      <c r="D7" s="351" t="s">
        <v>3691</v>
      </c>
      <c r="E7" s="309" t="s">
        <v>3690</v>
      </c>
      <c r="F7" s="309" t="s">
        <v>3689</v>
      </c>
      <c r="G7" s="352" t="s">
        <v>3688</v>
      </c>
      <c r="H7" s="351" t="s">
        <v>3687</v>
      </c>
      <c r="I7" s="351" t="s">
        <v>3883</v>
      </c>
      <c r="J7" s="351" t="s">
        <v>3884</v>
      </c>
      <c r="K7" s="269"/>
    </row>
    <row r="8" spans="1:11" ht="16.2" x14ac:dyDescent="0.3">
      <c r="A8" s="283">
        <v>1</v>
      </c>
      <c r="B8" s="779" t="s">
        <v>3686</v>
      </c>
      <c r="C8" s="286" t="s">
        <v>3685</v>
      </c>
      <c r="D8" s="275">
        <v>10</v>
      </c>
      <c r="E8" s="280">
        <v>6</v>
      </c>
      <c r="F8" s="280"/>
      <c r="G8" s="275" t="s">
        <v>3683</v>
      </c>
      <c r="H8" s="279">
        <f>D8*E8</f>
        <v>60</v>
      </c>
      <c r="I8" s="279">
        <v>30</v>
      </c>
      <c r="J8" s="279">
        <f t="shared" ref="J8:J15" si="0">H8*I8</f>
        <v>1800</v>
      </c>
      <c r="K8" s="269"/>
    </row>
    <row r="9" spans="1:11" ht="16.2" x14ac:dyDescent="0.3">
      <c r="A9" s="283">
        <v>2</v>
      </c>
      <c r="B9" s="779"/>
      <c r="C9" s="281" t="s">
        <v>3886</v>
      </c>
      <c r="D9" s="275">
        <v>6</v>
      </c>
      <c r="E9" s="280">
        <v>3</v>
      </c>
      <c r="F9" s="280"/>
      <c r="G9" s="275" t="s">
        <v>3683</v>
      </c>
      <c r="H9" s="279">
        <v>2</v>
      </c>
      <c r="I9" s="279">
        <v>1600</v>
      </c>
      <c r="J9" s="279">
        <f t="shared" si="0"/>
        <v>3200</v>
      </c>
      <c r="K9" s="269"/>
    </row>
    <row r="10" spans="1:11" ht="16.2" x14ac:dyDescent="0.3">
      <c r="A10" s="283">
        <v>3</v>
      </c>
      <c r="B10" s="779"/>
      <c r="C10" s="285" t="s">
        <v>3880</v>
      </c>
      <c r="D10" s="275">
        <v>6</v>
      </c>
      <c r="E10" s="280">
        <v>3</v>
      </c>
      <c r="F10" s="280"/>
      <c r="G10" s="275" t="s">
        <v>3683</v>
      </c>
      <c r="H10" s="279">
        <v>4</v>
      </c>
      <c r="I10" s="279">
        <v>1600</v>
      </c>
      <c r="J10" s="279">
        <f t="shared" si="0"/>
        <v>6400</v>
      </c>
      <c r="K10" s="269"/>
    </row>
    <row r="11" spans="1:11" x14ac:dyDescent="0.3">
      <c r="A11" s="283">
        <v>4</v>
      </c>
      <c r="B11" s="779" t="s">
        <v>3682</v>
      </c>
      <c r="C11" s="284" t="s">
        <v>3824</v>
      </c>
      <c r="D11" s="275">
        <v>2.5</v>
      </c>
      <c r="E11" s="280">
        <v>0.15</v>
      </c>
      <c r="F11" s="280"/>
      <c r="G11" s="275" t="s">
        <v>3677</v>
      </c>
      <c r="H11" s="279">
        <v>8</v>
      </c>
      <c r="I11" s="279">
        <v>200</v>
      </c>
      <c r="J11" s="279">
        <f t="shared" si="0"/>
        <v>1600</v>
      </c>
      <c r="K11" s="269"/>
    </row>
    <row r="12" spans="1:11" x14ac:dyDescent="0.3">
      <c r="A12" s="283">
        <v>5</v>
      </c>
      <c r="B12" s="779"/>
      <c r="C12" s="284" t="s">
        <v>3824</v>
      </c>
      <c r="D12" s="275">
        <v>5</v>
      </c>
      <c r="E12" s="280">
        <v>0.2</v>
      </c>
      <c r="F12" s="280"/>
      <c r="G12" s="275" t="s">
        <v>3677</v>
      </c>
      <c r="H12" s="279">
        <v>5</v>
      </c>
      <c r="I12" s="279">
        <v>350</v>
      </c>
      <c r="J12" s="279">
        <f t="shared" si="0"/>
        <v>1750</v>
      </c>
      <c r="K12" s="269"/>
    </row>
    <row r="13" spans="1:11" ht="16.2" x14ac:dyDescent="0.3">
      <c r="A13" s="283">
        <v>6</v>
      </c>
      <c r="B13" s="783" t="s">
        <v>478</v>
      </c>
      <c r="C13" s="281" t="s">
        <v>3680</v>
      </c>
      <c r="D13" s="275"/>
      <c r="E13" s="280"/>
      <c r="F13" s="280"/>
      <c r="G13" s="275" t="s">
        <v>3679</v>
      </c>
      <c r="H13" s="279">
        <v>20</v>
      </c>
      <c r="I13" s="279">
        <v>250</v>
      </c>
      <c r="J13" s="279">
        <f t="shared" si="0"/>
        <v>5000</v>
      </c>
      <c r="K13" s="269"/>
    </row>
    <row r="14" spans="1:11" s="277" customFormat="1" ht="13.8" x14ac:dyDescent="0.25">
      <c r="A14" s="283">
        <v>7</v>
      </c>
      <c r="B14" s="784"/>
      <c r="C14" s="281" t="s">
        <v>2002</v>
      </c>
      <c r="D14" s="275"/>
      <c r="E14" s="280"/>
      <c r="F14" s="280"/>
      <c r="G14" s="275" t="s">
        <v>3678</v>
      </c>
      <c r="H14" s="279">
        <v>50</v>
      </c>
      <c r="I14" s="279">
        <v>10</v>
      </c>
      <c r="J14" s="279">
        <f t="shared" si="0"/>
        <v>500</v>
      </c>
      <c r="K14" s="278"/>
    </row>
    <row r="15" spans="1:11" s="277" customFormat="1" ht="13.8" x14ac:dyDescent="0.25">
      <c r="A15" s="283">
        <v>8</v>
      </c>
      <c r="B15" s="785"/>
      <c r="C15" s="281" t="s">
        <v>3881</v>
      </c>
      <c r="D15" s="275"/>
      <c r="E15" s="280"/>
      <c r="F15" s="280"/>
      <c r="G15" s="275" t="s">
        <v>3677</v>
      </c>
      <c r="H15" s="279">
        <v>15</v>
      </c>
      <c r="I15" s="279">
        <v>70</v>
      </c>
      <c r="J15" s="279">
        <f t="shared" si="0"/>
        <v>1050</v>
      </c>
      <c r="K15" s="278"/>
    </row>
    <row r="16" spans="1:11" x14ac:dyDescent="0.3">
      <c r="A16" s="758" t="s">
        <v>3712</v>
      </c>
      <c r="B16" s="759"/>
      <c r="C16" s="759"/>
      <c r="D16" s="759"/>
      <c r="E16" s="759"/>
      <c r="F16" s="759"/>
      <c r="G16" s="759"/>
      <c r="H16" s="759"/>
      <c r="I16" s="760"/>
      <c r="J16" s="276">
        <f>SUM(J8:J15)</f>
        <v>21300</v>
      </c>
      <c r="K16" s="269"/>
    </row>
    <row r="17" spans="1:12" x14ac:dyDescent="0.3">
      <c r="A17" s="273">
        <v>9</v>
      </c>
      <c r="B17" s="786" t="s">
        <v>3676</v>
      </c>
      <c r="C17" s="764" t="s">
        <v>3675</v>
      </c>
      <c r="D17" s="765"/>
      <c r="E17" s="765"/>
      <c r="F17" s="766"/>
      <c r="G17" s="275" t="s">
        <v>3660</v>
      </c>
      <c r="H17" s="275">
        <v>3</v>
      </c>
      <c r="I17" s="271">
        <v>400</v>
      </c>
      <c r="J17" s="270">
        <f>H17*I17</f>
        <v>1200</v>
      </c>
      <c r="K17" s="269"/>
    </row>
    <row r="18" spans="1:12" x14ac:dyDescent="0.3">
      <c r="A18" s="273">
        <v>10</v>
      </c>
      <c r="B18" s="786"/>
      <c r="C18" s="764" t="s">
        <v>3652</v>
      </c>
      <c r="D18" s="765"/>
      <c r="E18" s="765"/>
      <c r="F18" s="766"/>
      <c r="G18" s="275" t="s">
        <v>3660</v>
      </c>
      <c r="H18" s="275">
        <v>3</v>
      </c>
      <c r="I18" s="271">
        <v>800</v>
      </c>
      <c r="J18" s="270">
        <f>H18*I18</f>
        <v>2400</v>
      </c>
      <c r="K18" s="269"/>
      <c r="L18" s="274"/>
    </row>
    <row r="19" spans="1:12" x14ac:dyDescent="0.3">
      <c r="A19" s="761" t="s">
        <v>3704</v>
      </c>
      <c r="B19" s="762"/>
      <c r="C19" s="762"/>
      <c r="D19" s="762"/>
      <c r="E19" s="762"/>
      <c r="F19" s="762"/>
      <c r="G19" s="762"/>
      <c r="H19" s="762"/>
      <c r="I19" s="763"/>
      <c r="J19" s="628">
        <f>J17+J18</f>
        <v>3600</v>
      </c>
      <c r="K19" s="269"/>
    </row>
    <row r="20" spans="1:12" x14ac:dyDescent="0.3">
      <c r="A20" s="273">
        <v>12</v>
      </c>
      <c r="B20" s="787" t="s">
        <v>3674</v>
      </c>
      <c r="C20" s="788" t="s">
        <v>3718</v>
      </c>
      <c r="D20" s="788"/>
      <c r="E20" s="788"/>
      <c r="F20" s="788"/>
      <c r="G20" s="272" t="s">
        <v>3673</v>
      </c>
      <c r="H20" s="272"/>
      <c r="I20" s="271"/>
      <c r="J20" s="270"/>
      <c r="K20" s="269"/>
    </row>
    <row r="21" spans="1:12" x14ac:dyDescent="0.3">
      <c r="A21" s="273">
        <v>13</v>
      </c>
      <c r="B21" s="787"/>
      <c r="C21" s="789" t="s">
        <v>3674</v>
      </c>
      <c r="D21" s="789"/>
      <c r="E21" s="789"/>
      <c r="F21" s="789"/>
      <c r="G21" s="275" t="s">
        <v>3795</v>
      </c>
      <c r="H21" s="272">
        <v>1</v>
      </c>
      <c r="I21" s="657">
        <v>2000</v>
      </c>
      <c r="J21" s="270">
        <f>H21*I21</f>
        <v>2000</v>
      </c>
      <c r="K21" s="269"/>
    </row>
    <row r="22" spans="1:12" x14ac:dyDescent="0.3">
      <c r="A22" s="758" t="s">
        <v>3711</v>
      </c>
      <c r="B22" s="759"/>
      <c r="C22" s="759"/>
      <c r="D22" s="759"/>
      <c r="E22" s="759"/>
      <c r="F22" s="759"/>
      <c r="G22" s="759"/>
      <c r="H22" s="759"/>
      <c r="I22" s="760"/>
      <c r="J22" s="628">
        <f>J16+J19+J21</f>
        <v>26900</v>
      </c>
      <c r="K22" s="269"/>
    </row>
  </sheetData>
  <mergeCells count="18">
    <mergeCell ref="A22:I22"/>
    <mergeCell ref="A19:I19"/>
    <mergeCell ref="B8:B10"/>
    <mergeCell ref="B11:B12"/>
    <mergeCell ref="B20:B21"/>
    <mergeCell ref="C20:F20"/>
    <mergeCell ref="C21:F21"/>
    <mergeCell ref="B13:B15"/>
    <mergeCell ref="A6:B6"/>
    <mergeCell ref="B17:B18"/>
    <mergeCell ref="C17:F17"/>
    <mergeCell ref="C18:F18"/>
    <mergeCell ref="A16:I16"/>
    <mergeCell ref="A1:J1"/>
    <mergeCell ref="A2:B2"/>
    <mergeCell ref="A3:B3"/>
    <mergeCell ref="A4:B4"/>
    <mergeCell ref="A5:B5"/>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67</vt:i4>
      </vt:variant>
      <vt:variant>
        <vt:lpstr>Named Ranges</vt:lpstr>
      </vt:variant>
      <vt:variant>
        <vt:i4>32</vt:i4>
      </vt:variant>
    </vt:vector>
  </HeadingPairs>
  <TitlesOfParts>
    <vt:vector size="99" baseType="lpstr">
      <vt:lpstr>READ_ME</vt:lpstr>
      <vt:lpstr>DAP</vt:lpstr>
      <vt:lpstr>Tool</vt:lpstr>
      <vt:lpstr>Tool_Choices</vt:lpstr>
      <vt:lpstr>Clean_Data</vt:lpstr>
      <vt:lpstr>Analyzed_Data</vt:lpstr>
      <vt:lpstr>BOQ_Cost</vt:lpstr>
      <vt:lpstr>Central_Cottontent_Jat</vt:lpstr>
      <vt:lpstr>Central_Cottontent_Jugi </vt:lpstr>
      <vt:lpstr>Central_Cave_Samoch</vt:lpstr>
      <vt:lpstr>Central_Curvedroof_Gumbazi</vt:lpstr>
      <vt:lpstr>Central_Flatroof_Pakhsarural</vt:lpstr>
      <vt:lpstr>Central_Flatroof_Pakhsaurban</vt:lpstr>
      <vt:lpstr>Central_Flatroof_CHvariant</vt:lpstr>
      <vt:lpstr>Central_Flatroof_Massivestone</vt:lpstr>
      <vt:lpstr>Central_Flatroof_Kabuli</vt:lpstr>
      <vt:lpstr>East_Cottontent_Jugi</vt:lpstr>
      <vt:lpstr>East_Flatroof_Pakhsarural</vt:lpstr>
      <vt:lpstr>East_Flatroof_Pakhsaurban</vt:lpstr>
      <vt:lpstr>East_Flatroof_Massivestone</vt:lpstr>
      <vt:lpstr>East_Flatroof_Timberstone</vt:lpstr>
      <vt:lpstr>East_Flatroof_Kabuli</vt:lpstr>
      <vt:lpstr>East_Flatroof_Concreteblock</vt:lpstr>
      <vt:lpstr>East_Flatroof_Steel</vt:lpstr>
      <vt:lpstr>Northeast_Hut_Chapari</vt:lpstr>
      <vt:lpstr>Northeast_Hut_Kapa</vt:lpstr>
      <vt:lpstr>Northeast_Hut_Kapaiarab</vt:lpstr>
      <vt:lpstr>Northeast_Flatroof_Pakhsarural</vt:lpstr>
      <vt:lpstr>Northeast_Flatroof_Pakhsaurban</vt:lpstr>
      <vt:lpstr>Northeast_Flatroof_Massivestone</vt:lpstr>
      <vt:lpstr>Northeast_Flatroof_Kabuli</vt:lpstr>
      <vt:lpstr>North_Cottontent_Jat</vt:lpstr>
      <vt:lpstr>North_Hut_Lacheq</vt:lpstr>
      <vt:lpstr>North_Curvedroof_Gumbazi</vt:lpstr>
      <vt:lpstr>North_Curvedroof_Tazar</vt:lpstr>
      <vt:lpstr>North_Flatroof_Pakhsarural</vt:lpstr>
      <vt:lpstr>North_Flatroof_Pakhsaurban</vt:lpstr>
      <vt:lpstr>Southeast_Blacktent_Brahui</vt:lpstr>
      <vt:lpstr>Southeast_Blacktent_Ghilzai</vt:lpstr>
      <vt:lpstr>Southeast_Cottontent_Jat</vt:lpstr>
      <vt:lpstr>Southeast_Cottontent_Jugi</vt:lpstr>
      <vt:lpstr>Southeast_Hut_Kodai</vt:lpstr>
      <vt:lpstr>Southeast_Flatroof_Pakhsarural</vt:lpstr>
      <vt:lpstr>Southeast_Flatroof_Pakhsaurban</vt:lpstr>
      <vt:lpstr>Southeast_Flatroof_Timberstone</vt:lpstr>
      <vt:lpstr>Southeast_Flatroof_Massivestone</vt:lpstr>
      <vt:lpstr>Southeast_Flatroof_Kabuli</vt:lpstr>
      <vt:lpstr>Southeast_Flatroof_Blockmud</vt:lpstr>
      <vt:lpstr>South_Blacktent_Baluch</vt:lpstr>
      <vt:lpstr>South_Blacktent_Brahui</vt:lpstr>
      <vt:lpstr>South_Blacktent_Durrani</vt:lpstr>
      <vt:lpstr>South_Blanktent_Ghilzai</vt:lpstr>
      <vt:lpstr>South_Hut_Kapa</vt:lpstr>
      <vt:lpstr>South_Curvedroof_Gumbazi</vt:lpstr>
      <vt:lpstr>South_Curvedroof_Gumbazi2</vt:lpstr>
      <vt:lpstr>South_Curvedroof_Tazar</vt:lpstr>
      <vt:lpstr>South_Curvedroof_Timberbeam</vt:lpstr>
      <vt:lpstr>South_Flatroof_Pakhsarural</vt:lpstr>
      <vt:lpstr>South_Flatroof_Pakhsarural2</vt:lpstr>
      <vt:lpstr>South_Flatroof_Pakhsaurban</vt:lpstr>
      <vt:lpstr>South_Flatroof_Pakhsaurban2</vt:lpstr>
      <vt:lpstr>West_Cottontent_Jat</vt:lpstr>
      <vt:lpstr>West_Cottontent_Herati</vt:lpstr>
      <vt:lpstr>West_Curvedroof_Gumbazi</vt:lpstr>
      <vt:lpstr>West_Flatroof_Pakhsarural</vt:lpstr>
      <vt:lpstr>West_Flatroof_Pakhsaurban</vt:lpstr>
      <vt:lpstr>West_Flatroof_Shervani</vt:lpstr>
      <vt:lpstr>Central_Cave_Samoch!Print_Area</vt:lpstr>
      <vt:lpstr>Central_Flatroof_CHvariant!Print_Area</vt:lpstr>
      <vt:lpstr>Central_Flatroof_Massivestone!Print_Area</vt:lpstr>
      <vt:lpstr>East_Cottontent_Jugi!Print_Area</vt:lpstr>
      <vt:lpstr>East_Flatroof_Steel!Print_Area</vt:lpstr>
      <vt:lpstr>East_Flatroof_Timberstone!Print_Area</vt:lpstr>
      <vt:lpstr>North_Curvedroof_Gumbazi!Print_Area</vt:lpstr>
      <vt:lpstr>North_Curvedroof_Tazar!Print_Area</vt:lpstr>
      <vt:lpstr>North_Hut_Lacheq!Print_Area</vt:lpstr>
      <vt:lpstr>Northeast_Flatroof_Kabuli!Print_Area</vt:lpstr>
      <vt:lpstr>Northeast_Flatroof_Massivestone!Print_Area</vt:lpstr>
      <vt:lpstr>Northeast_Hut_Kapa!Print_Area</vt:lpstr>
      <vt:lpstr>Northeast_Hut_Kapaiarab!Print_Area</vt:lpstr>
      <vt:lpstr>South_Blacktent_Baluch!Print_Area</vt:lpstr>
      <vt:lpstr>South_Blacktent_Brahui!Print_Area</vt:lpstr>
      <vt:lpstr>South_Blacktent_Durrani!Print_Area</vt:lpstr>
      <vt:lpstr>South_Blanktent_Ghilzai!Print_Area</vt:lpstr>
      <vt:lpstr>South_Curvedroof_Gumbazi!Print_Area</vt:lpstr>
      <vt:lpstr>South_Curvedroof_Tazar!Print_Area</vt:lpstr>
      <vt:lpstr>South_Curvedroof_Timberbeam!Print_Area</vt:lpstr>
      <vt:lpstr>South_Flatroof_Pakhsarural2!Print_Area</vt:lpstr>
      <vt:lpstr>South_Flatroof_Pakhsaurban2!Print_Area</vt:lpstr>
      <vt:lpstr>South_Hut_Kapa!Print_Area</vt:lpstr>
      <vt:lpstr>Southeast_Blacktent_Brahui!Print_Area</vt:lpstr>
      <vt:lpstr>Southeast_Blacktent_Ghilzai!Print_Area</vt:lpstr>
      <vt:lpstr>Southeast_Flatroof_Blockmud!Print_Area</vt:lpstr>
      <vt:lpstr>Southeast_Flatroof_Pakhsaurban!Print_Area</vt:lpstr>
      <vt:lpstr>Southeast_Flatroof_Timberstone!Print_Area</vt:lpstr>
      <vt:lpstr>West_Cottontent_Herati!Print_Area</vt:lpstr>
      <vt:lpstr>West_Flatroof_Pakhsarural!Print_Area</vt:lpstr>
      <vt:lpstr>West_Flatroof_Pakhsaurban!Print_Area</vt:lpstr>
      <vt:lpstr>West_Flatroof_Shervani!Print_Area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Shazmane MANDJEE</dc:creator>
  <cp:lastModifiedBy>Ari WEISS</cp:lastModifiedBy>
  <dcterms:created xsi:type="dcterms:W3CDTF">2022-05-02T05:03:10Z</dcterms:created>
  <dcterms:modified xsi:type="dcterms:W3CDTF">2022-05-04T04:01:16Z</dcterms:modified>
</cp:coreProperties>
</file>