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01"/>
  <workbookPr defaultThemeVersion="124226"/>
  <mc:AlternateContent xmlns:mc="http://schemas.openxmlformats.org/markup-compatibility/2006">
    <mc:Choice Requires="x15">
      <x15ac:absPath xmlns:x15ac="http://schemas.microsoft.com/office/spreadsheetml/2010/11/ac" url="C:\Users\Admin\SynologyDrive\IMPACT\SynologyDrive\2. Research Projects\3. Humanitarian Pillar\6. Protection\UNICEF Social Protection\7. Deliverables\Clean datasets\To be published\"/>
    </mc:Choice>
  </mc:AlternateContent>
  <xr:revisionPtr revIDLastSave="0" documentId="13_ncr:1_{E14CB93A-EBB2-4677-BEDE-0AEAA7494A51}" xr6:coauthVersionLast="47" xr6:coauthVersionMax="47" xr10:uidLastSave="{00000000-0000-0000-0000-000000000000}"/>
  <bookViews>
    <workbookView xWindow="-120" yWindow="-120" windowWidth="20730" windowHeight="11160" xr2:uid="{00000000-000D-0000-FFFF-FFFF00000000}"/>
  </bookViews>
  <sheets>
    <sheet name="READ_ME" sheetId="6" r:id="rId1"/>
    <sheet name="Raw data" sheetId="1" r:id="rId2"/>
    <sheet name="Clean data" sheetId="3" r:id="rId3"/>
    <sheet name="Analysis" sheetId="8" r:id="rId4"/>
    <sheet name="Cleaning Log" sheetId="2" r:id="rId5"/>
    <sheet name="Deletion Log" sheetId="4" r:id="rId6"/>
    <sheet name="Kobo survey" sheetId="9" r:id="rId7"/>
    <sheet name="Choices" sheetId="7" r:id="rId8"/>
  </sheets>
  <definedNames>
    <definedName name="_xlnm._FilterDatabase" localSheetId="3" hidden="1">Analysis!$NA$2:$NB$59</definedName>
    <definedName name="_xlnm._FilterDatabase" localSheetId="4" hidden="1">'Cleaning Log'!$A$1:$F$1064</definedName>
    <definedName name="_xlnm._FilterDatabase" localSheetId="1" hidden="1">'Raw data'!$A$1:$AJI$54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57" i="8" l="1"/>
  <c r="AG60" i="8" l="1"/>
  <c r="PJ56" i="8"/>
  <c r="PK56" i="8"/>
  <c r="PI56" i="8"/>
  <c r="PF56" i="8"/>
  <c r="PG56" i="8"/>
  <c r="PE56" i="8"/>
  <c r="PC59" i="8"/>
  <c r="PB59" i="8"/>
  <c r="PC58" i="8"/>
  <c r="PB58" i="8"/>
  <c r="PC57" i="8"/>
  <c r="PB57" i="8"/>
  <c r="PA56" i="8"/>
  <c r="OW56" i="8"/>
  <c r="OX56" i="8"/>
  <c r="OY56" i="8"/>
  <c r="OZ56" i="8"/>
  <c r="OV56" i="8"/>
  <c r="OQ56" i="8"/>
  <c r="OR56" i="8"/>
  <c r="OS56" i="8"/>
  <c r="OT56" i="8"/>
  <c r="OP56" i="8"/>
  <c r="ON59" i="8"/>
  <c r="OM59" i="8"/>
  <c r="ON58" i="8"/>
  <c r="OM58" i="8"/>
  <c r="ON57" i="8"/>
  <c r="OM57" i="8"/>
  <c r="OK56" i="8"/>
  <c r="OL56" i="8"/>
  <c r="OJ56" i="8"/>
  <c r="OG58" i="8"/>
  <c r="OG59" i="8"/>
  <c r="OF59" i="8"/>
  <c r="OF58" i="8"/>
  <c r="OG57" i="8"/>
  <c r="OF57" i="8"/>
  <c r="OB56" i="8"/>
  <c r="OC56" i="8"/>
  <c r="OD56" i="8"/>
  <c r="NY56" i="8"/>
  <c r="NZ56" i="8"/>
  <c r="NX56" i="8"/>
  <c r="NU56" i="8"/>
  <c r="NV56" i="8"/>
  <c r="NT56" i="8"/>
  <c r="NQ56" i="8"/>
  <c r="NL56" i="8"/>
  <c r="NM56" i="8"/>
  <c r="NN56" i="8"/>
  <c r="NO56" i="8"/>
  <c r="NP56" i="8"/>
  <c r="NK56" i="8"/>
  <c r="MZ56" i="8"/>
  <c r="NA56" i="8"/>
  <c r="NB56" i="8"/>
  <c r="NC56" i="8"/>
  <c r="ND56" i="8"/>
  <c r="NE56" i="8"/>
  <c r="NF56" i="8"/>
  <c r="NG56" i="8"/>
  <c r="NH56" i="8"/>
  <c r="NI56" i="8"/>
  <c r="MY56" i="8"/>
  <c r="MP56" i="8"/>
  <c r="MQ56" i="8"/>
  <c r="MR56" i="8"/>
  <c r="MS56" i="8"/>
  <c r="MT56" i="8"/>
  <c r="MU56" i="8"/>
  <c r="MV56" i="8"/>
  <c r="MW56" i="8"/>
  <c r="MO56" i="8"/>
  <c r="MF56" i="8"/>
  <c r="MG56" i="8"/>
  <c r="MH56" i="8"/>
  <c r="MI56" i="8"/>
  <c r="MJ56" i="8"/>
  <c r="MK56" i="8"/>
  <c r="ML56" i="8"/>
  <c r="MM56" i="8"/>
  <c r="ME56" i="8"/>
  <c r="LV56" i="8"/>
  <c r="LW56" i="8"/>
  <c r="LX56" i="8"/>
  <c r="LY56" i="8"/>
  <c r="LZ56" i="8"/>
  <c r="MA56" i="8"/>
  <c r="MB56" i="8"/>
  <c r="MC56" i="8"/>
  <c r="LU56" i="8"/>
  <c r="LM56" i="8"/>
  <c r="LN56" i="8"/>
  <c r="LO56" i="8"/>
  <c r="LP56" i="8"/>
  <c r="LQ56" i="8"/>
  <c r="LR56" i="8"/>
  <c r="LL56" i="8"/>
  <c r="LD56" i="8"/>
  <c r="LE56" i="8"/>
  <c r="LF56" i="8"/>
  <c r="LG56" i="8"/>
  <c r="LH56" i="8"/>
  <c r="LI56" i="8"/>
  <c r="LJ56" i="8"/>
  <c r="LC56" i="8"/>
  <c r="LA56" i="8"/>
  <c r="KV56" i="8"/>
  <c r="KW56" i="8"/>
  <c r="KX56" i="8"/>
  <c r="KY56" i="8"/>
  <c r="KZ56" i="8"/>
  <c r="KU56" i="8"/>
  <c r="KJ56" i="8"/>
  <c r="KK56" i="8"/>
  <c r="KL56" i="8"/>
  <c r="KM56" i="8"/>
  <c r="KN56" i="8"/>
  <c r="KO56" i="8"/>
  <c r="KP56" i="8"/>
  <c r="KQ56" i="8"/>
  <c r="KR56" i="8"/>
  <c r="KI56" i="8"/>
  <c r="KG56" i="8"/>
  <c r="JY56" i="8"/>
  <c r="JZ56" i="8"/>
  <c r="KA56" i="8"/>
  <c r="KB56" i="8"/>
  <c r="KC56" i="8"/>
  <c r="KD56" i="8"/>
  <c r="KE56" i="8"/>
  <c r="KF56" i="8"/>
  <c r="JX56" i="8"/>
  <c r="JU56" i="8"/>
  <c r="JV56" i="8"/>
  <c r="JN56" i="8"/>
  <c r="JO56" i="8"/>
  <c r="JP56" i="8"/>
  <c r="JQ56" i="8"/>
  <c r="JR56" i="8"/>
  <c r="JS56" i="8"/>
  <c r="JT56" i="8"/>
  <c r="JM56" i="8"/>
  <c r="JF56" i="8"/>
  <c r="JG56" i="8"/>
  <c r="JH56" i="8"/>
  <c r="JI56" i="8"/>
  <c r="JJ56" i="8"/>
  <c r="JE56" i="8"/>
  <c r="IY56" i="8"/>
  <c r="IZ56" i="8"/>
  <c r="JA56" i="8"/>
  <c r="JB56" i="8"/>
  <c r="JC56" i="8"/>
  <c r="IX56" i="8"/>
  <c r="IV56" i="8"/>
  <c r="IR56" i="8"/>
  <c r="IS56" i="8"/>
  <c r="IT56" i="8"/>
  <c r="IU56" i="8"/>
  <c r="IO56" i="8"/>
  <c r="IP56" i="8"/>
  <c r="IQ56" i="8"/>
  <c r="IN56" i="8"/>
  <c r="IK59" i="8"/>
  <c r="IK57" i="8"/>
  <c r="IK58" i="8"/>
  <c r="II56" i="8"/>
  <c r="IJ56" i="8"/>
  <c r="HY56" i="8"/>
  <c r="HZ56" i="8"/>
  <c r="IA56" i="8"/>
  <c r="IB56" i="8"/>
  <c r="IC56" i="8"/>
  <c r="ID56" i="8"/>
  <c r="IE56" i="8"/>
  <c r="IF56" i="8"/>
  <c r="IG56" i="8"/>
  <c r="IH56" i="8"/>
  <c r="HX56" i="8"/>
  <c r="HP56" i="8"/>
  <c r="HQ56" i="8"/>
  <c r="HR56" i="8"/>
  <c r="HS56" i="8"/>
  <c r="HT56" i="8"/>
  <c r="HU56" i="8"/>
  <c r="HV56" i="8"/>
  <c r="HO56" i="8"/>
  <c r="HL61" i="8"/>
  <c r="HL60" i="8"/>
  <c r="HL59" i="8"/>
  <c r="HL58" i="8"/>
  <c r="HL57" i="8"/>
  <c r="GX56" i="8"/>
  <c r="GY56" i="8"/>
  <c r="GZ56" i="8"/>
  <c r="HA56" i="8"/>
  <c r="HB56" i="8"/>
  <c r="HC56" i="8"/>
  <c r="HD56" i="8"/>
  <c r="HE56" i="8"/>
  <c r="HF56" i="8"/>
  <c r="HG56" i="8"/>
  <c r="HH56" i="8"/>
  <c r="HI56" i="8"/>
  <c r="HJ56" i="8"/>
  <c r="HK56" i="8"/>
  <c r="GW56" i="8"/>
  <c r="GO56" i="8"/>
  <c r="GP56" i="8"/>
  <c r="GQ56" i="8"/>
  <c r="GR56" i="8"/>
  <c r="GS56" i="8"/>
  <c r="GT56" i="8"/>
  <c r="GU56" i="8"/>
  <c r="GN56" i="8"/>
  <c r="GK59" i="8"/>
  <c r="GK58" i="8"/>
  <c r="GK57" i="8"/>
  <c r="GH56" i="8"/>
  <c r="GI56" i="8"/>
  <c r="GJ56" i="8"/>
  <c r="FY56" i="8"/>
  <c r="FZ56" i="8"/>
  <c r="GA56" i="8"/>
  <c r="GB56" i="8"/>
  <c r="GC56" i="8"/>
  <c r="GD56" i="8"/>
  <c r="GE56" i="8"/>
  <c r="GF56" i="8"/>
  <c r="GG56" i="8"/>
  <c r="FX56" i="8"/>
  <c r="FV56" i="8"/>
  <c r="FP56" i="8"/>
  <c r="FQ56" i="8"/>
  <c r="FR56" i="8"/>
  <c r="FS56" i="8"/>
  <c r="FT56" i="8"/>
  <c r="FU56" i="8"/>
  <c r="FO56" i="8"/>
  <c r="FH56" i="8"/>
  <c r="FI56" i="8"/>
  <c r="FJ56" i="8"/>
  <c r="FK56" i="8"/>
  <c r="FL56" i="8"/>
  <c r="FM56" i="8"/>
  <c r="FG56" i="8"/>
  <c r="EZ56" i="8"/>
  <c r="FA56" i="8"/>
  <c r="FB56" i="8"/>
  <c r="FC56" i="8"/>
  <c r="FD56" i="8"/>
  <c r="FE56" i="8"/>
  <c r="EY56" i="8"/>
  <c r="ER56" i="8"/>
  <c r="ES56" i="8"/>
  <c r="ET56" i="8"/>
  <c r="EU56" i="8"/>
  <c r="EV56" i="8"/>
  <c r="EW56" i="8"/>
  <c r="EQ56" i="8"/>
  <c r="EO56" i="8"/>
  <c r="EN56" i="8"/>
  <c r="EI56" i="8"/>
  <c r="EJ56" i="8"/>
  <c r="EK56" i="8"/>
  <c r="EL56" i="8"/>
  <c r="EM56" i="8"/>
  <c r="EH56" i="8"/>
  <c r="EE59" i="8"/>
  <c r="EB59" i="8"/>
  <c r="EC59" i="8"/>
  <c r="ED59" i="8"/>
  <c r="EA59" i="8"/>
  <c r="EB57" i="8"/>
  <c r="EC57" i="8"/>
  <c r="ED57" i="8"/>
  <c r="EE57" i="8"/>
  <c r="EB58" i="8"/>
  <c r="EC58" i="8"/>
  <c r="ED58" i="8"/>
  <c r="EE58" i="8"/>
  <c r="EA58" i="8"/>
  <c r="EA57" i="8"/>
  <c r="FD35" i="3"/>
  <c r="FD34" i="3"/>
  <c r="FD33" i="3"/>
  <c r="FD25" i="3"/>
  <c r="FD19" i="3"/>
  <c r="FD16" i="3"/>
  <c r="FD13" i="3"/>
  <c r="FD9" i="3"/>
  <c r="FD5" i="3"/>
  <c r="DY58" i="8" l="1"/>
  <c r="DY57" i="8"/>
  <c r="DP56" i="8"/>
  <c r="DQ56" i="8"/>
  <c r="DR56" i="8"/>
  <c r="DS56" i="8"/>
  <c r="DT56" i="8"/>
  <c r="DU56" i="8"/>
  <c r="DV56" i="8"/>
  <c r="DW56" i="8"/>
  <c r="DX56" i="8"/>
  <c r="DO56" i="8"/>
  <c r="DK56" i="8"/>
  <c r="DL56" i="8"/>
  <c r="DM56" i="8"/>
  <c r="DJ56" i="8"/>
  <c r="DF56" i="8"/>
  <c r="DG56" i="8"/>
  <c r="DH56" i="8"/>
  <c r="DE56" i="8"/>
  <c r="DA56" i="8"/>
  <c r="DB56" i="8"/>
  <c r="DC56" i="8"/>
  <c r="CZ56" i="8"/>
  <c r="CW59" i="8"/>
  <c r="CW58" i="8"/>
  <c r="CW57" i="8"/>
  <c r="CU59" i="8"/>
  <c r="CV59" i="8"/>
  <c r="CU58" i="8"/>
  <c r="CV58" i="8"/>
  <c r="CT59" i="8"/>
  <c r="CT58" i="8"/>
  <c r="CU57" i="8"/>
  <c r="CV57" i="8"/>
  <c r="CT57" i="8"/>
  <c r="CB56" i="8"/>
  <c r="CC56" i="8"/>
  <c r="CD56" i="8"/>
  <c r="CE56" i="8"/>
  <c r="CF56" i="8"/>
  <c r="CG56" i="8"/>
  <c r="CH56" i="8"/>
  <c r="CI56" i="8"/>
  <c r="CJ56" i="8"/>
  <c r="CK56" i="8"/>
  <c r="CL56" i="8"/>
  <c r="CM56" i="8"/>
  <c r="CN56" i="8"/>
  <c r="CO56" i="8"/>
  <c r="CP56" i="8"/>
  <c r="CQ56" i="8"/>
  <c r="CR56" i="8"/>
  <c r="CA56" i="8"/>
  <c r="BX58" i="8"/>
  <c r="BY58" i="8"/>
  <c r="BX57" i="8"/>
  <c r="BY57" i="8"/>
  <c r="BW58" i="8"/>
  <c r="BW57" i="8"/>
  <c r="BP56" i="8"/>
  <c r="BQ56" i="8"/>
  <c r="BR56" i="8"/>
  <c r="BS56" i="8"/>
  <c r="BT56" i="8"/>
  <c r="BU56" i="8"/>
  <c r="BO56" i="8"/>
  <c r="BN60" i="8"/>
  <c r="BN59" i="8"/>
  <c r="BN58" i="8"/>
  <c r="BN57" i="8"/>
  <c r="BI56" i="8"/>
  <c r="BJ56" i="8"/>
  <c r="BK56" i="8"/>
  <c r="BL56" i="8"/>
  <c r="BH56" i="8"/>
  <c r="BF58" i="8"/>
  <c r="BF57" i="8"/>
  <c r="AW57" i="8"/>
  <c r="AY56" i="8"/>
  <c r="AZ56" i="8"/>
  <c r="BA56" i="8"/>
  <c r="BB56" i="8"/>
  <c r="BC56" i="8"/>
  <c r="AX56" i="8"/>
  <c r="AU60" i="8"/>
  <c r="AU59" i="8"/>
  <c r="AU58" i="8"/>
  <c r="AU57" i="8"/>
  <c r="AS60" i="8"/>
  <c r="AS58" i="8"/>
  <c r="AS57" i="8"/>
  <c r="AS59" i="8"/>
  <c r="AQ59" i="8"/>
  <c r="AQ58" i="8"/>
  <c r="AQ57" i="8"/>
  <c r="AL56" i="8" l="1"/>
  <c r="AM56" i="8"/>
  <c r="AN56" i="8"/>
  <c r="AO56" i="8"/>
  <c r="AP56" i="8"/>
  <c r="AK56" i="8"/>
  <c r="AI60" i="8"/>
  <c r="AI59" i="8"/>
  <c r="AI58" i="8"/>
  <c r="AI57" i="8"/>
  <c r="AG59" i="8"/>
  <c r="AG58" i="8"/>
  <c r="AG57" i="8"/>
  <c r="AE58" i="8"/>
  <c r="AE57" i="8"/>
  <c r="C59" i="8"/>
  <c r="C58" i="8"/>
  <c r="C57" i="8"/>
  <c r="AC58" i="8"/>
  <c r="AC57" i="8"/>
  <c r="AB56" i="8"/>
  <c r="X56" i="8"/>
  <c r="Y56" i="8"/>
  <c r="Z56" i="8"/>
  <c r="AA56" i="8"/>
  <c r="W56" i="8"/>
  <c r="U61" i="8"/>
  <c r="U59" i="8"/>
  <c r="U58" i="8"/>
  <c r="U60" i="8"/>
  <c r="U57" i="8"/>
  <c r="P56" i="8"/>
  <c r="Q56" i="8"/>
  <c r="R56" i="8"/>
  <c r="S56" i="8"/>
  <c r="O56" i="8"/>
  <c r="F56" i="8"/>
  <c r="G56" i="8"/>
  <c r="E56" i="8"/>
  <c r="M59" i="8"/>
  <c r="M58" i="8"/>
  <c r="K59" i="8"/>
  <c r="K58" i="8"/>
  <c r="K57" i="8"/>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67" i="6" l="1"/>
</calcChain>
</file>

<file path=xl/sharedStrings.xml><?xml version="1.0" encoding="utf-8"?>
<sst xmlns="http://schemas.openxmlformats.org/spreadsheetml/2006/main" count="18632" uniqueCount="3592">
  <si>
    <t>start</t>
  </si>
  <si>
    <t>end</t>
  </si>
  <si>
    <t>today</t>
  </si>
  <si>
    <t>deviceid</t>
  </si>
  <si>
    <t>audit</t>
  </si>
  <si>
    <t>Enter the date of interview (Enumerator only)</t>
  </si>
  <si>
    <t>Hello, my name is (enumerator name) and I work for Acted, an international non-governmental organization._x000D__x000D_
In partnership with UNICEF and UNHCR, we are collecting information on social protection programmes for children in your area._x000D__x000D_
We will ask questions about social protection programmes in Libya currently, including who is eligible, how they register, and what challenges people face._x000D__x000D_
Please note that:_x000D__x000D_
- Participation in this study is voluntary. You do not have to participate, and you can end your involvement any time if you do not want to continue. Some of these questions cover sensitive issues and if you do not want to answer them, please just say so._x000D__x000D_
- Also, if you are unsure about the answer to any of the questions we ask, please just say so, and we can move on. _x000D__x000D_
- Everything you tell us will be kept anonymous. Names will not be recorded, and your comments will be anonymised. No identifiable will be shared. Members of the research teams will be the only ones to view the full transcripts of your answers. The information you will provide during this interview will be used to write a report on social protection programmes in Libya that will be shared with UNICEF and UNHCR._x000D__x000D_
Before we start, I would like to make sure that you are in a space where you feel comfortable and free to speak about potentially sensitive questions? Yes (continue / No (suggest that you rearrange the call or move to a different location) _x000D__x000D_
As there are only a limited number of questions, we hope that we will not take more than an hour to collect the information._x000D__x000D_
If you have any questions or concerns about this research, you need to report a problem that happened during this discussion or feel distressed due to the topics addressed during this discussion, please contact our focal point: insert email here_x000D__x000D_
Do you consent to this interview?</t>
  </si>
  <si>
    <t>Do you consent to being contacted in the future to be asked some additional questions?</t>
  </si>
  <si>
    <t>Do you have any questions before we begin?</t>
  </si>
  <si>
    <t>In which baladiya does the respondent work?</t>
  </si>
  <si>
    <t>What is the gender of the respondent?</t>
  </si>
  <si>
    <t>You selected other, please specify</t>
  </si>
  <si>
    <t>What is the respondent type?</t>
  </si>
  <si>
    <t>To what group(s) of children is your centre open to?</t>
  </si>
  <si>
    <t>To what group(s) of children is your centre open to?/All children (18 and under) in this area, including migrant and refugee children</t>
  </si>
  <si>
    <t>To what group(s) of children is your centre open to?/All children (18 and under) in this area, excluding migrant and refugee children</t>
  </si>
  <si>
    <t>To what group(s) of children is your centre open to?/Children (18 and under) without legal guardian, including migrant and refugee children</t>
  </si>
  <si>
    <t>To what group(s) of children is your centre open to?/Children (18 and under) without legal guardian, excluding migrant and refugee children</t>
  </si>
  <si>
    <t>To what group(s) of children is your centre open to?/Children with disabilities, including migrant and refugee children with disabilities</t>
  </si>
  <si>
    <t>To what group(s) of children is your centre open to?/Children with disabilities, excluding migrant and refugee children with disabilities</t>
  </si>
  <si>
    <t>To what group(s) of children is your centre open to?/Juveniles</t>
  </si>
  <si>
    <t>To what group(s) of children is your centre open to?/Other, please specify:</t>
  </si>
  <si>
    <t>To what group(s) of children is your centre open to?/Do not know</t>
  </si>
  <si>
    <t>To what group(s) of children is your centre open to?/Do not want to answer</t>
  </si>
  <si>
    <t>How many boys does your centre support/care for?</t>
  </si>
  <si>
    <t>How many girls does your centre support/care for?</t>
  </si>
  <si>
    <t>How many care centres for children are currently operational in your baladiya?</t>
  </si>
  <si>
    <t>What social protection programme(s) do you work with?</t>
  </si>
  <si>
    <t>What social protection programme(s) do you work with?/Wife and Children grant (MoSA)</t>
  </si>
  <si>
    <t>What social protection programme(s) do you work with?/Basic assistance grant (SSolF)</t>
  </si>
  <si>
    <t>What social protection programme(s) do you work with?/Emergency assistance grant (SSolF)</t>
  </si>
  <si>
    <t>What social protection programme(s) are provided to children in your care centre?</t>
  </si>
  <si>
    <t>What social protection programme(s) are provided to children in your care centre?/None</t>
  </si>
  <si>
    <t>What social protection programme(s) are provided to children in your care centre?/Wife and Children grant</t>
  </si>
  <si>
    <t>What social protection programme(s) are provided to children in your care centre?/Basic assistance grant</t>
  </si>
  <si>
    <t>What social protection programme(s) are provided to children in your care centre?/Emergency assistance grant</t>
  </si>
  <si>
    <t>What social protection programme(s) are provided to children in your care centre?/Other, please specify:</t>
  </si>
  <si>
    <t>What social protection programme(s) are provided to children in your care centre?/Do not know</t>
  </si>
  <si>
    <t>What social protection programme(s) are provided to children in your care centre?/Do not want to answer</t>
  </si>
  <si>
    <t>For how many years has this programme been operational in your area (baladiya)?</t>
  </si>
  <si>
    <t>What benefits do families/children receive from this programme?</t>
  </si>
  <si>
    <t>What benefits do families/children receive from this programme?/Cash transfer to bank account</t>
  </si>
  <si>
    <t>What benefits do families/children receive from this programme?/Cash</t>
  </si>
  <si>
    <t>What benefits do families/children receive from this programme?/Cheque</t>
  </si>
  <si>
    <t>What benefits do families/children receive from this programme?/In-kind</t>
  </si>
  <si>
    <t>What benefits do families/children receive from this programme?/Voucher</t>
  </si>
  <si>
    <t>What benefits do families/children receive from this programme?/Other, please specify:</t>
  </si>
  <si>
    <t>What benefits do families/children receive from this programme?/Do not know</t>
  </si>
  <si>
    <t>What benefits do families/children receive from this programme?/Do not want to answer</t>
  </si>
  <si>
    <t>On which bank account is the grant paid?</t>
  </si>
  <si>
    <t>How is the amount of the benefit calculated for each applicant?</t>
  </si>
  <si>
    <t>What is the amount of the benefit (in LYD)?</t>
  </si>
  <si>
    <t>What do in-kind benefits consist of?</t>
  </si>
  <si>
    <t>What do in-kind benefits consist of?/Food</t>
  </si>
  <si>
    <t>What do in-kind benefits consist of?/Shelter</t>
  </si>
  <si>
    <t>What do in-kind benefits consist of?/Basic non-food items (mattresses, blankets, house cleaning materials, clothing, personal hygiene items, etc.)</t>
  </si>
  <si>
    <t>What do in-kind benefits consist of?/Medical supplies</t>
  </si>
  <si>
    <t>What do in-kind benefits consist of?/Other, please specify:</t>
  </si>
  <si>
    <t>What do in-kind benefits consist of?/Do not know</t>
  </si>
  <si>
    <t>What do in-kind benefits consist of?/Do not want to answer</t>
  </si>
  <si>
    <t>What is the frequency of the benefit(s) delivery?</t>
  </si>
  <si>
    <t>How are in-kind benefits provided to beneficiaries?</t>
  </si>
  <si>
    <t>How are in-kind benefits provided to beneficiaries?/Door-to-door</t>
  </si>
  <si>
    <t>How are in-kind benefits provided to beneficiaries?/Distribution in MoSA/SSolF registration offices</t>
  </si>
  <si>
    <t>How are in-kind benefits provided to beneficiaries?/Distribution in care centres</t>
  </si>
  <si>
    <t>How are in-kind benefits provided to beneficiaries?/Distribution in schools</t>
  </si>
  <si>
    <t>How are in-kind benefits provided to beneficiaries?/Distribution in baladiya office</t>
  </si>
  <si>
    <t>How are in-kind benefits provided to beneficiaries?/Distribution in muhalla office</t>
  </si>
  <si>
    <t>How are in-kind benefits provided to beneficiaries?/Other, please specify:</t>
  </si>
  <si>
    <t>How are in-kind benefits provided to beneficiaries?/Do not know</t>
  </si>
  <si>
    <t>How are in-kind benefits provided to beneficiaries?/Do not want to answer</t>
  </si>
  <si>
    <t>Under what type of scheme does this programme fall?</t>
  </si>
  <si>
    <t>Who is eligible for this programme?</t>
  </si>
  <si>
    <t>Who is eligible for this programme?/All Libyan children (18 and under)</t>
  </si>
  <si>
    <t>Who is eligible for this programme?/Children of Libyan mothers and non-Libyan fathers</t>
  </si>
  <si>
    <t>Who is eligible for this programme?/Orphans</t>
  </si>
  <si>
    <t>Who is eligible for this programme?/Children with disabilities</t>
  </si>
  <si>
    <t>Who is eligible for this programme?/Children born out of wedlock</t>
  </si>
  <si>
    <t>Who is eligible for this programme?/Twins until the age of 2</t>
  </si>
  <si>
    <t>Who is eligible for this programme?/Only Libyan citizens</t>
  </si>
  <si>
    <t>Who is eligible for this programme?/Divorced women</t>
  </si>
  <si>
    <t>Who is eligible for this programme?/Widowed women</t>
  </si>
  <si>
    <t>Who is eligible for this programme?/Unemployed single mothers</t>
  </si>
  <si>
    <t>Who is eligible for this programme?/Elderly (above 60)</t>
  </si>
  <si>
    <t>Who is eligible for this programme?/Families with no/low income (below 450LYD/month)</t>
  </si>
  <si>
    <t>Who is eligible for this programme?/Victims of natural disasters</t>
  </si>
  <si>
    <t>Who is eligible for this programme?/Families not registered with the Social Security Fund</t>
  </si>
  <si>
    <t>Who is eligible for this programme?/Other, please specify:</t>
  </si>
  <si>
    <t>Who is eligible for this programme?/Do not know</t>
  </si>
  <si>
    <t>Who is eligible for this programme?/Do not want to answer</t>
  </si>
  <si>
    <t>What criteria must applicants meet?</t>
  </si>
  <si>
    <t>Are all eligible groups/children in the area (including in care homes) covered by this programme?</t>
  </si>
  <si>
    <t>In your opinion, why some eligible groups/children are not covered by this programme?</t>
  </si>
  <si>
    <t>Can a family/child benefit from more than one social protection programme?</t>
  </si>
  <si>
    <t>Please name the different programmes for which it is possible:</t>
  </si>
  <si>
    <t>Are there post-enrolment conditions attached to the programme?</t>
  </si>
  <si>
    <t>Are there post-enrolment conditions attached to the programme?/None</t>
  </si>
  <si>
    <t>Are there post-enrolment conditions attached to the programme?/School attendance</t>
  </si>
  <si>
    <t>Are there post-enrolment conditions attached to the programme?/Regular medical checks for persons with disabilities</t>
  </si>
  <si>
    <t>Are there post-enrolment conditions attached to the programme?/Other, please specify:</t>
  </si>
  <si>
    <t>Are there post-enrolment conditions attached to the programme?/Do not know</t>
  </si>
  <si>
    <t>Are there post-enrolment conditions attached to the programme?/Do not want to answer</t>
  </si>
  <si>
    <t>What means of communication are in place to inform the public about the different programmes,  their eligibility criteria, benefit entitlements, and registration process?</t>
  </si>
  <si>
    <t>What means of communication are in place to inform the public about the different programmes,  their eligibility criteria, benefit entitlements, and registration process?/Newspaper</t>
  </si>
  <si>
    <t>What means of communication are in place to inform the public about the different programmes,  their eligibility criteria, benefit entitlements, and registration process?/Social media (Facebook, Twitter, blogs, etc.)</t>
  </si>
  <si>
    <t>What means of communication are in place to inform the public about the different programmes,  their eligibility criteria, benefit entitlements, and registration process?/Official websites</t>
  </si>
  <si>
    <t>What means of communication are in place to inform the public about the different programmes,  their eligibility criteria, benefit entitlements, and registration process?/TV</t>
  </si>
  <si>
    <t>What means of communication are in place to inform the public about the different programmes,  their eligibility criteria, benefit entitlements, and registration process?/Radio</t>
  </si>
  <si>
    <t>What means of communication are in place to inform the public about the different programmes,  their eligibility criteria, benefit entitlements, and registration process?/Door-to-door outreach</t>
  </si>
  <si>
    <t>What means of communication are in place to inform the public about the different programmes,  their eligibility criteria, benefit entitlements, and registration process?/Conferences/Seminars</t>
  </si>
  <si>
    <t>What means of communication are in place to inform the public about the different programmes,  their eligibility criteria, benefit entitlements, and registration process?/Leaflets produced by MoSA/SSolF</t>
  </si>
  <si>
    <t>What means of communication are in place to inform the public about the different programmes,  their eligibility criteria, benefit entitlements, and registration process?/Posters</t>
  </si>
  <si>
    <t>What means of communication are in place to inform the public about the different programmes,  their eligibility criteria, benefit entitlements, and registration process?/Other, please specify:</t>
  </si>
  <si>
    <t>What means of communication are in place to inform the public about the different programmes,  their eligibility criteria, benefit entitlements, and registration process?/Do not know</t>
  </si>
  <si>
    <t>What means of communication are in place to inform the public about the different programmes,  their eligibility criteria, benefit entitlements, and registration process?/Do not want to answer</t>
  </si>
  <si>
    <t>At what administrative level of the MoSA/SSolF is this outreach done?</t>
  </si>
  <si>
    <t>To your knowledge, are all potential beneficiaries aware of the programme, how to apply or register for it and what the qualifying conditions are?</t>
  </si>
  <si>
    <t>To your knowledge, are all social workers in care centres aware of the programme, how to apply or register for it and what the qualifying conditions are?</t>
  </si>
  <si>
    <t>Who is not reached by the outreach? Why? Specify for each category not reached, if applicable.</t>
  </si>
  <si>
    <t>Why?</t>
  </si>
  <si>
    <t>Where do potential beneficiaries need to go to register for this programme?</t>
  </si>
  <si>
    <t>Where do potential beneficiaries need to go to register for this programme?/Municipal MoSA office</t>
  </si>
  <si>
    <t>Where do potential beneficiaries need to go to register for this programme?/Municipal SSolF office</t>
  </si>
  <si>
    <t>Where do potential beneficiaries need to go to register for this programme?/Baladiya</t>
  </si>
  <si>
    <t>Where do potential beneficiaries need to go to register for this programme?/Local council office</t>
  </si>
  <si>
    <t>Where do potential beneficiaries need to go to register for this programme?/State-run care centres</t>
  </si>
  <si>
    <t>Where do potential beneficiaries need to go to register for this programme?/Online registration</t>
  </si>
  <si>
    <t>Where do potential beneficiaries need to go to register for this programme?/Other, please specify:</t>
  </si>
  <si>
    <t>Where do potential beneficiaries need to go to register for this programme?/Do not know</t>
  </si>
  <si>
    <t>Where do potential beneficiaries need to go to register for this programme?/Do not want to answer</t>
  </si>
  <si>
    <t>Who is in charge of registering children in care centres?</t>
  </si>
  <si>
    <t>Who is in charge of registering children in care centres?/Social workers in care centres</t>
  </si>
  <si>
    <t>Who is in charge of registering children in care centres?/Social workers in schools</t>
  </si>
  <si>
    <t>Who is in charge of registering children in care centres?/Parents (if applicable)</t>
  </si>
  <si>
    <t>Who is in charge of registering children in care centres?/Legal guardian (other than parents)</t>
  </si>
  <si>
    <t>Who is in charge of registering children in care centres?/Close relative</t>
  </si>
  <si>
    <t>Who is in charge of registering children in care centres?/MoSA/SSolF employee</t>
  </si>
  <si>
    <t>Who is in charge of registering children in care centres?/Other, please specify:</t>
  </si>
  <si>
    <t>Who is in charge of registering children in care centres?/Do not know</t>
  </si>
  <si>
    <t>Who is in charge of registering children in care centres?/Dot not want to answer</t>
  </si>
  <si>
    <t>What information do applicants need to provide in the registration form?</t>
  </si>
  <si>
    <t>What documentation do applicants need to provide?</t>
  </si>
  <si>
    <t>What documentation do applicants need to provide?/National Identification Number (NIN)</t>
  </si>
  <si>
    <t>What documentation do applicants need to provide?/Family Book</t>
  </si>
  <si>
    <t>What documentation do applicants need to provide?/Family Status Certificate</t>
  </si>
  <si>
    <t>What documentation do applicants need to provide?/Birth Certificate</t>
  </si>
  <si>
    <t>What documentation do applicants need to provide?/Proof of residency</t>
  </si>
  <si>
    <t>What documentation do applicants need to provide?/Deposit voucher or cancelled bank cheque (bank account number)</t>
  </si>
  <si>
    <t>What documentation do applicants need to provide?/Proof of property ownership</t>
  </si>
  <si>
    <t>What documentation do applicants need to provide?/Official house renting contract</t>
  </si>
  <si>
    <t>What documentation do applicants need to provide?/Certificate of death of husband (widows)</t>
  </si>
  <si>
    <t>What documentation do applicants need to provide?/Divorce papers (divorced women)</t>
  </si>
  <si>
    <t>What documentation do applicants need to provide?/Pay slip</t>
  </si>
  <si>
    <t>What documentation do applicants need to provide?/Personal photograph</t>
  </si>
  <si>
    <t>What documentation do applicants need to provide?/Other, please specify:</t>
  </si>
  <si>
    <t>What documentation do applicants need to provide?/Do not know</t>
  </si>
  <si>
    <t>What documentation do applicants need to provide?/Do not want to answer</t>
  </si>
  <si>
    <t>How long does the registration process (from submitting the necessary documentation to being enrolled on the system) usually take?</t>
  </si>
  <si>
    <t>What role do social workers within your institution play in supporting the registration process?</t>
  </si>
  <si>
    <t>What role do social workers within your institution play in the outreach?</t>
  </si>
  <si>
    <t>What role do social workers within your institution play in the outreach?/Inform legal guardians in schools</t>
  </si>
  <si>
    <t>What role do social workers within your institution play in the outreach?/Inform legal guardians in care centres</t>
  </si>
  <si>
    <t>What role do social workers within your institution play in the outreach?/Do door-to-door outreach</t>
  </si>
  <si>
    <t>What role do social workers within your institution play in the outreach?/Organise/give seminars/workshops about social protection programmes</t>
  </si>
  <si>
    <t>What role do social workers within your institution play in the outreach?/Other, please specify:</t>
  </si>
  <si>
    <t>What role do social workers within your institution play in the outreach?/Do not know</t>
  </si>
  <si>
    <t>What role do social workers within your institution play in the outreach?/Do not want to answer</t>
  </si>
  <si>
    <t>Please read the following statements and select all of those that you consider to be TRUE:</t>
  </si>
  <si>
    <t>Please read the following statements and select all of those that you consider to be TRUE:/There is a sufficient number of staff within the MoSA/SSolF municipal offices to be able to support the registration process for the programmes</t>
  </si>
  <si>
    <t>Please read the following statements and select all of those that you consider to be TRUE:/There is a sufficient number of staff within care centres to be able to support the registration process for the programmes</t>
  </si>
  <si>
    <t>Please read the following statements and select all of those that you consider to be TRUE:/Staff within the MoSA/SSolF municipal offices have received sufficient training to be able to support the registration process</t>
  </si>
  <si>
    <t>Please read the following statements and select all of those that you consider to be TRUE:/Staff within care centres have received sufficient training to be able to support the registration process</t>
  </si>
  <si>
    <t>Please read the following statements and select all of those that you consider to be TRUE:/Staff have a sufficient understanding of the laws and policies that underpin social protection programmes</t>
  </si>
  <si>
    <t>Please read the following statements and select all of those that you consider to be TRUE:/Information concerning programme beneficiaries is stored and shared (if applicable) safely and securely</t>
  </si>
  <si>
    <t>What prevents eligible children and/or families from being able to register in this programme?</t>
  </si>
  <si>
    <t>What prevents eligible children and/or families from being able to register in this programme?/Nothing</t>
  </si>
  <si>
    <t>What prevents eligible children and/or families from being able to register in this programme?/Social stigma (of receiving benefits)</t>
  </si>
  <si>
    <t>What prevents eligible children and/or families from being able to register in this programme?/Lack of awareness and understanding of eligible families (about the programme, their rights, registration process, etc.)</t>
  </si>
  <si>
    <t>What prevents eligible children and/or families from being able to register in this programme?/Illiteracy</t>
  </si>
  <si>
    <t>What prevents eligible children and/or families from being able to register in this programme?/Lack of required documents</t>
  </si>
  <si>
    <t>What prevents eligible children and/or families from being able to register in this programme?/Distance to the registration offices</t>
  </si>
  <si>
    <t>What prevents eligible children and/or families from being able to register in this programme?/Registration offices closed due to insecurity</t>
  </si>
  <si>
    <t>What prevents eligible children and/or families from being able to register in this programme?/Registration offices closed due to COVID-19 restrictions</t>
  </si>
  <si>
    <t>What prevents eligible children and/or families from being able to register in this programme?/Discrimination</t>
  </si>
  <si>
    <t>What prevents eligible children and/or families from being able to register in this programme?/Other, please specify:</t>
  </si>
  <si>
    <t>What prevents eligible children and/or families from being able to register in this programme?/Do not know</t>
  </si>
  <si>
    <t>What prevents eligible children and/or families from being able to register in this programme?/Do not want to answer</t>
  </si>
  <si>
    <t>Can you please explain why you selected "Discrimination"?</t>
  </si>
  <si>
    <t>What causes delays to the registration process for those who are eligible for this programme?</t>
  </si>
  <si>
    <t>What causes delays to the registration process for those who are eligible for this programme?/Nothing</t>
  </si>
  <si>
    <t>What causes delays to the registration process for those who are eligible for this programme?/Closure of Civil Registry offices (delays in gathering the required documents)</t>
  </si>
  <si>
    <t>What causes delays to the registration process for those who are eligible for this programme?/Closure of other state offices (e.g. muhallah, local council, etc. delays in gathering the required documents)</t>
  </si>
  <si>
    <t>What causes delays to the registration process for those who are eligible for this programme?/Closure of registration offices due to insecurity</t>
  </si>
  <si>
    <t>What causes delays to the registration process for those who are eligible for this programme?/Closure of registration offices due to COVID-19 restrictions</t>
  </si>
  <si>
    <t>What causes delays to the registration process for those who are eligible for this programme?/Distance to the registration or Civil Registry office</t>
  </si>
  <si>
    <t>What causes delays to the registration process for those who are eligible for this programme?/Other, please specify:</t>
  </si>
  <si>
    <t>What causes delays to the registration process for those who are eligible for this programme?/Do not know</t>
  </si>
  <si>
    <t>What causes delays to the registration process for those who are eligible for this programme?/Do not want to answer</t>
  </si>
  <si>
    <t>What causes delays to the payment or receipt of the benefit for those who are enrolled in this programme?</t>
  </si>
  <si>
    <t>What causes delays to the payment or receipt of the benefit for those who are enrolled in this programme?/Nothing</t>
  </si>
  <si>
    <t>What causes delays to the payment or receipt of the benefit for those who are enrolled in this programme?/Liquidity shortage (no money in cash machines)</t>
  </si>
  <si>
    <t>What causes delays to the payment or receipt of the benefit for those who are enrolled in this programme?/Closure of banks due to insecurity</t>
  </si>
  <si>
    <t>What causes delays to the payment or receipt of the benefit for those who are enrolled in this programme?/Closure of banks due to COVID-19 restrictions</t>
  </si>
  <si>
    <t>What causes delays to the payment or receipt of the benefit for those who are enrolled in this programme?/Closure of offices in charge of delivering the benefits due to insecurity</t>
  </si>
  <si>
    <t>What causes delays to the payment or receipt of the benefit for those who are enrolled in this programme?/Closure of offices in charge of delivering the benefits due to COVID-19 restrictions</t>
  </si>
  <si>
    <t>What causes delays to the payment or receipt of the benefit for those who are enrolled in this programme?/Distance to the delivery point (lack of transport)</t>
  </si>
  <si>
    <t>What causes delays to the payment or receipt of the benefit for those who are enrolled in this programme?/Other, please specify:</t>
  </si>
  <si>
    <t>What causes delays to the payment or receipt of the benefit for those who are enrolled in this programme?/Do not know</t>
  </si>
  <si>
    <t>What causes delays to the payment or receipt of the benefit for those who are enrolled in this programme?/Do not want to answer</t>
  </si>
  <si>
    <t>What eligible group(s) are more likely to face more barriers to register with social protection programmes in your area?</t>
  </si>
  <si>
    <t>What eligible group(s) are more likely to face more barriers to register with social protection programmes in your area?/None</t>
  </si>
  <si>
    <t>What eligible group(s) are more likely to face more barriers to register with social protection programmes in your area?/Girls in general</t>
  </si>
  <si>
    <t>What eligible group(s) are more likely to face more barriers to register with social protection programmes in your area?/Girls with disabilities</t>
  </si>
  <si>
    <t>What eligible group(s) are more likely to face more barriers to register with social protection programmes in your area?/Children with disabilities</t>
  </si>
  <si>
    <t>What eligible group(s) are more likely to face more barriers to register with social protection programmes in your area?/Children born out of wedlock</t>
  </si>
  <si>
    <t>What eligible group(s) are more likely to face more barriers to register with social protection programmes in your area?/Children of Libyan mothers and non-Libyan fathers</t>
  </si>
  <si>
    <t>What eligible group(s) are more likely to face more barriers to register with social protection programmes in your area?/Orphans</t>
  </si>
  <si>
    <t>What eligible group(s) are more likely to face more barriers to register with social protection programmes in your area?/IDP children</t>
  </si>
  <si>
    <t>What eligible group(s) are more likely to face more barriers to register with social protection programmes in your area?/Returnee children</t>
  </si>
  <si>
    <t>What eligible group(s) are more likely to face more barriers to register with social protection programmes in your area?/Other, please specify:</t>
  </si>
  <si>
    <t>What eligible group(s) are more likely to face more barriers to register with social protection programmes in your area?/Do not know</t>
  </si>
  <si>
    <t>What eligible group(s) are more likely to face more barriers to register with social protection programmes in your area?/Do not want to answer</t>
  </si>
  <si>
    <t>Please read the following statements and select all of those that you consider to be TRUE:/This programme reaches all targeted population groups and beneficiaries</t>
  </si>
  <si>
    <t>Please read the following statements and select all of those that you consider to be TRUE:/The benefits provided by this programme are sufficient for families to meet their needs</t>
  </si>
  <si>
    <t>Please read the following statements and select all of those that you consider to be TRUE:/The frequency of delivery of the benefits allow families to meet their needs</t>
  </si>
  <si>
    <t>Does this programme provide complaint and appeal mechanisms for applicants who got their registration rejected?</t>
  </si>
  <si>
    <t>Does this programme provide complaint and appeal mechanisms for applicants who are registered but did not receive the benefits as intended?</t>
  </si>
  <si>
    <t>Can you describe these mechanisms step by step?</t>
  </si>
  <si>
    <t>Can you precisely describe the role of social workers in that process?</t>
  </si>
  <si>
    <t>Is there any additional relevant information that you would like to share?</t>
  </si>
  <si>
    <t>_id</t>
  </si>
  <si>
    <t>_uuid</t>
  </si>
  <si>
    <t>_submission_time</t>
  </si>
  <si>
    <t>_validation_status</t>
  </si>
  <si>
    <t>_notes</t>
  </si>
  <si>
    <t>_status</t>
  </si>
  <si>
    <t>_submitted_by</t>
  </si>
  <si>
    <t>_tags</t>
  </si>
  <si>
    <t>_index</t>
  </si>
  <si>
    <t>collect:VBZPRdjMbnzpXEkA</t>
  </si>
  <si>
    <t>Yes</t>
  </si>
  <si>
    <t>Benghazi</t>
  </si>
  <si>
    <t>Woman</t>
  </si>
  <si>
    <t>Social worker - care centres (including orphanages)</t>
  </si>
  <si>
    <t>Children with disabilities, including migrant and refugee children with disabilities</t>
  </si>
  <si>
    <t>Wife and Children grant Basic assistance grant</t>
  </si>
  <si>
    <t>Between 2 to 5 years</t>
  </si>
  <si>
    <t>Cash transfer to bank account</t>
  </si>
  <si>
    <t>Account of child's legal guardian</t>
  </si>
  <si>
    <t>Per number of children</t>
  </si>
  <si>
    <t>Monthly</t>
  </si>
  <si>
    <t>Categorical (the benefit is available to specific categories of people; e.g. children with disabilities, orphans, etc.)</t>
  </si>
  <si>
    <t>No</t>
  </si>
  <si>
    <t>في المراكز الحكومية الدولة تتكفل بكل ما يلزم الطفل فلا يصرف له معاش 
الأطفال للي مع أسرهم هم من تصرف لهم الإعانة المنزلية</t>
  </si>
  <si>
    <t>معاش الاساسي  ٦٥٠ دينار 
منحة الزوجةوالابناء ١٠٠ دينار 
الإعانة المنزلية ٤٥٠ دينار</t>
  </si>
  <si>
    <t>Do not know</t>
  </si>
  <si>
    <t>Official websites Social media (Facebook, Twitter, blogs, etc.) Leaflets produced by MoSA/SSolF</t>
  </si>
  <si>
    <t>National</t>
  </si>
  <si>
    <t>اي ليبي عنده رقم وطني يستفيد من الخدمة</t>
  </si>
  <si>
    <t>Parents (if applicable)</t>
  </si>
  <si>
    <t>معلومات شخصية ونسبة عجز الإعاقة</t>
  </si>
  <si>
    <t>National Identification Number (NIN) Family Book Family Status Certificate Birth Certificate Proof of residency Deposit voucher or cancelled bank cheque (bank account number) Pay slip Personal photograph</t>
  </si>
  <si>
    <t>More than six months</t>
  </si>
  <si>
    <t>Family Book Family Status Certificate Birth Certificate Deposit voucher or cancelled bank cheque (bank account number) Personal photograph</t>
  </si>
  <si>
    <t>الدعم والإرشاد الاسري</t>
  </si>
  <si>
    <t>Do door-to-door outreach Organise/give seminars/workshops about social protection programmes</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</si>
  <si>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care centres have received sufficient training to be able to support the registration process Staff within the MoSA/SSolF municipal offices have received sufficient training to be able to support the registration process Information concerning programme beneficiaries is stored and shared (if applicable) safely and securely</t>
  </si>
  <si>
    <t>Nothing</t>
  </si>
  <si>
    <t>Liquidity shortage (no money in cash machines) Closure of banks due to insecurity</t>
  </si>
  <si>
    <t>Closure of banks due to insecurity Liquidity shortage (no money in cash machines)</t>
  </si>
  <si>
    <t>لا أعرف</t>
  </si>
  <si>
    <t>This programme reaches all targeted population groups and beneficiaries</t>
  </si>
  <si>
    <t>This programme reaches all targeted population groups and beneficiaries The benefits provided by this programme are sufficient for families to meet their needs The frequency of delivery of the benefits allow families to meet their needs</t>
  </si>
  <si>
    <t>لااعرف</t>
  </si>
  <si>
    <t>الإرشاد 
والتوجيه</t>
  </si>
  <si>
    <t>لا اعرف</t>
  </si>
  <si>
    <t>الإرشاد</t>
  </si>
  <si>
    <t>شكرا</t>
  </si>
  <si>
    <t>f29f997d-6b8e-47cb-a10e-2806ad8f4ad7</t>
  </si>
  <si>
    <t>submitted_via_web</t>
  </si>
  <si>
    <t>sp_enumerator</t>
  </si>
  <si>
    <t>collect:TpUFmOQ3aq6nXyNk</t>
  </si>
  <si>
    <t>Account of head of family</t>
  </si>
  <si>
    <t>Every two-three months</t>
  </si>
  <si>
    <t>Cheque</t>
  </si>
  <si>
    <t>لان الدولة تكفل بالرعاية</t>
  </si>
  <si>
    <t>الإرشاد الأسري</t>
  </si>
  <si>
    <t>None</t>
  </si>
  <si>
    <t>Social media (Facebook, Twitter, blogs, etc.)</t>
  </si>
  <si>
    <t>Social workers in care centres</t>
  </si>
  <si>
    <t>تحديد نوع الحالة بالتفصيل</t>
  </si>
  <si>
    <t>National Identification Number (NIN) Family Book Family Status Certificate Birth Certificate</t>
  </si>
  <si>
    <t>Less than a month</t>
  </si>
  <si>
    <t xml:space="preserve">معلومات الشخصية ونوع الإعاقة </t>
  </si>
  <si>
    <t>National Identification Number (NIN) Family Book Family Status Certificate Birth Certificate Proof of residency</t>
  </si>
  <si>
    <t>التوثيق بكل مصداقية</t>
  </si>
  <si>
    <t>Inform legal guardians in schools</t>
  </si>
  <si>
    <t>Staff within the MoSA/SSolF municipal offices have received sufficient training to be able to support the registration process</t>
  </si>
  <si>
    <t>Lack of awareness and understanding of eligible families (about the programme, their rights, registration process, etc.)</t>
  </si>
  <si>
    <t>Closure of Civil Registry offices (delays in gathering the required documents)</t>
  </si>
  <si>
    <t>Liquidity shortage (no money in cash machines)</t>
  </si>
  <si>
    <t>Girls with disabilities</t>
  </si>
  <si>
    <t>The benefits provided by this programme are sufficient for families to meet their needs</t>
  </si>
  <si>
    <t>عدم الالتزام</t>
  </si>
  <si>
    <t>التوثيق الدقيق في السجلات</t>
  </si>
  <si>
    <t>550d4240-9063-445d-8631-56161117bc3e</t>
  </si>
  <si>
    <t>لايوجد</t>
  </si>
  <si>
    <t>Man</t>
  </si>
  <si>
    <t>Social worker - Social Solidarity Fund</t>
  </si>
  <si>
    <t>Basic assistance grant (SSolF)</t>
  </si>
  <si>
    <t>Cash</t>
  </si>
  <si>
    <t>Other, please specify:</t>
  </si>
  <si>
    <t>لشخص واحد من ذوي الاعاقه</t>
  </si>
  <si>
    <t>علي حسب الإعاقة ومدي استجابة العلاج في استمرار الراتب</t>
  </si>
  <si>
    <t>Official websites Door-to-door outreach</t>
  </si>
  <si>
    <t>لجنة متخصصة التقييم تتبع التضامن تحدد نسبة العجز</t>
  </si>
  <si>
    <t>تقرير طبي ..وضع عائلي ..شهادة ميلاد تفصيلية ..صور شخصية ..</t>
  </si>
  <si>
    <t>National Identification Number (NIN) Family Book Family Status Certificate Birth Certificate Proof of residency Personal photograph</t>
  </si>
  <si>
    <t>Between one and three months</t>
  </si>
  <si>
    <t>زيارات ميدانية لدراسة الحالة</t>
  </si>
  <si>
    <t>Organise/give seminars/workshops about social protection programmes</t>
  </si>
  <si>
    <t>There is a sufficient number of staff within care centres to be able to support the registration process for the programmes</t>
  </si>
  <si>
    <t>التأخير من لجنة التقييم بنسبه العجز وعدم وجود مواعيد محددة للتقييم</t>
  </si>
  <si>
    <t>Children with disabilities</t>
  </si>
  <si>
    <t>عدم معرفة ولي الامر لحقوق ذوي الاعاقه في المجتمع</t>
  </si>
  <si>
    <t>في حالة علاج المستفيد من الراتب الاساسي يتم التواصل مع اللجنة لإقاف الراتب الاساسي من خلال استبيان خاص بالشؤون الاجتماعيه</t>
  </si>
  <si>
    <t>مصداقية نوع الاعاقه من عدمة في الأسرة</t>
  </si>
  <si>
    <t>قيمة المرتب الأساسي 650 تعتبر الحد الادني من المرتبات لا تكفي للإعانات المنزلية ولا الأدوية</t>
  </si>
  <si>
    <t>024144b1-81de-4e6b-82e3-db3f87b890f6</t>
  </si>
  <si>
    <t>collect:Tw7wL8nU7pMeUqWc</t>
  </si>
  <si>
    <t>لا</t>
  </si>
  <si>
    <t>Sebha</t>
  </si>
  <si>
    <t>All children (18 and under) in this area, including migrant and refugee children Children (18 and under) without legal guardian, excluding migrant and refugee children Children with disabilities, including migrant and refugee children with disabilities</t>
  </si>
  <si>
    <t>Basic assistance grant Other, please specify:</t>
  </si>
  <si>
    <t>450اعانة منزليه</t>
  </si>
  <si>
    <t>More than six years</t>
  </si>
  <si>
    <t>Same amount of benefit for every applicant regardless of family size</t>
  </si>
  <si>
    <t>Regular medical checks for persons with disabilities</t>
  </si>
  <si>
    <t>Posters Social media (Facebook, Twitter, blogs, etc.) Leaflets produced by MoSA/SSolF Official websites TV Door-to-door outreach</t>
  </si>
  <si>
    <t>Parents (if applicable) Legal guardian (other than parents)</t>
  </si>
  <si>
    <t>تقرير دكتو اعصاب
تقريرطبيب نفسي
تقرير طبيب انف واذن وحنجره
تقرير اخصائي نفسي</t>
  </si>
  <si>
    <t>National Identification Number (NIN) Birth Certificate Proof of residency</t>
  </si>
  <si>
    <t>الارشاد الاسري</t>
  </si>
  <si>
    <t>Organise/give seminars/workshops about social protection programmes Inform legal guardians in care centres</t>
  </si>
  <si>
    <t>There is a sufficient number of staff within care centres to be able to support the registration process for the programmes Staff within care centres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</si>
  <si>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Lack of awareness and understanding of eligible families (about the programme, their rights, registration process, etc.) Social stigma (of receiving benefits) Lack of required documents</t>
  </si>
  <si>
    <t>عدم وجود المستندات</t>
  </si>
  <si>
    <t>بسبب المركزيه</t>
  </si>
  <si>
    <t>يقدم مركز فزان للتوحد خدمات تشخيص مجانيه للاطفال خارج المركز</t>
  </si>
  <si>
    <t>b55fde80-1059-4ec7-9596-bc8752b38150</t>
  </si>
  <si>
    <t>Basic assistance grant (SSolF) Emergency assistance grant (SSolF)</t>
  </si>
  <si>
    <t>Cash transfer to bank account In-kind</t>
  </si>
  <si>
    <t>Child's account</t>
  </si>
  <si>
    <t>Distribution in MoSA/SSolF registration offices</t>
  </si>
  <si>
    <t>اعنات</t>
  </si>
  <si>
    <t>School attendance Regular medical checks for persons with disabilities</t>
  </si>
  <si>
    <t>Social media (Facebook, Twitter, blogs, etc.) Official websites</t>
  </si>
  <si>
    <t>Municipal</t>
  </si>
  <si>
    <t>Municipal SSolF office</t>
  </si>
  <si>
    <t>كشف على اللجنه
تقرير طبي
صور شخصيه</t>
  </si>
  <si>
    <t>Birth Certificate Proof of residency Certificate of death of husband (widows) Divorce papers (divorced women) Personal photograph</t>
  </si>
  <si>
    <t>Between three and six months</t>
  </si>
  <si>
    <t>National Identification Number (NIN) Family Status Certificate Birth Certificate Proof of residency Family Book</t>
  </si>
  <si>
    <t>عملية ارشاديه</t>
  </si>
  <si>
    <t>Inform legal guardians in care centres Inform legal guardians in schools</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</si>
  <si>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have a sufficient understanding of the laws and policies that underpin social protection programmes Information concerning programme beneficiaries is stored and shared (if applicable) safely and securely</t>
  </si>
  <si>
    <t>Registration offices closed due to COVID-19 restrictions Social stigma (of receiving benefits) Lack of required documents</t>
  </si>
  <si>
    <t>Lack of awareness and understanding of eligible families (about the programme, their rights, registration process, etc.) Social stigma (of receiving benefits) Lack of required documents Registration offices closed due to COVID-19 restrictions</t>
  </si>
  <si>
    <t>Closure of Civil Registry offices (delays in gathering the required documents) Closure of other state offices (e.g. muhallah, local council, etc. delays in gathering the required documents) Closure of registration offices due to COVID-19 restrictions</t>
  </si>
  <si>
    <t>Closure of Civil Registry offices (delays in gathering the required documents) Closure of registration offices due to COVID-19 restrictions Closure of registration offices due to insecurity</t>
  </si>
  <si>
    <t>Liquidity shortage (no money in cash machines) Closure of offices in charge of delivering the benefits due to COVID-19 restrictions</t>
  </si>
  <si>
    <t>Liquidity shortage (no money in cash machines) Closure of banks due to COVID-19 restrictions</t>
  </si>
  <si>
    <t>Children of Libyan mothers and non-Libyan fathers</t>
  </si>
  <si>
    <t>لعدم توفر الرقم الوطني</t>
  </si>
  <si>
    <t>The benefits provided by this programme are sufficient for families to meet their needs The frequency of delivery of the benefits allow families to meet their needs</t>
  </si>
  <si>
    <t>This programme reaches all targeted population groups and beneficiaries The frequency of delivery of the benefits allow families to meet their needs</t>
  </si>
  <si>
    <t>لاعرف</t>
  </si>
  <si>
    <t>178472f2-cd64-48da-b8f4-343ef778c2cf</t>
  </si>
  <si>
    <t xml:space="preserve">  لا يوجد</t>
  </si>
  <si>
    <t>Children (18 and under) without legal guardian, excluding migrant and refugee children</t>
  </si>
  <si>
    <t>نحن نعمل حسب استجابة الأزمات</t>
  </si>
  <si>
    <t>Social media (Facebook, Twitter, blogs, etc.) Conferences/Seminars TV</t>
  </si>
  <si>
    <t>دعم مباشر للطفل والأسرة ببرامج الأرصاد الاسري</t>
  </si>
  <si>
    <t>Do door-to-door outreach Inform legal guardians in care centres Inform legal guardians in schools Organise/give seminars/workshops about social protection programmes</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</si>
  <si>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care centres have received sufficient training to be able to support the registration process</t>
  </si>
  <si>
    <t>Girls in general Girls with disabilities Children with disabilities Children born out of wedlock Children of Libyan mothers and non-Libyan fathers Orphans IDP children Returnee children</t>
  </si>
  <si>
    <t>نتيجة لظروف الحروب والزواج المبكر والمساواة الدراسي والثقافي للأسرة</t>
  </si>
  <si>
    <t>يجب النظر الى الجمعيات الربحية الخاصة للطفولة التي تستخدمهم للتربح</t>
  </si>
  <si>
    <t>fb87eb60-aa03-4878-ae13-719fc65e3784</t>
  </si>
  <si>
    <t>Social worker - Ministry of Social Affairs</t>
  </si>
  <si>
    <t>In-kind</t>
  </si>
  <si>
    <t>المعاش الأساسي منفعة أو اعانة اجتماعية للشرائح المعوزة لغرض تأمين سبل الحياة الكريمة لها</t>
  </si>
  <si>
    <t>انطباق شروط استحقاق المعاش الأساسي وفق القوانين واللوائح وتعليمات العمل والضوابط الصادرة بقانون المعاش رقم 16لسنة 1985ميلادي</t>
  </si>
  <si>
    <t>تقدم البرامج وفقا لنوع الإعاقة ويتلقي التأهيل بمراكز الصم وضعاف السمع أو مراكز تنمية القدرات الذهنية او مراكز تأهيل أطفال التوحد او مراكز تأهيل وإعادة تأهيل المعاقين.... او جمعية الكفيف بنغازي او لمن فقد السند الاجتماعي الوالدين وعدم وجود من يعوله الإيداعة بدور الرعاية الاجتماعية للطفل</t>
  </si>
  <si>
    <t>Leaflets produced by MoSA/SSolF</t>
  </si>
  <si>
    <t>1:طلب الحصول علي المعاش الأساسي 2:شهادة الوضع العائلي من السجل المدني
3شهادة ميلاد مفصلة 4:شهادة الحالة الإجتماعية 5:تقرير طبي صادر عن اللجنة الطبية لتقدير العجز لتحديد نسبة العجز .6:شهادة الوفاء لولي الأمر.7:الوضع السكني 8:عدد 4صورشخصية 9:صورة بطاقة إثبات الإعاقة وهذه المستندات تنطبق كلا حسب فئة انطباق الشروط المنصوص عليها بالقانون والفئات هي.المطلقات والارامل والايتام والشيخوخة والعجزة واسرة سجين واسرة مفقود والتوأم وامهات غير متزوجات</t>
  </si>
  <si>
    <t>National Identification Number (NIN) Family Book Family Status Certificate Birth Certificate Proof of residency Deposit voucher or cancelled bank cheque (bank account number) Certificate of death of husband (widows) Divorce papers (divorced women) Pay slip Personal photograph</t>
  </si>
  <si>
    <t>استقبال المتقدمين وشرح الشروط المتطلبة واعداد المكاتبات لااحالة ذوي الأمر الادارات المختصة مثل اللجنة الطبية لتقدير العجز او فروع صندوق الضمان الاجتماعي لغرض احضار المطلوب او المصارف لغرض فتح حساب مصرفي</t>
  </si>
  <si>
    <t>المعاش الأساسي لاتوجد بها حلقات توعية مباشرة مع المتقدمين الا من خلال للمنشورات واللقاءات الإعلامية بالخصوص</t>
  </si>
  <si>
    <t>There is a sufficient number of staff within the MoSA/SSolF municipal offices to be able to support the registration process for the programmes</t>
  </si>
  <si>
    <t>Lack of awareness and understanding of eligible families (about the programme, their rights, registration process, etc.) Lack of required documents</t>
  </si>
  <si>
    <t>حسب نصوص قانون المعاش الأساسي:يربط المعاش الأساسي اعتبارا من تاريخ تقديم الطلب وفق القانون وفي الواقع هناك وقت زمني مفقود من سبب التباطي للجان الرئيسية العامة وهذا هو القصور ممايتسبب في تعطل ربط المعاش لمدة تصل الي شهرين</t>
  </si>
  <si>
    <t>العايق والحايل للحصول علي منفعة المعاش الأساسي اما من سبب عدم انطباق الشروط أو عدم الوعي بالقانون والفئات التي تنطبق عليها شروط الاستحقاق</t>
  </si>
  <si>
    <t>مثلا فئه العجزة ضرورة احضار قرار اللجنة الطبية لااثبات العجزة بنسبة لاتقل عن خمسون بالمئة والمطلقات احضار حكم الطلاق الصادر من المحكمة والارملة شهادة وفاة الزوج وعدم وجود نصيب بمعاش والدها الضماني في حالة الوفاء او قدرة العايل الشرعي من حيث الدخل علي تامين رعاية المعنية اوحكم السجن أو المفقود لغرض الاستحقاق أو الأيتام بشهادة وفاة الوالدين</t>
  </si>
  <si>
    <t>مثلا العجز عند عدم حصوله باللجنه الاولي  علي النسبة المقررة للعجز من حقة تقديم طلب تظلم للسيد مدير الفرع صندوق تضامن البلدية لضمان إعادة عرضه علي اللجنة الطبية لمدي حصوله علي النسبة المقررة إلاستحقاق</t>
  </si>
  <si>
    <t>هذة العملية إدارية بحثه تتضمن تقديم طلب كتابي لمدير فرع الصندوق لضمان حصول علي موافقه إعادة العرض اللجنه الطيبة</t>
  </si>
  <si>
    <t>لوحظ علي مسودة اسئلة الاستبيان المطروحه لم تكن علي دراية شاملة بقانون المعاش الأساسي والفئات المستحقه وشروط الانطباق وان ما ورد بالاستبايان يخرج عن نطاق ماهو في الواقع المحلي وحاولت تكييف الاجابات التي تتماشي مع عنوان الاستبيان المعاش الأساسي ..ويمكنني تقديم ورقه تفصيليه ملخصه بكل مايتعلق بالمعاش الأساس وابعاده الاجتماعيه لتأمين الحمايه الاسريه والاجتماعيه للفئات المستحقه لها</t>
  </si>
  <si>
    <t>a00c2ad0-1fe7-4528-b2ae-686173714867</t>
  </si>
  <si>
    <t>Breeze2:Nairouz</t>
  </si>
  <si>
    <t>Emergency assistance grant (SSolF) Wife and Children grant (MoSA)</t>
  </si>
  <si>
    <t>Cheque In-kind</t>
  </si>
  <si>
    <t>Per number of family members (adults and children)</t>
  </si>
  <si>
    <t>Food Medical supplies Basic non-food items (mattresses, blankets, house cleaning materials, clothing, personal hygiene items, etc.)</t>
  </si>
  <si>
    <t>Every six months</t>
  </si>
  <si>
    <t>Food Basic non-food items (mattresses, blankets, house cleaning materials, clothing, personal hygiene items, etc.) Medical supplies</t>
  </si>
  <si>
    <t>Means-tested (the benefit is available to people who can demonstrate that their income and capital are below specified limits)</t>
  </si>
  <si>
    <t>All Libyan children (18 and under) Children of Libyan mothers and non-Libyan fathers Orphans Children with disabilities Only Libyan citizens Divorced women Widowed women Elderly (above 60) Families with no/low income (below 450LYD/month) Victims of natural disasters Families not registered with the Social Security Fund</t>
  </si>
  <si>
    <t>الوضع العائلي صورة من التعريف الشخصي شهادة مرتب أو عدم مزولت العمل</t>
  </si>
  <si>
    <t>Newspaper TV Official websites Radio Posters</t>
  </si>
  <si>
    <t>Municipal MoSA office</t>
  </si>
  <si>
    <t>البيانات الشخصية ومعدل الدخل والوضع السكني</t>
  </si>
  <si>
    <t>National Identification Number (NIN) Family Status Certificate Proof of residency Official house renting contract Proof of property ownership Divorce papers (divorced women) Certificate of death of husband (widows) Pay slip</t>
  </si>
  <si>
    <t>البيانات الشخصيه متوسط الدخل الحالة الصحية</t>
  </si>
  <si>
    <t>National Identification Number (NIN) Family Status Certificate Proof of residency Proof of property ownership Divorce papers (divorced women) Official house renting contract Pay slip</t>
  </si>
  <si>
    <t>اجراء البحوث الاجتماعية ومعرفه الوضع الاجتماعي والاقتصادي للاسرة</t>
  </si>
  <si>
    <t>There is a sufficient number of staff within the MoSA/SSolF municipal offices to be able to support the registration process for the programmes Staff have a sufficient understanding of the laws and policies that underpin social protection programmes</t>
  </si>
  <si>
    <t>Lack of required documents</t>
  </si>
  <si>
    <t>f6d1e008-7f7f-40f0-8bd7-7841079e0cd3</t>
  </si>
  <si>
    <t>ما الغايه من هذا الاستبيان وماهي اهدافه</t>
  </si>
  <si>
    <t>Orphans Children with disabilities Only Libyan citizens Divorced women Widowed women Victims of natural disasters</t>
  </si>
  <si>
    <t>انا اهم معيار حسب وجهة نظري هو ان يصبر علينا الي حين يتم التحقق من  اجراءاته التي قدمها الينا</t>
  </si>
  <si>
    <t>ويمكن للمتقدم ان يستفيد من غير الحصول علي المعاش ان يقدم ابنه للدراسه وايضا تحسن ذهني وفكري للطفل</t>
  </si>
  <si>
    <t>School attendance Other, please specify:</t>
  </si>
  <si>
    <t>الاتزام بتعبات الاخطار السنوي.</t>
  </si>
  <si>
    <t>Newspaper Social media (Facebook, Twitter, blogs, etc.) Leaflets produced by MoSA/SSolF</t>
  </si>
  <si>
    <t>Regional</t>
  </si>
  <si>
    <t>اتبات الهوية 
بحت اجتماعي
تقديم المستندات المطلوب وافيه</t>
  </si>
  <si>
    <t>توجيه المستفيد وارشاده</t>
  </si>
  <si>
    <t>Inform legal guardians in schools Inform legal guardians in care centres Organise/give seminars/workshops about social protection programmes</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</si>
  <si>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Information concerning programme beneficiaries is stored and shared (if applicable) safely and securely</t>
  </si>
  <si>
    <t>Social stigma (of receiving benefits) Lack of awareness and understanding of eligible families (about the programme, their rights, registration process, etc.) Illiteracy Lack of required documents</t>
  </si>
  <si>
    <t>Closure of Civil Registry offices (delays in gathering the required documents) Closure of other state offices (e.g. muhallah, local council, etc. delays in gathering the required documents)</t>
  </si>
  <si>
    <t>Do not want to answer</t>
  </si>
  <si>
    <t>608d1c8c-4b3b-4ba5-81e9-1798f212386e</t>
  </si>
  <si>
    <t>collect:8J5ceij1hHlEGHou</t>
  </si>
  <si>
    <t>Lump sum (one time delivery)</t>
  </si>
  <si>
    <t>Orphans Children with disabilities Children born out of wedlock Twins until the age of 2 Only Libyan citizens Divorced women Widowed women Elderly (above 60) Families not registered with the Social Security Fund</t>
  </si>
  <si>
    <t>الاتزم بى شروط المركز التضامن</t>
  </si>
  <si>
    <t>Official websites Social media (Facebook, Twitter, blogs, etc.) Leaflets produced by MoSA/SSolF Posters</t>
  </si>
  <si>
    <t>Municipal SSolF office State-run care centres</t>
  </si>
  <si>
    <t xml:space="preserve">الاورق الشخصيه التى يطلبها مركز التضامن الاجتماعي </t>
  </si>
  <si>
    <t>National Identification Number (NIN) Family Book Family Status Certificate Birth Certificate Proof of residency Deposit voucher or cancelled bank cheque (bank account number) Proof of property ownership Certificate of death of husband (widows) Divorce papers (divorced women) Pay slip Personal photograph</t>
  </si>
  <si>
    <t>Municipal SSolF office Local council office State-run care centres</t>
  </si>
  <si>
    <t>Family Status Certificate Family Book National Identification Number (NIN) Birth Certificate Proof of residency Deposit voucher or cancelled bank cheque (bank account number) Proof of property ownership Official house renting contract</t>
  </si>
  <si>
    <t>استقبال حالات اجراء البحث الاجتماعي تحويل الملفات الى جهات المختصه</t>
  </si>
  <si>
    <t>Organise/give seminars/workshops about social protection programmes Inform legal guardians in schools</t>
  </si>
  <si>
    <t>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</si>
  <si>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Social stigma (of receiving benefits) Lack of awareness and understanding of eligible families (about the programme, their rights, registration process, etc.) Illiteracy Lack of required documents Registration offices closed due to insecurity Registration offices closed due to COVID-19 restrictions</t>
  </si>
  <si>
    <t>Lack of awareness and understanding of eligible families (about the programme, their rights, registration process, etc.) Lack of required documents Registration offices closed due to COVID-19 restrictions</t>
  </si>
  <si>
    <t>Closure of Civil Registry offices (delays in gathering the required documents) Closure of other state offices (e.g. muhallah, local council, etc. delays in gathering the required documents) Closure of registration offices due to insecurity Closure of registration offices due to COVID-19 restrictions</t>
  </si>
  <si>
    <t>Liquidity shortage (no money in cash machines) Closure of banks due to insecurity Closure of banks due to COVID-19 restrictions Closure of offices in charge of delivering the benefits due to insecurity Closure of offices in charge of delivering the benefits due to COVID-19 restrictions</t>
  </si>
  <si>
    <t>Children with disabilities Returnee children IDP children Children born out of wedlock Children of Libyan mothers and non-Libyan fathers</t>
  </si>
  <si>
    <t>العرض على اللجنه الطبية -المستندات المطلوبة من السجل المدني -رقم الوطنى</t>
  </si>
  <si>
    <t>الى الرقابه الاداريه</t>
  </si>
  <si>
    <t>راي الاخصايى اهم من المستندات في ربط المعاش الاساسي</t>
  </si>
  <si>
    <t>زياره ميدانيه الى للمكان الكارثه</t>
  </si>
  <si>
    <t>اقتراح فتح مكتب الطلاق والارشادتبع المحكمه بسبب الطلاق لا عمار الصغيرة</t>
  </si>
  <si>
    <t>fc24b931-f4ce-489d-bdaf-9cb8147baf15</t>
  </si>
  <si>
    <t>Regular medical checks for persons with disabilities School attendance</t>
  </si>
  <si>
    <t>Social media (Facebook, Twitter, blogs, etc.) Official websites Radio Leaflets produced by MoSA/SSolF Posters</t>
  </si>
  <si>
    <t>الوضع الامنى عدم وصول الموصلات</t>
  </si>
  <si>
    <t>شهاده الميلاد بى الرقم الوطني</t>
  </si>
  <si>
    <t>National Identification Number (NIN) Family Status Certificate Birth Certificate Proof of residency Deposit voucher or cancelled bank cheque (bank account number) Certificate of death of husband (widows) Divorce papers (divorced women) Pay slip Personal photograph</t>
  </si>
  <si>
    <t>دارسه اجتماعيه المقدام الطالب</t>
  </si>
  <si>
    <t>Inform legal guardians in care centres Organise/give seminars/workshops about social protection programmes</t>
  </si>
  <si>
    <t>Staff within the MoSA/SSolF municipal offices have received sufficient training to be able to support the registration process Staff within care centres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</si>
  <si>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Social stigma (of receiving benefits) Lack of awareness and understanding of eligible families (about the programme, their rights, registration process, etc.)</t>
  </si>
  <si>
    <t>Liquidity shortage (no money in cash machines) Closure of banks due to COVID-19 restrictions Closure of offices in charge of delivering the benefits due to insecurity Closure of offices in charge of delivering the benefits due to COVID-19 restrictions</t>
  </si>
  <si>
    <t>Children born out of wedlock Children of Libyan mothers and non-Libyan fathers Returnee children</t>
  </si>
  <si>
    <t>عدم توفير المسندات الكافيه والرقم الوطني ليوجد.</t>
  </si>
  <si>
    <t xml:space="preserve">الدهب الى الرقابه الاداريه </t>
  </si>
  <si>
    <t xml:space="preserve">تواعيه الاشخاص وتفهيمهم فى ترشيدهم في عمليه التسجيل </t>
  </si>
  <si>
    <t xml:space="preserve">فيه ساقطي السند يقدم لاصندوق التضامن الاجتماعي خدمات من المهد الى اللحد </t>
  </si>
  <si>
    <t>43a8f5bc-e20a-4137-a4da-1ce805ea37a9</t>
  </si>
  <si>
    <t>collect:v86X42SfqPPfPLpr</t>
  </si>
  <si>
    <t>Xd،</t>
  </si>
  <si>
    <t>All children (18 and under) in this area, including migrant and refugee children</t>
  </si>
  <si>
    <t>Basic assistance grant</t>
  </si>
  <si>
    <t>شهاده ميلاد ...وضع عائلي للحاله ..تقرير طبي ..صور</t>
  </si>
  <si>
    <t>استمارات تسجيل ...وضع الاجتماعي</t>
  </si>
  <si>
    <t>Do door-to-door outreach</t>
  </si>
  <si>
    <t>لا يوجد دار رعايه</t>
  </si>
  <si>
    <t>عند نزول المعاش الاساسي لا ياتي الي مركز</t>
  </si>
  <si>
    <t>نتواصل مع الاهل اكثر من مره</t>
  </si>
  <si>
    <t>ed1b2c7c-0e4c-45ac-99c0-acb00143eb95</t>
  </si>
  <si>
    <t>collect:GpPSCs42aODdBeJF</t>
  </si>
  <si>
    <t>Tripoli</t>
  </si>
  <si>
    <t>Wife and Children grant (MoSA)</t>
  </si>
  <si>
    <t xml:space="preserve">150 دينار للزوجة و 100 دينار للطفل </t>
  </si>
  <si>
    <t>يختلف لا يوجد جدول محدد بسبب الوضع الاقتصادي 
المفترض أن يتم صرفها بشكل شهري</t>
  </si>
  <si>
    <t>Leaflets produced by MoSA/SSolF Official websites</t>
  </si>
  <si>
    <t xml:space="preserve">الوضع العائلي، صورة جواز سفر رب الأسرة و صورة شخصية لرب الأسرة و تعبئة النموذج </t>
  </si>
  <si>
    <t>National Identification Number (NIN) Family Status Certificate Family Book Birth Certificate Other, please specify:</t>
  </si>
  <si>
    <t xml:space="preserve">النموذج </t>
  </si>
  <si>
    <t xml:space="preserve">لا يلعبون دور في هذه المنحة </t>
  </si>
  <si>
    <t>Inform legal guardians in schools Do door-to-door outreach</t>
  </si>
  <si>
    <t>There is a sufficient number of staff within the MoSA/SSolF municipal offices to be able to support the registration process for the programmes Staff have a sufficient understanding of the laws and policies that underpin social protection programmes Information concerning programme beneficiaries is stored and shared (if applicable) safely and securely</t>
  </si>
  <si>
    <t xml:space="preserve">تم ادارجهم للحصول على المنحة ولكن لم يتم تطبيق القانون الي الان </t>
  </si>
  <si>
    <t xml:space="preserve">لا دور لهم في منحة الزوجة والأبناء </t>
  </si>
  <si>
    <t>ad8de2ff-d653-4b97-a0c7-2c699d44c572</t>
  </si>
  <si>
    <t>Abuselim</t>
  </si>
  <si>
    <t>يختلف علي حسب الحالة</t>
  </si>
  <si>
    <t>يختلف على حسب الوضع و البرنامج</t>
  </si>
  <si>
    <t>يلزم إثبات الوضع اي لو كانت ارملة يلزم إثبات حاله الوفاه و في حالة الأيتام التنسيق يكون عن طريق دار الرعاية</t>
  </si>
  <si>
    <t>تختلف على حسب الحالة كما ذكرت سابقا 
في حالة الأرملة يجب عليها إثبات حالة وفاة الزوجة مع تقديم رقمها الوطني و صورة من الهوية لكي يتم التأكد انها لا تتقاضي معاش 
بالنسبه لذوي الاحتياجات الخاصة يجب إثبات وضعهم بتقرير صحي معتمد من احظ مصحات الدولة</t>
  </si>
  <si>
    <t>National Identification Number (NIN) Family Status Certificate Birth Certificate Divorce papers (divorced women) Certificate of death of husband (widows) Personal photograph</t>
  </si>
  <si>
    <t xml:space="preserve">لهم دور مهم في عملية التوعية و شرح الإجراءات للمسجلين الجدد و كذلك الدعم النفسي </t>
  </si>
  <si>
    <t>Do door-to-door outreach Organise/give seminars/workshops about social protection programmes Other, please specify:</t>
  </si>
  <si>
    <t xml:space="preserve">دعم نفسي </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</si>
  <si>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have a sufficient understanding of the laws and policies that underpin social protection programmes Information concerning programme beneficiaries is stored and shared (if applicable) safely and securely Staff within the MoSA/SSolF municipal offices have received sufficient training to be able to support the registration process</t>
  </si>
  <si>
    <t xml:space="preserve">تقليص عدد الموظفين المتواجدين في المكاتب بسبب قيود جائحة كورونا </t>
  </si>
  <si>
    <t>Liquidity shortage (no money in cash machines) Other, please specify:</t>
  </si>
  <si>
    <t xml:space="preserve">التأخر بسبب التأخير في الإجراءات من وزارة المالية </t>
  </si>
  <si>
    <t xml:space="preserve">لان العملية سلسة </t>
  </si>
  <si>
    <t xml:space="preserve">يقومون بمساعدة المستفيدين و تزويدهم بالمعلومات و ارشادهم للجهات ذات الاختصاص </t>
  </si>
  <si>
    <t>83de63eb-f43c-426c-a374-0cfaf39d70f2</t>
  </si>
  <si>
    <t>Orphans Children with disabilities All Libyan children (18 and under) Only Libyan citizens Twins until the age of 2 Widowed women Divorced women Elderly (above 60)</t>
  </si>
  <si>
    <t>يجب ان يكون مستحق</t>
  </si>
  <si>
    <t>معاش اساسي
اعانت منزلية</t>
  </si>
  <si>
    <t>Social media (Facebook, Twitter, blogs, etc.) Door-to-door outreach</t>
  </si>
  <si>
    <t>المستندلت التي تتبت عدم وجود دخل</t>
  </si>
  <si>
    <t>National Identification Number (NIN) Family Status Certificate Birth Certificate Proof of residency Divorce papers (divorced women) Certificate of death of husband (widows) Deposit voucher or cancelled bank cheque (bank account number)</t>
  </si>
  <si>
    <t>لا يوجد دور فعال للاخصائيون الا فؤ بعض الحالات</t>
  </si>
  <si>
    <t>لا يوجد</t>
  </si>
  <si>
    <t>There is a sufficient number of staff within the MoSA/SSolF municipal offices to be able to support the registration process for the programmes There is a sufficient number of staff within care centres to be able to support the registration process for the programmes Information concerning programme beneficiaries is stored and shared (if applicable) safely and securely</t>
  </si>
  <si>
    <t>Closure of offices in charge of delivering the benefits due to COVID-19 restrictions</t>
  </si>
  <si>
    <t>Children with disabilities Returnee children</t>
  </si>
  <si>
    <t>الاطفال دوي الاعاقة بسبب عدم انعقاد الجان الطببة باستمررا مما يسبب في عرقلة عملية التشجيل
وفي حالة العائدون بسبب عدم توفر الرقم الوضني للاغلبية</t>
  </si>
  <si>
    <t>لايوج</t>
  </si>
  <si>
    <t>يجب متابعت الاستحقاق من عدمه ودالك بجراء زيارات ميدانيه الى اصحاب المعاشات الاساسية</t>
  </si>
  <si>
    <t>f517cbb3-1926-464c-b4ec-f24c35671847</t>
  </si>
  <si>
    <t>Between six months and a year</t>
  </si>
  <si>
    <t>All Libyan children (18 and under)</t>
  </si>
  <si>
    <t>وضع عائلي وحساب مصرفي</t>
  </si>
  <si>
    <t>مساعدات عينيه</t>
  </si>
  <si>
    <t>Online registration</t>
  </si>
  <si>
    <t>رقم وطني ورقم قيد ورقم هاتف  ورقم حساب مصرفي</t>
  </si>
  <si>
    <t>National Identification Number (NIN) Family Status Certificate Deposit voucher or cancelled bank cheque (bank account number)</t>
  </si>
  <si>
    <t>تسهيل الإجراءات المواطنين</t>
  </si>
  <si>
    <t>There is a sufficient number of staff within the MoSA/SSolF municipal offices to be able to support the registration process for the programmes Staff within the MoSA/SSolF municipal offices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</si>
  <si>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Lack of awareness and understanding of eligible families (about the programme, their rights, registration process, etc.) Illiteracy Lack of required documents Distance to the registration offices Registration offices closed due to COVID-19 restrictions</t>
  </si>
  <si>
    <t>Closure of registration offices due to COVID-19 restrictions Distance to the registration or Civil Registry office Closure of Civil Registry offices (delays in gathering the required documents)</t>
  </si>
  <si>
    <t>Liquidity shortage (no money in cash machines) Closure of banks due to COVID-19 restrictions Closure of offices in charge of delivering the benefits due to COVID-19 restrictions Distance to the delivery point (lack of transport)</t>
  </si>
  <si>
    <t>Girls in general Girls with disabilities Children with disabilities Children of Libyan mothers and non-Libyan fathers Orphans</t>
  </si>
  <si>
    <t>عدم المعرفه بحقوق المستفدين</t>
  </si>
  <si>
    <t>الأخصائيين هنا دورهم اداريه والبيانات يتم إدخالها عن طريق موقع</t>
  </si>
  <si>
    <t>3c33aca4-343b-4d54-b157-258ecc0cd7b9</t>
  </si>
  <si>
    <t xml:space="preserve">منحة الزوجة والابناء ان توفرت الشروط
المعاش الاساسي 
واعانات اخرا متل الفحوصات الطبية المجانية واحيانأ دعم غدائي
</t>
  </si>
  <si>
    <t>Social media (Facebook, Twitter, blogs, etc.) Official websites TV Radio Door-to-door outreach Leaflets produced by MoSA/SSolF Posters</t>
  </si>
  <si>
    <t xml:space="preserve">عدم الوعي الاجتماعي </t>
  </si>
  <si>
    <t>المعلوماة الشخصية 
الفحوصات الطبية(التقارير)
المستندات الرسمية</t>
  </si>
  <si>
    <t>National Identification Number (NIN) Family Book Family Status Certificate Birth Certificate Proof of residency Deposit voucher or cancelled bank cheque (bank account number) Proof of property ownership Official house renting contract Certificate of death of husband (widows) Divorce papers (divorced women) Pay slip Personal photograph</t>
  </si>
  <si>
    <t xml:space="preserve">ارشاد المتقدمين الى التشجيل </t>
  </si>
  <si>
    <t>Inform legal guardians in schools Inform legal guardians in care centres</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</si>
  <si>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Information concerning programme beneficiaries is stored and shared (if applicable) safely and securely Staff have a sufficient understanding of the laws and policies that underpin social protection programmes</t>
  </si>
  <si>
    <t>Social stigma (of receiving benefits) Lack of awareness and understanding of eligible families (about the programme, their rights, registration process, etc.) Lack of required documents Registration offices closed due to insecurity Registration offices closed due to COVID-19 restrictions</t>
  </si>
  <si>
    <t>Children born out of wedlock Children with disabilities Children of Libyan mothers and non-Libyan fathers Orphans IDP children Returnee children</t>
  </si>
  <si>
    <t>في الاغلب لعدم توفر الرقم الوطني</t>
  </si>
  <si>
    <t>The frequency of delivery of the benefits allow families to meet their needs This programme reaches all targeted population groups and beneficiaries</t>
  </si>
  <si>
    <t>عليهم التوجه الى الرقابة الايداريه لعدم توفر صندوق شكاوي في المركز</t>
  </si>
  <si>
    <t>683221c3-9a76-4d71-ab46-c07a1fc63578</t>
  </si>
  <si>
    <t>collect:ELWSX3XDzfRERiwr</t>
  </si>
  <si>
    <t>Less than six months</t>
  </si>
  <si>
    <t>All Libyan children (18 and under) Unemployed single mothers</t>
  </si>
  <si>
    <t>الابناء اقل من ١٨ سنة
الزوجة لا تعمل
ان يكونوا من جنسيات ليبية</t>
  </si>
  <si>
    <t>منحة الزوجة. و الابناء
منحة المعاق
منحة التوأم</t>
  </si>
  <si>
    <t>Official websites Social media (Facebook, Twitter, blogs, etc.)</t>
  </si>
  <si>
    <t xml:space="preserve">على حسب نوع البرنامج. </t>
  </si>
  <si>
    <t>National Identification Number (NIN) Family Book Family Status Certificate Birth Certificate Proof of residency Deposit voucher or cancelled bank cheque (bank account number)</t>
  </si>
  <si>
    <t>لديهم اختصاصاتهم للمساعدة في دعم عنلية التسجيل</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</si>
  <si>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Staff have a sufficient understanding of the laws and policies that underpin social protection programmes Information concerning programme beneficiaries is stored and shared (if applicable) safely and securely</t>
  </si>
  <si>
    <t>عدم استكمال المتقدمين لاوراقهم المطلوبة</t>
  </si>
  <si>
    <t>المنح لليبيين فقط حسب القانون</t>
  </si>
  <si>
    <t>هناك صندوق لتلقي الشكاوي</t>
  </si>
  <si>
    <t>موظفي القطاع يهتمون بحلحلة كل الشكاوي التي تصلهم</t>
  </si>
  <si>
    <t>92916f4d-ab28-442a-b73b-4a5bc2b81eb1</t>
  </si>
  <si>
    <t>All Libyan children (18 and under) Children of Libyan mothers and non-Libyan fathers Other, please specify:</t>
  </si>
  <si>
    <t xml:space="preserve">أيضا منحة الزوجة 150 دينار لكل شهر </t>
  </si>
  <si>
    <t xml:space="preserve">لا معايير طالما انه ليبي يحمل رقم وطني 
أيضا أبناء الأمهات الليبيات المتزوجات من اجنبي لكن لم يتم صرف ميزانياتهم بعد </t>
  </si>
  <si>
    <t xml:space="preserve">المعاش الأساسي و منحة الزوجة والطفل </t>
  </si>
  <si>
    <t>Municipal MoSA office Other, please specify:</t>
  </si>
  <si>
    <t xml:space="preserve">البعض كان مسجل في منحة أرباب الأسر 2017,2018 لذلك لم نكن بحاجة الي تسجيلهم وقد قمنا بصرف منحة لهم بايداعها في حسابهم  </t>
  </si>
  <si>
    <t xml:space="preserve">اسم رب الأسرة رباعي و اسم الزوجة رباعي و اسماء الأطفال 
الأرقام الوطنية 
معلومات عن الحساب البنكي 
مكان الإقامة </t>
  </si>
  <si>
    <t>National Identification Number (NIN) Family Status Certificate Birth Certificate</t>
  </si>
  <si>
    <t xml:space="preserve">شرح الآية للراغبين في التسجيل 
الأوراق المطلوبة 
النماذج و مساعدة الناس في تعبئتها 
إبلاغ الناس عن  الأماكن التي يجب أن يقصدوها للتسجيل </t>
  </si>
  <si>
    <t xml:space="preserve">كما ذكرت شرح الإجراء و إعطاء العلم للراغبين في التسجيل عن الأوراق المطلوبة و النماذج التي يجب تعبئتها و مقرات مكاتب التسجيل </t>
  </si>
  <si>
    <t>There is a sufficient number of staff within the MoSA/SSolF municipal offices to be able to support the registration process for the programmes Staff within the MoSA/SSolF municipal offices have received sufficient training to be able to support the registration process Staff have a sufficient understanding of the laws and policies that underpin social protection programmes</t>
  </si>
  <si>
    <t>Lack of awareness and understanding of eligible families (about the programme, their rights, registration process, etc.) Distance to the registration offices</t>
  </si>
  <si>
    <t>Closure of Civil Registry offices (delays in gathering the required documents) Closure of registration offices due to COVID-19 restrictions Distance to the registration or Civil Registry office</t>
  </si>
  <si>
    <t xml:space="preserve">عدم تحويل الميزانية المخصصة من وزارة المالية </t>
  </si>
  <si>
    <t>تم تعميم قرار ينص انه من حقهم اخذ المنحة لكن لم يتم تفعيل القرار و ادراج الالية والاوراق المطلوبة منهم</t>
  </si>
  <si>
    <t>This programme reaches all targeted population groups and beneficiaries The benefits provided by this programme are sufficient for families to meet their needs</t>
  </si>
  <si>
    <t xml:space="preserve">لا يوجد رفض 
دورهم شرح الالية و الاوراق المطلوبة و اخبار الناس عن مكاتب التسجيل </t>
  </si>
  <si>
    <t>7a5c31be-facf-401f-88b8-5c9fcd62bc64</t>
  </si>
  <si>
    <t>Between 1 to 2 years</t>
  </si>
  <si>
    <t>عن طريق ارباب الاسر</t>
  </si>
  <si>
    <t>Official websites</t>
  </si>
  <si>
    <t>الوضع العائلي  شيك ملغي</t>
  </si>
  <si>
    <t>Family Status Certificate Deposit voucher or cancelled bank cheque (bank account number)</t>
  </si>
  <si>
    <t>تسجيل البيانات</t>
  </si>
  <si>
    <t>لان البيانات صحيحه</t>
  </si>
  <si>
    <t>مراجعة الوزراء بخصوص</t>
  </si>
  <si>
    <t>له دور مميز</t>
  </si>
  <si>
    <t>cb4314ff-10f6-422c-b9be-82fa7888aec4</t>
  </si>
  <si>
    <t>المعاق فقط من يتحصل علي المعدات الطبيه والادويه</t>
  </si>
  <si>
    <t>بالنسبه للمعاقين الإعانة المنزليه كل شهر والمساعدات الطبيه كل ثلاثه اشهر</t>
  </si>
  <si>
    <t>Distribution in MoSA/SSolF registration offices Distribution in care centres</t>
  </si>
  <si>
    <t>حسب القانون المتعارف عليه داخل المؤسسه</t>
  </si>
  <si>
    <t>شهادة ميلاد 
والمطلقات.. وثيقة الطلاق 
و ورقة استحقاق في معاش الوالد</t>
  </si>
  <si>
    <t>National Identification Number (NIN) Family Status Certificate Birth Certificate Proof of residency Deposit voucher or cancelled bank cheque (bank account number) Certificate of death of husband (widows) Divorce papers (divorced women) Personal photograph</t>
  </si>
  <si>
    <t>بحث اجتماعي للمستفيد</t>
  </si>
  <si>
    <t>Lack of required documents Registration offices closed due to COVID-19 restrictions</t>
  </si>
  <si>
    <t>احيانا يتم التعطيل من المنظومة داخل السجل المدني</t>
  </si>
  <si>
    <t>لا يتحصلون علي المنح لانهم لا يحملون الجنسيه الليبيه وليس لديهم رقم وطني وهذه هي المشاكل التي تتعرض لها الليبية عند الزواج بغير الليبي يمنع اطفالها من كل المستحقات</t>
  </si>
  <si>
    <t>The frequency of delivery of the benefits allow families to meet their needs</t>
  </si>
  <si>
    <t>اذا كانت البيانات صحيحة يتم تقديم مذكره لمدير الفرع حتي يتم الإستئناف</t>
  </si>
  <si>
    <t>ستم استقبال المستفيد وتقديم كل المساعدات وتسهيل الإجراءات</t>
  </si>
  <si>
    <t>لا شكرا</t>
  </si>
  <si>
    <t>36241d33-809e-4dd2-805a-3678ddc38ee0</t>
  </si>
  <si>
    <t>Cash transfer to bank account Cheque</t>
  </si>
  <si>
    <t>تعطي المساعدات الاجتماعيه للشخص المتقدم (رب الأسرة )</t>
  </si>
  <si>
    <t>Children with disabilities Twins until the age of 2 Divorced women Widowed women Families with no/low income (below 450LYD/month) Victims of natural disasters Families not registered with the Social Security Fund</t>
  </si>
  <si>
    <t>طلب كتابي موجه لمدير الفرع 
صورة من كتيب العائله 
صورة من البطاقه الشخصيه او جواز السفر 
الرقم الوطني
رقم الهاتف 
وفي حالة طلب علاجي يتم تقديم مستند طبي خاص بالمريض</t>
  </si>
  <si>
    <t>مساعدات طبيه 
معلش اساسي 
تعويض عن الكوارث الطبيعيه 
مساعدات اجتماعيه</t>
  </si>
  <si>
    <t>تحديد نوع الاعاقه نسبة العجز والعرض في اللجنة الطبيه</t>
  </si>
  <si>
    <t>Official websites Other, please specify:</t>
  </si>
  <si>
    <t>عن كريق مكتب الاعلام داخل صندوق التضامن الاجتماعي بنغازي</t>
  </si>
  <si>
    <t>في حالة كان الشخص معاق يتم الاتصال بيهم و إجراء زيارة ميدانية من قبل الأخصائي المختص في شؤون المعاقين</t>
  </si>
  <si>
    <t>تقديم طلب كتابي والخضار المستندات المطلوبة عن كريق صندوق التضامن الاجتماعي</t>
  </si>
  <si>
    <t>الاسم 
العمر 
الرقم الوطني 
بطاقه شخصيه 
اذا كان معاق بطاقه الاعاقه وتقرير طبي 
مكان السكن</t>
  </si>
  <si>
    <t>National Identification Number (NIN) Family Book Family Status Certificate Birth Certificate Proof of residency Deposit voucher or cancelled bank cheque (bank account number) Certificate of death of husband (widows) Divorce papers (divorced women) Personal photograph</t>
  </si>
  <si>
    <t>مساعدة المستفيد في اكتمال الإجراءات  اللازمة</t>
  </si>
  <si>
    <t>There is a sufficient number of staff within the MoSA/SSolF municipal offices to be able to support the registration process for the programmes There is a sufficient number of staff within care centres to be able to support the registration process for the programmes</t>
  </si>
  <si>
    <t>Lack of awareness and understanding of eligible families (about the programme, their rights, registration process, etc.) Illiteracy Registration offices closed due to COVID-19 restrictions</t>
  </si>
  <si>
    <t>Closure of Civil Registry offices (delays in gathering the required documents) Closure of registration offices due to COVID-19 restrictions</t>
  </si>
  <si>
    <t>Closure of banks due to COVID-19 restrictions</t>
  </si>
  <si>
    <t>بالنسبة المعاش الاساسي في تحديد نسبة العجز عن طريق اللجنه يتم التقدم من جديد</t>
  </si>
  <si>
    <t>يتم تسهيل الإجراءات  وطلب  التقارير المطلوبه</t>
  </si>
  <si>
    <t>هنالك مشكله في الاعانة المنزلية للمعاقين تم التوقف عن توفير الخدمة لهم من فتره حوالي 7 سنوات</t>
  </si>
  <si>
    <t>0b319195-9058-422f-bd79-1423f0303faa</t>
  </si>
  <si>
    <t>الايتام 
ساقطي القيد، مجهولين النسب،  والغير شرعيين
دوي الاعاقة
والمطلقات 
الأرامل 
الشيخوخة فوق من 65 عام</t>
  </si>
  <si>
    <t>Newspaper Social media (Facebook, Twitter, blogs, etc.) Official websites TV Radio Conferences/Seminars Leaflets produced by MoSA/SSolF Posters</t>
  </si>
  <si>
    <t>احيانا يتم التواصل عن طريق الاقارب والمعارف لتقديم الخدمة للمستفيد وعن طريق المحامي العام لتسهيل توفير الخدمة للمستحقين</t>
  </si>
  <si>
    <t>Municipal MoSA office Municipal SSolF office</t>
  </si>
  <si>
    <t>في حالة الشيخوخة ..الوضع العائلي 
بطاقه شخصية 
البطاقه المصرفية 
فحوصات الطبيه</t>
  </si>
  <si>
    <t>استقبال المستفيد
توضيح عن الخدمات 
إجراء البحث الاجتماعي 
والتأكد من الاوراق الشخصيه لتثبيت احقيتة للخدمة</t>
  </si>
  <si>
    <t>Inform legal guardians in schools Inform legal guardians in care centres Do door-to-door outreach Organise/give seminars/workshops about social protection programmes</t>
  </si>
  <si>
    <t>There is a sufficient number of staff within care centres to be able to support the registration process for the programmes Staff have a sufficient understanding of the laws and policies that underpin social protection programmes Information concerning programme beneficiaries is stored and shared (if applicable) safely and securely</t>
  </si>
  <si>
    <t>Social stigma (of receiving benefits) Lack of awareness and understanding of eligible families (about the programme, their rights, registration process, etc.) Lack of required documents</t>
  </si>
  <si>
    <t>Closure of Civil Registry offices (delays in gathering the required documents) Distance to the registration or Civil Registry office</t>
  </si>
  <si>
    <t>Children with disabilities Children born out of wedlock Children of Libyan mothers and non-Libyan fathers Orphans</t>
  </si>
  <si>
    <t>تقديم طلب يتم  الشرح  فية للجهة الرافضة</t>
  </si>
  <si>
    <t>زيارة ميدانية من قبل الأخصائي الاجتماعي للتأكد من صحة وضع الحالة</t>
  </si>
  <si>
    <t>a7a9f6f6-eea9-4c24-9d7e-38b9de4930bd</t>
  </si>
  <si>
    <t>ماهي منظمه اكتدا</t>
  </si>
  <si>
    <t>Children with disabilities, including migrant and refugee children with disabilities Children with disabilities, excluding migrant and refugee children with disabilities</t>
  </si>
  <si>
    <t>Social media (Facebook, Twitter, blogs, etc.) Official websites Conferences/Seminars Leaflets produced by MoSA/SSolF Posters</t>
  </si>
  <si>
    <t>Social workers in care centres Social workers in schools Parents (if applicable)</t>
  </si>
  <si>
    <t>تقرير الطبي الفحص الطبي والاخصاي الاجتماعي</t>
  </si>
  <si>
    <t>لتكيدا احتياج الحاله ودقه التشخيص</t>
  </si>
  <si>
    <t>Organise/give seminars/workshops about social protection programmes Inform legal guardians in schools Inform legal guardians in care centres</t>
  </si>
  <si>
    <t>There is a sufficient number of staff within care centres to be able to support the registration process for the programmes Staff within the MoSA/SSolF municipal offices have received sufficient training to be able to support the registration process Information concerning programme beneficiaries is stored and shared (if applicable) safely and securely</t>
  </si>
  <si>
    <t>Lack of awareness and understanding of eligible families (about the programme, their rights, registration process, etc.) Lack of required documents Registration offices closed due to insecurity</t>
  </si>
  <si>
    <t>Closure of Civil Registry offices (delays in gathering the required documents) Closure of other state offices (e.g. muhallah, local council, etc. delays in gathering the required documents) Closure of registration offices due to insecurity</t>
  </si>
  <si>
    <t>Liquidity shortage (no money in cash machines) Closure of banks due to insecurity Closure of offices in charge of delivering the benefits due to insecurity</t>
  </si>
  <si>
    <t>لعدم توفر المستندات القانونية وعدم توفر الشروط الاتحاق</t>
  </si>
  <si>
    <t>الاخصائي الاجتماعي له دور كبير خاصة ادا كان مام بطريقة تعامله في برنامج التضامن الاجتماعي وكل الفئات التي يشتهدفها والتي منطوي تحت اشرافها وادارتها من حيت تصنيف الحالات ومعرفتها ومعرفة احتياجاتها وكيفية التعامل معها كا حسب الفئة العمريه والحالة الاجتماعية وما هيا المخصصات التي يمكن ان تفي بي غرض كل حاله وخاصة بعد الدراسة والتقييم</t>
  </si>
  <si>
    <t>احب ان اضيف انشاء واقمة مركز خاص ومعدة اعداد متكامل للفئات المندرجه تحت مظلة التضامن الاجتماعي مع تحدي القمه الماليه المخصصه التي يمكن ان تسد احتياجاتهم
 اعداد الكوادر الفنيه والمتخصصه للتعامل معهم والعمل على القيام بورش عمل ودورات تنشيطيه للاخصائين والعمل في مجال التضامن الاجتماعي من قبل الخبراء لانا المجتمع في حالة تطور</t>
  </si>
  <si>
    <t>86eb6622-0d2d-48a8-a9e2-77b4905ade26</t>
  </si>
  <si>
    <t>Hi</t>
  </si>
  <si>
    <t>توعيه نشاطات</t>
  </si>
  <si>
    <t>متابعة الطفل</t>
  </si>
  <si>
    <t>شهادة ميلاد واقامه وشهاده صحيه ورقم وطني</t>
  </si>
  <si>
    <t>National Identification Number (NIN) Family Status Certificate Proof of residency</t>
  </si>
  <si>
    <t>Distance to the registration or Civil Registry office</t>
  </si>
  <si>
    <t>Children with disabilities Children born out of wedlock</t>
  </si>
  <si>
    <t>لايوجد وعي</t>
  </si>
  <si>
    <t>الاخصائي ليس بدور الفعال داخل لموسسات</t>
  </si>
  <si>
    <t>24ab76fa-2bb5-48c9-ba35-13339374968a</t>
  </si>
  <si>
    <t>collect:GOPQwtILmEir4zdF</t>
  </si>
  <si>
    <t>Hai Alandalus</t>
  </si>
  <si>
    <t xml:space="preserve">لان الدولة ت٢ري هلي اليتامى </t>
  </si>
  <si>
    <t>علي حسب وضع الاسرة فهناك اسر تستلم المعاش الاساسي بسبب 
عدم وجود دخل 
ذوي اعاقة 
التوام 
الأرامل 
الخ</t>
  </si>
  <si>
    <t>TV Official websites Social media (Facebook, Twitter, blogs, etc.)</t>
  </si>
  <si>
    <t>المصارف</t>
  </si>
  <si>
    <t xml:space="preserve">الاسماء رباعية 
الارقام الوطنية لجميع افراد الاسرة 
</t>
  </si>
  <si>
    <t>National Identification Number (NIN) Family Status Certificate Birth Certificate Proof of residency</t>
  </si>
  <si>
    <t xml:space="preserve">مساعة الناس علي التسجيل في البرنامج </t>
  </si>
  <si>
    <t xml:space="preserve">مساعة الناس الغير مسجلين علي التسجيل في البرنامج </t>
  </si>
  <si>
    <t>Staff have a sufficient understanding of the laws and policies that underpin social protection programmes</t>
  </si>
  <si>
    <t>a8b26242-6a8f-4bf4-8ce4-5d5cfb8d6b15</t>
  </si>
  <si>
    <t>Suq Aljumaa</t>
  </si>
  <si>
    <t xml:space="preserve">شهريا 100 لكل طفل و 150 دينار علاوة الزوجة </t>
  </si>
  <si>
    <t>المبلغ المذكر شهري لكن يوجد تأخير ولايهمك صرف كل شهر بشهره</t>
  </si>
  <si>
    <t>All Libyan children (18 and under) Other, please specify:</t>
  </si>
  <si>
    <t xml:space="preserve">لكل المتزوجات </t>
  </si>
  <si>
    <t>لا يوجد طالما انه ليبي الجنسية ويحمل رقم وطني</t>
  </si>
  <si>
    <t>البعض ينقصه الوثائق لذلك لن يستطيع الحصول علي المنحة 
هناك بعض الليبين بدون رقم وطني لذلك لن يتمنوا من الحصول علي المنحة</t>
  </si>
  <si>
    <t>منحة الزوجة والأبناء 
المعاش الأساسي 
والتعويض في حالة الكوارث</t>
  </si>
  <si>
    <t>Social media (Facebook, Twitter, blogs, etc.) Official websites TV</t>
  </si>
  <si>
    <t xml:space="preserve">معلومات عامة عن الشخص 
اسم رب الأسرة رباعي 
اسم الزوجة او الزوجات ان كان رب الأسرة متزوج اكثر من امراة ، رقمها او ارقامهم الوطنية 
اسماء الأبناء 
تاريخ ميلاد جميع أفراد الأسرة
أرقام الوطنية 
</t>
  </si>
  <si>
    <t xml:space="preserve">توعية المستفيدين </t>
  </si>
  <si>
    <t xml:space="preserve">شرح آلية التسجيل للراغبين في التسجيل </t>
  </si>
  <si>
    <t>Staff have a sufficient understanding of the laws and policies that underpin social protection programmes There is a sufficient number of staff within the MoSA/SSolF municipal offices to be able to support the registration process for the programmes</t>
  </si>
  <si>
    <t xml:space="preserve">عدم تحويل الميزانية المخصصة للمنحة من قبل خزينة الدولة </t>
  </si>
  <si>
    <t xml:space="preserve">لا توجد حواجز عدا عن الازدحام </t>
  </si>
  <si>
    <t xml:space="preserve">الازدحام علي مكاتب التسجيل </t>
  </si>
  <si>
    <t xml:space="preserve">إبلاغ الناس بماذا يجب أن يفعلوا و لمن يجب عليهم الذهاب الى </t>
  </si>
  <si>
    <t>e15df179-8d7e-4a2f-8eaa-87cdc0b9785e</t>
  </si>
  <si>
    <t xml:space="preserve">لكل طفل ١٠٩ دينار و للزوجة ١٥٠ دينار </t>
  </si>
  <si>
    <t>القيمة المذكورة شهرية لكن الدفع غير منتظم بسبب بعض العوائق</t>
  </si>
  <si>
    <t>All Libyan children (18 and under) Other, please specify: Only Libyan citizens</t>
  </si>
  <si>
    <t xml:space="preserve">بالنسبة للاناث حتي اللذين تجاوزوا ال١٨ عام وغير متزوجات يتم منح منحة ١٠٠ الي رب الأسرة </t>
  </si>
  <si>
    <t>حاملين رقم وطني</t>
  </si>
  <si>
    <t xml:space="preserve">اللذين في دار الرعاية يتلقون معاش اساسي 
المنحة لدعم أرباب الأسر </t>
  </si>
  <si>
    <t xml:space="preserve">منحة الزوجة والطفل 
منحة المعاش الأساسي للذين تنطبق عليهم الشروط 
المعاش الأساسي ضمن اختصاصات صندوق التضامن الاجتماعي </t>
  </si>
  <si>
    <t>Social media (Facebook, Twitter, blogs, etc.) Official websites Leaflets produced by MoSA/SSolF</t>
  </si>
  <si>
    <t>Other, please specify: Municipal MoSA office</t>
  </si>
  <si>
    <t xml:space="preserve">اغلب المواطنين الليبين مسجلين بحكم تحصلها علي منحة أرباب الأسر سابقا 
لم يحتاجوا الي التسجيل لان معلوماتهم متواجدة </t>
  </si>
  <si>
    <t>الاسم رباعي لجميع أفراد الأسرة و ارقامهم الوطنية 
رقم الحساب البنكي</t>
  </si>
  <si>
    <t xml:space="preserve">شرح الالية للناس </t>
  </si>
  <si>
    <t xml:space="preserve">عدم تحويل المبلغ المخصص من رئاسة الحكومة </t>
  </si>
  <si>
    <t>إبلاغ المواطنين الي اي مكتب او جهة يجب عليهم التوجة الي لحل مشكلتهم</t>
  </si>
  <si>
    <t>1aa459eb-6b94-4b5a-bc1e-a2129ba89f97</t>
  </si>
  <si>
    <t>ان يكون له رقم وطني</t>
  </si>
  <si>
    <t>لا الأطفال في دار الرعاية لا يحق لهم فالدولاب متكلفه بمصاريفهم</t>
  </si>
  <si>
    <t>مثلا هماك من يتقاضي منحة الزواج وهو يتقاضي المعاش الأساسي مثل ذوي الاحتياجات الخاصة</t>
  </si>
  <si>
    <t>TV Official websites</t>
  </si>
  <si>
    <t xml:space="preserve">اسماء جميع أفراد الأسرة 
اسماء رب الأسرة رباعي 
اسم الام رباعي 
ترقام الوطنية لجميع أفراد الأسرة 
معلومات الحساب البنكي </t>
  </si>
  <si>
    <t>National Identification Number (NIN) Family Status Certificate Birth Certificate Deposit voucher or cancelled bank cheque (bank account number)</t>
  </si>
  <si>
    <t xml:space="preserve">إجابة استفسارات المواطنين علي العملية التسجيل </t>
  </si>
  <si>
    <t xml:space="preserve">شرح العملية للراغبين في التسجيل </t>
  </si>
  <si>
    <t xml:space="preserve">إبلاغ الناس بالمكاتب المختصة </t>
  </si>
  <si>
    <t>9026e4d4-9696-4003-be99-1a72a3b8b070</t>
  </si>
  <si>
    <t>All children (18 and under) in this area, excluding migrant and refugee children Children (18 and under) without legal guardian, including migrant and refugee children</t>
  </si>
  <si>
    <t>Social media (Facebook, Twitter, blogs, etc.) Official websites TV Conferences/Seminars Leaflets produced by MoSA/SSolF Posters</t>
  </si>
  <si>
    <t>Social workers in care centres Parents (if applicable) Legal guardian (other than parents)</t>
  </si>
  <si>
    <t>تقرير الطبي والموفق من ولى الامر والبينات الشخصيه الى المستحق المعاش الاساسي</t>
  </si>
  <si>
    <t>ارشاد اوليا الامور وتوجيه الطالب</t>
  </si>
  <si>
    <t>There is a sufficient number of staff within the MoSA/SSolF municipal offices to be able to support the registration process for the programmes There is a sufficient number of staff within care centres to be able to support the registration process for the programmes Information concerning programme beneficiaries is stored and shared (if applicable) safely and securely Staff have a sufficient understanding of the laws and policies that underpin social protection programmes</t>
  </si>
  <si>
    <t>Social stigma (of receiving benefits) Lack of required documents Lack of awareness and understanding of eligible families (about the programme, their rights, registration process, etc.)</t>
  </si>
  <si>
    <t>Girls with disabilities Children with disabilities Orphans IDP children</t>
  </si>
  <si>
    <t>دوي الاعاقة في بعظ الحالات لعدم القدرة على الحركة 
 في بعض الايتام عدم وجود اوصياء قانونبن 
الاطفال النازحون عدم توفر مستندات في عض  الاطفال</t>
  </si>
  <si>
    <t xml:space="preserve">لاةيوجد برنامج لتقديم الشكاوا </t>
  </si>
  <si>
    <t>ارجو الاهتمام بي متطلبات الاخاصئين الاجتماعين والاهتمام بهدي الشريحة</t>
  </si>
  <si>
    <t>fdd2a4c5-5085-49d1-9802-e0df804a7c62</t>
  </si>
  <si>
    <t>collect:JlLLbM1z9xzHKYnd</t>
  </si>
  <si>
    <t>ذوي الاعاقه ويتم تحديد نسبه الاعاقه 60٪ اعاقه دائمة ولو اقل يتم ادراج فحص من اللجنه بعد كل فتره 
الاسره ذوي الدخل المحدود ويتم وقف هذه المنحة عند توفرعمل عام لرب الاسره 
والعائدون يتحصلون علي مساعدات عينيه</t>
  </si>
  <si>
    <t>Door-to-door outreach TV Radio Official websites Other, please specify:</t>
  </si>
  <si>
    <t>الخط الحر عن طريق الاتصال وهذا تم انشاءة في مجموعة خاصه كنت انا من ضمنها وان شاء لله يتم التعميم علي كافه المؤساسات</t>
  </si>
  <si>
    <t>المعاش الأساسي شهادات الميلاد ... ورقه عاطل عن العمل ... رقم وطني</t>
  </si>
  <si>
    <t>نستقبل طالب المساعدة بكل رحابه صدر .. الاجابه عن كل استفسارات المستفيد ومساعدتهم في التسجيل</t>
  </si>
  <si>
    <t>Staff within the MoSA/SSolF municipal offices have received sufficient training to be able to support the registration process There is a sufficient number of staff within the MoSA/SSolF municipal offices to be able to support the registration process for the programmes</t>
  </si>
  <si>
    <t>Distance to the registration offices Lack of required documents</t>
  </si>
  <si>
    <t>Closure of registration offices due to COVID-19 restrictions Distance to the registration or Civil Registry office</t>
  </si>
  <si>
    <t>Distance to the delivery point (lack of transport) Liquidity shortage (no money in cash machines) Closure of banks due to COVID-19 restrictions</t>
  </si>
  <si>
    <t>Children of Libyan mothers and non-Libyan fathers Children born out of wedlock Children with disabilities</t>
  </si>
  <si>
    <t>الاطفال ذوي الاعاقه ممكن يجدون مشكله في عدم التسجيل وهذا يخص الأماكن النائية 
الأبناء الليبية لغير ليبيين ... لا يوجد لديها الحق لان يتعاملون معاملة الاجانب</t>
  </si>
  <si>
    <t>حقيقة ليس لدي المعرفه الكافيه</t>
  </si>
  <si>
    <t>3bd7183c-6613-469a-8104-f7c60e5adb09</t>
  </si>
  <si>
    <t>مثلا ام مطلقه ولديها طفل معاق</t>
  </si>
  <si>
    <t>عن طريق الهاتف</t>
  </si>
  <si>
    <t>رقم وطني</t>
  </si>
  <si>
    <t>National Identification Number (NIN) Family Status Certificate Birth Certificate Deposit voucher or cancelled bank cheque (bank account number) Personal photograph Pay slip</t>
  </si>
  <si>
    <t>استقبال المستفيد  ومساعدتهم في التسجيل</t>
  </si>
  <si>
    <t>There is a sufficient number of staff within the MoSA/SSolF municipal offices to be able to support the registration process for the programmes Staff within the MoSA/SSolF municipal offices have received sufficient training to be able to support the registration process</t>
  </si>
  <si>
    <t>Lack of awareness and understanding of eligible families (about the programme, their rights, registration process, etc.) Other, please specify:</t>
  </si>
  <si>
    <t>الحواجز من المواطن .. لعدم معرفته او بسبب نقص في الاوراق</t>
  </si>
  <si>
    <t>الليبيه عندما يتوفي زوجها الأجنبي وهي لاتزال علي ذمته يتم ربط معاش لها ولكن اذ لم تكن علي ذمته لا يتم ربط معاش لها تعامل كأنها اجنبيه</t>
  </si>
  <si>
    <t>عن طريق لجنة داخل الصندوق اسمها  لجنه الفصل في المنازعات</t>
  </si>
  <si>
    <t>تحقق من البيانات التي تم تقديمها عن طريق المواطن</t>
  </si>
  <si>
    <t>97174f3a-9b77-4945-b38f-5f3297d71346</t>
  </si>
  <si>
    <t>uuid</t>
  </si>
  <si>
    <t>question.name</t>
  </si>
  <si>
    <t>old.value</t>
  </si>
  <si>
    <t>new.value</t>
  </si>
  <si>
    <t>Issue</t>
  </si>
  <si>
    <t>feedback</t>
  </si>
  <si>
    <t>changed</t>
  </si>
  <si>
    <t>reason for deletion</t>
  </si>
  <si>
    <t>Hello, my name is (enumerator name) and I work for Acted, an international non-governmental organization._x000D__x000D_
In partnership with UNICEF and UNHCR, we are collecting information on social protection programmes for children in your area._x000D__x000D_
We will ask questi</t>
  </si>
  <si>
    <t>You selected other, please specify2</t>
  </si>
  <si>
    <t>You selected other, please specify3</t>
  </si>
  <si>
    <t>You selected other, please specify4</t>
  </si>
  <si>
    <t>You selected other, please specify5</t>
  </si>
  <si>
    <t>You selected other, please specify6</t>
  </si>
  <si>
    <t>You selected other, please specify7</t>
  </si>
  <si>
    <t>You selected other, please specify8</t>
  </si>
  <si>
    <t>You selected other, please specify9</t>
  </si>
  <si>
    <t>For how many years has this programme been operational in your area (baladiya)?10</t>
  </si>
  <si>
    <t>What benefits do families/children receive from this programme?11</t>
  </si>
  <si>
    <t>What benefits do families/children receive from this programme?/Cash transfer to bank account12</t>
  </si>
  <si>
    <t>What benefits do families/children receive from this programme?/Cash13</t>
  </si>
  <si>
    <t>What benefits do families/children receive from this programme?/Cheque14</t>
  </si>
  <si>
    <t>What benefits do families/children receive from this programme?/In-kind15</t>
  </si>
  <si>
    <t>What benefits do families/children receive from this programme?/Voucher16</t>
  </si>
  <si>
    <t>What benefits do families/children receive from this programme?/Other, please specify:17</t>
  </si>
  <si>
    <t>What benefits do families/children receive from this programme?/Do not know18</t>
  </si>
  <si>
    <t>What benefits do families/children receive from this programme?/Do not want to answer19</t>
  </si>
  <si>
    <t>You selected other, please specify20</t>
  </si>
  <si>
    <t>On which bank account is the grant paid?21</t>
  </si>
  <si>
    <t>You selected other, please specify22</t>
  </si>
  <si>
    <t>How is the amount of the benefit calculated for each applicant?23</t>
  </si>
  <si>
    <t>You selected other, please specify24</t>
  </si>
  <si>
    <t>What is the amount of the benefit (in LYD)?25</t>
  </si>
  <si>
    <t>What do in-kind benefits consist of?26</t>
  </si>
  <si>
    <t>What do in-kind benefits consist of?/Food27</t>
  </si>
  <si>
    <t>What do in-kind benefits consist of?/Shelter28</t>
  </si>
  <si>
    <t>What do in-kind benefits consist of?/Basic non-food items (mattresses, blankets, house cleaning materials, clothing, personal hygiene items, etc.)29</t>
  </si>
  <si>
    <t>What do in-kind benefits consist of?/Medical supplies30</t>
  </si>
  <si>
    <t>What do in-kind benefits consist of?/Other, please specify:31</t>
  </si>
  <si>
    <t>What do in-kind benefits consist of?/Do not know32</t>
  </si>
  <si>
    <t>What do in-kind benefits consist of?/Do not want to answer33</t>
  </si>
  <si>
    <t>You selected other, please specify34</t>
  </si>
  <si>
    <t>What is the frequency of the benefit(s) delivery?35</t>
  </si>
  <si>
    <t>You selected other, please specify36</t>
  </si>
  <si>
    <t>How are in-kind benefits provided to beneficiaries?37</t>
  </si>
  <si>
    <t>How are in-kind benefits provided to beneficiaries?/Door-to-door38</t>
  </si>
  <si>
    <t>How are in-kind benefits provided to beneficiaries?/Distribution in MoSA/SSolF registration offices39</t>
  </si>
  <si>
    <t>How are in-kind benefits provided to beneficiaries?/Distribution in care centres40</t>
  </si>
  <si>
    <t>How are in-kind benefits provided to beneficiaries?/Distribution in schools41</t>
  </si>
  <si>
    <t>How are in-kind benefits provided to beneficiaries?/Distribution in baladiya office42</t>
  </si>
  <si>
    <t>How are in-kind benefits provided to beneficiaries?/Distribution in muhalla office43</t>
  </si>
  <si>
    <t>How are in-kind benefits provided to beneficiaries?/Other, please specify:44</t>
  </si>
  <si>
    <t>How are in-kind benefits provided to beneficiaries?/Do not know45</t>
  </si>
  <si>
    <t>How are in-kind benefits provided to beneficiaries?/Do not want to answer46</t>
  </si>
  <si>
    <t>You selected other, please specify47</t>
  </si>
  <si>
    <t>For how many years has this programme been operational in your area (baladiya)?48</t>
  </si>
  <si>
    <t>What benefits do families/children receive from this programme?49</t>
  </si>
  <si>
    <t>What benefits do families/children receive from this programme?/Cash transfer to bank account50</t>
  </si>
  <si>
    <t>What benefits do families/children receive from this programme?/Cash51</t>
  </si>
  <si>
    <t>What benefits do families/children receive from this programme?/Cheque52</t>
  </si>
  <si>
    <t>What benefits do families/children receive from this programme?/In-kind53</t>
  </si>
  <si>
    <t>What benefits do families/children receive from this programme?/Voucher54</t>
  </si>
  <si>
    <t>What benefits do families/children receive from this programme?/Other, please specify:55</t>
  </si>
  <si>
    <t>What benefits do families/children receive from this programme?/Do not know56</t>
  </si>
  <si>
    <t>What benefits do families/children receive from this programme?/Do not want to answer57</t>
  </si>
  <si>
    <t>You selected other, please specify58</t>
  </si>
  <si>
    <t>On which bank account is the grant paid?59</t>
  </si>
  <si>
    <t>You selected other, please specify60</t>
  </si>
  <si>
    <t>How is the amount of the benefit calculated for each applicant?61</t>
  </si>
  <si>
    <t>You selected other, please specify62</t>
  </si>
  <si>
    <t>What is the amount of the benefit (in LYD)?63</t>
  </si>
  <si>
    <t>What do in-kind benefits consist of?64</t>
  </si>
  <si>
    <t>What do in-kind benefits consist of?/Food65</t>
  </si>
  <si>
    <t>What do in-kind benefits consist of?/Shelter66</t>
  </si>
  <si>
    <t>What do in-kind benefits consist of?/Basic non-food items (mattresses, blankets, house cleaning materials, clothing, personal hygiene items, etc.)67</t>
  </si>
  <si>
    <t>What do in-kind benefits consist of?/Medical supplies68</t>
  </si>
  <si>
    <t>What do in-kind benefits consist of?/Other, please specify:69</t>
  </si>
  <si>
    <t>What do in-kind benefits consist of?/Do not know70</t>
  </si>
  <si>
    <t>What do in-kind benefits consist of?/Do not want to answer71</t>
  </si>
  <si>
    <t>You selected other, please specify72</t>
  </si>
  <si>
    <t>What is the frequency of the benefit(s) delivery?73</t>
  </si>
  <si>
    <t>You selected other, please specify74</t>
  </si>
  <si>
    <t>How are in-kind benefits provided to beneficiaries?75</t>
  </si>
  <si>
    <t>How are in-kind benefits provided to beneficiaries?/Door-to-door76</t>
  </si>
  <si>
    <t>How are in-kind benefits provided to beneficiaries?/Distribution in MoSA/SSolF registration offices77</t>
  </si>
  <si>
    <t>How are in-kind benefits provided to beneficiaries?/Distribution in care centres78</t>
  </si>
  <si>
    <t>How are in-kind benefits provided to beneficiaries?/Distribution in schools79</t>
  </si>
  <si>
    <t>How are in-kind benefits provided to beneficiaries?/Distribution in baladiya office80</t>
  </si>
  <si>
    <t>How are in-kind benefits provided to beneficiaries?/Distribution in muhalla office81</t>
  </si>
  <si>
    <t>How are in-kind benefits provided to beneficiaries?/Other, please specify:82</t>
  </si>
  <si>
    <t>How are in-kind benefits provided to beneficiaries?/Do not know83</t>
  </si>
  <si>
    <t>How are in-kind benefits provided to beneficiaries?/Do not want to answer84</t>
  </si>
  <si>
    <t>You selected other, please specify85</t>
  </si>
  <si>
    <t>Under what type of scheme does this programme fall?200</t>
  </si>
  <si>
    <t>Under what type of scheme does this programme fall?201</t>
  </si>
  <si>
    <t>You selected other, please specify205</t>
  </si>
  <si>
    <t>Are all eligible groups/children in the area (including in care homes) covered by this programme?206</t>
  </si>
  <si>
    <t>In your opinion, why some eligible groups/children are not covered by this programme?207</t>
  </si>
  <si>
    <t>Are all eligible groups/children in the area (including in care homes) covered by this programme?208</t>
  </si>
  <si>
    <t>In your opinion, why some eligible groups/children are not covered by this programme?209</t>
  </si>
  <si>
    <t>You selected other, please specify216</t>
  </si>
  <si>
    <t>Are there post-enrolment conditions attached to the programme?217</t>
  </si>
  <si>
    <t>Are there post-enrolment conditions attached to the programme?/None218</t>
  </si>
  <si>
    <t>Are there post-enrolment conditions attached to the programme?/School attendance219</t>
  </si>
  <si>
    <t>Are there post-enrolment conditions attached to the programme?/Regular medical checks for persons with disabilities220</t>
  </si>
  <si>
    <t>Are there post-enrolment conditions attached to the programme?/Other, please specify:221</t>
  </si>
  <si>
    <t>Are there post-enrolment conditions attached to the programme?/Do not know222</t>
  </si>
  <si>
    <t>Are there post-enrolment conditions attached to the programme?/Do not want to answer223</t>
  </si>
  <si>
    <t>You selected other, please specify224</t>
  </si>
  <si>
    <t>Are there post-enrolment conditions attached to the programme?225</t>
  </si>
  <si>
    <t>Are there post-enrolment conditions attached to the programme?/None226</t>
  </si>
  <si>
    <t>Are there post-enrolment conditions attached to the programme?/School attendance227</t>
  </si>
  <si>
    <t>Are there post-enrolment conditions attached to the programme?/Regular medical checks for persons with disabilities228</t>
  </si>
  <si>
    <t>Are there post-enrolment conditions attached to the programme?/Other, please specify:229</t>
  </si>
  <si>
    <t>Are there post-enrolment conditions attached to the programme?/Do not know230</t>
  </si>
  <si>
    <t>Are there post-enrolment conditions attached to the programme?/Do not want to answer231</t>
  </si>
  <si>
    <t>You selected other, please specify232</t>
  </si>
  <si>
    <t>You selected other, please specify257</t>
  </si>
  <si>
    <t>To your knowledge, are all potential beneficiaries aware of the programme, how to apply or register for it and what the qualifying conditions are?258</t>
  </si>
  <si>
    <t>To your knowledge, are all social workers in care centres aware of the programme, how to apply or register for it and what the qualifying conditions are?259</t>
  </si>
  <si>
    <t>To your knowledge, are all potential beneficiaries aware of the programme, how to apply or register for it and what the qualifying conditions are?260</t>
  </si>
  <si>
    <t>To your knowledge, are all social workers in care centres aware of the programme, how to apply or register for it and what the qualifying conditions are?261</t>
  </si>
  <si>
    <t>You selected other, please specify268</t>
  </si>
  <si>
    <t>You selected other, please specify269</t>
  </si>
  <si>
    <t>You selected other, please specify270</t>
  </si>
  <si>
    <t>Where do potential beneficiaries need to go to register for this programme?271</t>
  </si>
  <si>
    <t>Where do potential beneficiaries need to go to register for this programme?/Municipal MoSA office272</t>
  </si>
  <si>
    <t>Where do potential beneficiaries need to go to register for this programme?/Municipal SSolF office273</t>
  </si>
  <si>
    <t>Where do potential beneficiaries need to go to register for this programme?/Baladiya274</t>
  </si>
  <si>
    <t>Where do potential beneficiaries need to go to register for this programme?/Local council office275</t>
  </si>
  <si>
    <t>Where do potential beneficiaries need to go to register for this programme?/State-run care centres276</t>
  </si>
  <si>
    <t>Where do potential beneficiaries need to go to register for this programme?/Online registration277</t>
  </si>
  <si>
    <t>Where do potential beneficiaries need to go to register for this programme?/Other, please specify:278</t>
  </si>
  <si>
    <t>Where do potential beneficiaries need to go to register for this programme?/Do not know279</t>
  </si>
  <si>
    <t>Where do potential beneficiaries need to go to register for this programme?/Do not want to answer280</t>
  </si>
  <si>
    <t>You selected other, please specify281</t>
  </si>
  <si>
    <t>Who is in charge of registering children in care centres?282</t>
  </si>
  <si>
    <t>Who is in charge of registering children in care centres?/Social workers in care centres283</t>
  </si>
  <si>
    <t>Who is in charge of registering children in care centres?/Social workers in schools284</t>
  </si>
  <si>
    <t>Who is in charge of registering children in care centres?/Parents (if applicable)285</t>
  </si>
  <si>
    <t>Who is in charge of registering children in care centres?/Legal guardian (other than parents)286</t>
  </si>
  <si>
    <t>Who is in charge of registering children in care centres?/Close relative287</t>
  </si>
  <si>
    <t>Who is in charge of registering children in care centres?/MoSA/SSolF employee288</t>
  </si>
  <si>
    <t>Who is in charge of registering children in care centres?/Other, please specify:289</t>
  </si>
  <si>
    <t>Who is in charge of registering children in care centres?/Do not know290</t>
  </si>
  <si>
    <t>Who is in charge of registering children in care centres?/Dot not want to answer291</t>
  </si>
  <si>
    <t>You selected other, please specify292</t>
  </si>
  <si>
    <t>What information do applicants need to provide in the registration form?293</t>
  </si>
  <si>
    <t>What documentation do applicants need to provide?294</t>
  </si>
  <si>
    <t>What documentation do applicants need to provide?/National Identification Number (NIN)295</t>
  </si>
  <si>
    <t>What documentation do applicants need to provide?/Family Book296</t>
  </si>
  <si>
    <t>What documentation do applicants need to provide?/Family Status Certificate297</t>
  </si>
  <si>
    <t>What documentation do applicants need to provide?/Birth Certificate298</t>
  </si>
  <si>
    <t>What documentation do applicants need to provide?/Proof of residency299</t>
  </si>
  <si>
    <t>What documentation do applicants need to provide?/Deposit voucher or cancelled bank cheque (bank account number)300</t>
  </si>
  <si>
    <t>What documentation do applicants need to provide?/Proof of property ownership301</t>
  </si>
  <si>
    <t>What documentation do applicants need to provide?/Official house renting contract302</t>
  </si>
  <si>
    <t>What documentation do applicants need to provide?/Certificate of death of husband (widows)303</t>
  </si>
  <si>
    <t>What documentation do applicants need to provide?/Divorce papers (divorced women)304</t>
  </si>
  <si>
    <t>What documentation do applicants need to provide?/Pay slip305</t>
  </si>
  <si>
    <t>What documentation do applicants need to provide?/Personal photograph306</t>
  </si>
  <si>
    <t>What documentation do applicants need to provide?/Do not know308</t>
  </si>
  <si>
    <t>What documentation do applicants need to provide?/Do not want to answer309</t>
  </si>
  <si>
    <t>You selected other, please specify310</t>
  </si>
  <si>
    <t>How long does the registration process (from submitting the necessary documentation to being enrolled on the system) usually take?311</t>
  </si>
  <si>
    <t>Where do potential beneficiaries need to go to register for this programme?312</t>
  </si>
  <si>
    <t>Where do potential beneficiaries need to go to register for this programme?/Municipal MoSA office313</t>
  </si>
  <si>
    <t>Where do potential beneficiaries need to go to register for this programme?/Municipal SSolF office314</t>
  </si>
  <si>
    <t>Where do potential beneficiaries need to go to register for this programme?/Baladiya315</t>
  </si>
  <si>
    <t>Where do potential beneficiaries need to go to register for this programme?/Local council office316</t>
  </si>
  <si>
    <t>Where do potential beneficiaries need to go to register for this programme?/State-run care centres317</t>
  </si>
  <si>
    <t>Where do potential beneficiaries need to go to register for this programme?/Online registration318</t>
  </si>
  <si>
    <t>Where do potential beneficiaries need to go to register for this programme?/Other, please specify:319</t>
  </si>
  <si>
    <t>Where do potential beneficiaries need to go to register for this programme?/Do not know320</t>
  </si>
  <si>
    <t>Where do potential beneficiaries need to go to register for this programme?/Do not want to answer321</t>
  </si>
  <si>
    <t>You selected other, please specify322</t>
  </si>
  <si>
    <t>Who is in charge of registering children in care centres?323</t>
  </si>
  <si>
    <t>Who is in charge of registering children in care centres?/Social workers in care centres324</t>
  </si>
  <si>
    <t>Who is in charge of registering children in care centres?/Social workers in schools325</t>
  </si>
  <si>
    <t>Who is in charge of registering children in care centres?/Parents (if applicable)326</t>
  </si>
  <si>
    <t>Who is in charge of registering children in care centres?/Legal guardian (other than parents)327</t>
  </si>
  <si>
    <t>Who is in charge of registering children in care centres?/Close relative328</t>
  </si>
  <si>
    <t>Who is in charge of registering children in care centres?/MoSA/SSolF employee329</t>
  </si>
  <si>
    <t>Who is in charge of registering children in care centres?/Other, please specify:330</t>
  </si>
  <si>
    <t>Who is in charge of registering children in care centres?/Do not know331</t>
  </si>
  <si>
    <t>Who is in charge of registering children in care centres?/Dot not want to answer332</t>
  </si>
  <si>
    <t>You selected other, please specify333</t>
  </si>
  <si>
    <t>What information do applicants need to provide in the registration form?334</t>
  </si>
  <si>
    <t>What documentation do applicants need to provide?335</t>
  </si>
  <si>
    <t>What documentation do applicants need to provide?/National Identification Number (NIN)336</t>
  </si>
  <si>
    <t>What documentation do applicants need to provide?/Family Book337</t>
  </si>
  <si>
    <t>What documentation do applicants need to provide?/Family Status Certificate338</t>
  </si>
  <si>
    <t>What documentation do applicants need to provide?/Birth Certificate339</t>
  </si>
  <si>
    <t>What documentation do applicants need to provide?/Proof of residency340</t>
  </si>
  <si>
    <t>What documentation do applicants need to provide?/Deposit voucher or cancelled bank cheque (bank account number)341</t>
  </si>
  <si>
    <t>What documentation do applicants need to provide?/Proof of property ownership342</t>
  </si>
  <si>
    <t>What documentation do applicants need to provide?/Official house renting contract343</t>
  </si>
  <si>
    <t>What documentation do applicants need to provide?/Certificate of death of husband (widows)344</t>
  </si>
  <si>
    <t>What documentation do applicants need to provide?/Divorce papers (divorced women)345</t>
  </si>
  <si>
    <t>What documentation do applicants need to provide?/Pay slip346</t>
  </si>
  <si>
    <t>What documentation do applicants need to provide?/Personal photograph347</t>
  </si>
  <si>
    <t>What documentation do applicants need to provide?/Other, please specify:348</t>
  </si>
  <si>
    <t>What documentation do applicants need to provide?/Do not know349</t>
  </si>
  <si>
    <t>What documentation do applicants need to provide?/Do not want to answer350</t>
  </si>
  <si>
    <t>You selected other, please specify351</t>
  </si>
  <si>
    <t>How long does the registration process (from submitting the necessary documentation to being enrolled on the system) usually take?352</t>
  </si>
  <si>
    <t>Who is in charge of registering children in care centres?364</t>
  </si>
  <si>
    <t>You selected other, please specify476</t>
  </si>
  <si>
    <t>You selected other, please specify477</t>
  </si>
  <si>
    <t>What prevents eligible children and/or families from being able to register in this programme?478</t>
  </si>
  <si>
    <t>What prevents eligible children and/or families from being able to register in this programme?/Nothing479</t>
  </si>
  <si>
    <t>What prevents eligible children and/or families from being able to register in this programme?/Social stigma (of receiving benefits)480</t>
  </si>
  <si>
    <t>What prevents eligible children and/or families from being able to register in this programme?/Lack of awareness and understanding of eligible families (about the programme, their rights, registration process, etc.)481</t>
  </si>
  <si>
    <t>What prevents eligible children and/or families from being able to register in this programme?/Illiteracy482</t>
  </si>
  <si>
    <t>What prevents eligible children and/or families from being able to register in this programme?/Lack of required documents483</t>
  </si>
  <si>
    <t>What prevents eligible children and/or families from being able to register in this programme?/Distance to the registration offices484</t>
  </si>
  <si>
    <t>What prevents eligible children and/or families from being able to register in this programme?/Registration offices closed due to insecurity485</t>
  </si>
  <si>
    <t>What prevents eligible children and/or families from being able to register in this programme?/Registration offices closed due to COVID-19 restrictions486</t>
  </si>
  <si>
    <t>What prevents eligible children and/or families from being able to register in this programme?/Discrimination487</t>
  </si>
  <si>
    <t>What prevents eligible children and/or families from being able to register in this programme?/Other, please specify:488</t>
  </si>
  <si>
    <t>What prevents eligible children and/or families from being able to register in this programme?/Do not know489</t>
  </si>
  <si>
    <t>What prevents eligible children and/or families from being able to register in this programme?/Do not want to answer490</t>
  </si>
  <si>
    <t>You selected other, please specify491</t>
  </si>
  <si>
    <t>What prevents eligible children and/or families from being able to register in this programme?492</t>
  </si>
  <si>
    <t>What prevents eligible children and/or families from being able to register in this programme?/Nothing493</t>
  </si>
  <si>
    <t>What prevents eligible children and/or families from being able to register in this programme?/Social stigma (of receiving benefits)494</t>
  </si>
  <si>
    <t>What prevents eligible children and/or families from being able to register in this programme?/Lack of awareness and understanding of eligible families (about the programme, their rights, registration process, etc.)495</t>
  </si>
  <si>
    <t>What prevents eligible children and/or families from being able to register in this programme?/Illiteracy496</t>
  </si>
  <si>
    <t>What prevents eligible children and/or families from being able to register in this programme?/Lack of required documents497</t>
  </si>
  <si>
    <t>What prevents eligible children and/or families from being able to register in this programme?/Distance to the registration offices498</t>
  </si>
  <si>
    <t>What prevents eligible children and/or families from being able to register in this programme?/Registration offices closed due to insecurity499</t>
  </si>
  <si>
    <t>What prevents eligible children and/or families from being able to register in this programme?/Registration offices closed due to COVID-19 restrictions500</t>
  </si>
  <si>
    <t>What prevents eligible children and/or families from being able to register in this programme?/Discrimination501</t>
  </si>
  <si>
    <t>What prevents eligible children and/or families from being able to register in this programme?/Other, please specify:502</t>
  </si>
  <si>
    <t>What prevents eligible children and/or families from being able to register in this programme?/Do not know503</t>
  </si>
  <si>
    <t>What prevents eligible children and/or families from being able to register in this programme?/Do not want to answer504</t>
  </si>
  <si>
    <t>You selected other, please specify505</t>
  </si>
  <si>
    <t>You selected other, please specify548</t>
  </si>
  <si>
    <t>What causes delays to the registration process for those who are eligible for this programme?549</t>
  </si>
  <si>
    <t>What causes delays to the registration process for those who are eligible for this programme?/Nothing550</t>
  </si>
  <si>
    <t>What causes delays to the registration process for those who are eligible for this programme?/Closure of Civil Registry offices (delays in gathering the required documents)551</t>
  </si>
  <si>
    <t>What causes delays to the registration process for those who are eligible for this programme?/Closure of other state offices (e.g. muhallah, local council, etc. delays in gathering the required documents)552</t>
  </si>
  <si>
    <t>What causes delays to the registration process for those who are eligible for this programme?/Closure of registration offices due to insecurity553</t>
  </si>
  <si>
    <t>What causes delays to the registration process for those who are eligible for this programme?/Closure of registration offices due to COVID-19 restrictions554</t>
  </si>
  <si>
    <t>What causes delays to the registration process for those who are eligible for this programme?/Distance to the registration or Civil Registry office555</t>
  </si>
  <si>
    <t>What causes delays to the registration process for those who are eligible for this programme?/Other, please specify:556</t>
  </si>
  <si>
    <t>What causes delays to the registration process for those who are eligible for this programme?/Do not know557</t>
  </si>
  <si>
    <t>What causes delays to the registration process for those who are eligible for this programme?/Do not want to answer558</t>
  </si>
  <si>
    <t>You selected other, please specify559</t>
  </si>
  <si>
    <t>What causes delays to the registration process for those who are eligible for this programme?560</t>
  </si>
  <si>
    <t>What causes delays to the registration process for those who are eligible for this programme?/Nothing561</t>
  </si>
  <si>
    <t>What causes delays to the registration process for those who are eligible for this programme?/Closure of Civil Registry offices (delays in gathering the required documents)562</t>
  </si>
  <si>
    <t>What causes delays to the registration process for those who are eligible for this programme?/Closure of other state offices (e.g. muhallah, local council, etc. delays in gathering the required documents)563</t>
  </si>
  <si>
    <t>What causes delays to the registration process for those who are eligible for this programme?/Closure of registration offices due to insecurity564</t>
  </si>
  <si>
    <t>What causes delays to the registration process for those who are eligible for this programme?/Closure of registration offices due to COVID-19 restrictions565</t>
  </si>
  <si>
    <t>What causes delays to the registration process for those who are eligible for this programme?/Distance to the registration or Civil Registry office566</t>
  </si>
  <si>
    <t>What causes delays to the registration process for those who are eligible for this programme?/Other, please specify:567</t>
  </si>
  <si>
    <t>What causes delays to the registration process for those who are eligible for this programme?/Do not know568</t>
  </si>
  <si>
    <t>What causes delays to the registration process for those who are eligible for this programme?/Do not want to answer569</t>
  </si>
  <si>
    <t>You selected other, please specify570</t>
  </si>
  <si>
    <t>You selected other, please specify604</t>
  </si>
  <si>
    <t>What causes delays to the payment or receipt of the benefit for those who are enrolled in this programme?605</t>
  </si>
  <si>
    <t>What causes delays to the payment or receipt of the benefit for those who are enrolled in this programme?/Nothing606</t>
  </si>
  <si>
    <t>What causes delays to the payment or receipt of the benefit for those who are enrolled in this programme?/Liquidity shortage (no money in cash machines)607</t>
  </si>
  <si>
    <t>What causes delays to the payment or receipt of the benefit for those who are enrolled in this programme?/Closure of banks due to insecurity608</t>
  </si>
  <si>
    <t>What causes delays to the payment or receipt of the benefit for those who are enrolled in this programme?/Closure of banks due to COVID-19 restrictions609</t>
  </si>
  <si>
    <t>What causes delays to the payment or receipt of the benefit for those who are enrolled in this programme?/Closure of offices in charge of delivering the benefits due to insecurity610</t>
  </si>
  <si>
    <t>What causes delays to the payment or receipt of the benefit for those who are enrolled in this programme?/Closure of offices in charge of delivering the benefits due to COVID-19 restrictions611</t>
  </si>
  <si>
    <t>What causes delays to the payment or receipt of the benefit for those who are enrolled in this programme?/Distance to the delivery point (lack of transport)612</t>
  </si>
  <si>
    <t>What causes delays to the payment or receipt of the benefit for those who are enrolled in this programme?/Other, please specify:613</t>
  </si>
  <si>
    <t>What causes delays to the payment or receipt of the benefit for those who are enrolled in this programme?/Do not know614</t>
  </si>
  <si>
    <t>What causes delays to the payment or receipt of the benefit for those who are enrolled in this programme?/Do not want to answer615</t>
  </si>
  <si>
    <t>You selected other, please specify616</t>
  </si>
  <si>
    <t>What causes delays to the payment or receipt of the benefit for those who are enrolled in this programme?617</t>
  </si>
  <si>
    <t>What causes delays to the payment or receipt of the benefit for those who are enrolled in this programme?/Nothing618</t>
  </si>
  <si>
    <t>What causes delays to the payment or receipt of the benefit for those who are enrolled in this programme?/Liquidity shortage (no money in cash machines)619</t>
  </si>
  <si>
    <t>What causes delays to the payment or receipt of the benefit for those who are enrolled in this programme?/Closure of banks due to insecurity620</t>
  </si>
  <si>
    <t>What causes delays to the payment or receipt of the benefit for those who are enrolled in this programme?/Closure of banks due to COVID-19 restrictions621</t>
  </si>
  <si>
    <t>What causes delays to the payment or receipt of the benefit for those who are enrolled in this programme?/Closure of offices in charge of delivering the benefits due to insecurity622</t>
  </si>
  <si>
    <t>What causes delays to the payment or receipt of the benefit for those who are enrolled in this programme?/Closure of offices in charge of delivering the benefits due to COVID-19 restrictions623</t>
  </si>
  <si>
    <t>What causes delays to the payment or receipt of the benefit for those who are enrolled in this programme?/Distance to the delivery point (lack of transport)624</t>
  </si>
  <si>
    <t>What causes delays to the payment or receipt of the benefit for those who are enrolled in this programme?/Other, please specify:625</t>
  </si>
  <si>
    <t>What causes delays to the payment or receipt of the benefit for those who are enrolled in this programme?/Do not know626</t>
  </si>
  <si>
    <t>What causes delays to the payment or receipt of the benefit for those who are enrolled in this programme?/Do not want to answer627</t>
  </si>
  <si>
    <t>You selected other, please specify628</t>
  </si>
  <si>
    <t>You selected other, please specify665</t>
  </si>
  <si>
    <t>Why?666</t>
  </si>
  <si>
    <t>Please read the following statements and select all of those that you consider to be TRUE:667</t>
  </si>
  <si>
    <t>Please read the following statements and select all of those that you consider to be TRUE:668</t>
  </si>
  <si>
    <t>Please read the following statements and select all of those that you consider to be TRUE:/This programme reaches all targeted population groups and beneficiaries669</t>
  </si>
  <si>
    <t>Please read the following statements and select all of those that you consider to be TRUE:/The benefits provided by this programme are sufficient for families to meet their needs670</t>
  </si>
  <si>
    <t>Please read the following statements and select all of those that you consider to be TRUE:/The frequency of delivery of the benefits allow families to meet their needs671</t>
  </si>
  <si>
    <t>Please read the following statements and select all of those that you consider to be TRUE:672</t>
  </si>
  <si>
    <t>Please read the following statements and select all of those that you consider to be TRUE:/This programme reaches all targeted population groups and beneficiaries673</t>
  </si>
  <si>
    <t>Please read the following statements and select all of those that you consider to be TRUE:/The benefits provided by this programme are sufficient for families to meet their needs674</t>
  </si>
  <si>
    <t>Please read the following statements and select all of those that you consider to be TRUE:/The frequency of delivery of the benefits allow families to meet their needs675</t>
  </si>
  <si>
    <t>Does this programme provide complaint and appeal mechanisms for applicants who got their registration rejected?688</t>
  </si>
  <si>
    <t>Does this programme provide complaint and appeal mechanisms for applicants who are registered but did not receive the benefits as intended?689</t>
  </si>
  <si>
    <t>Can you describe these mechanisms step by step?690</t>
  </si>
  <si>
    <t>Can you precisely describe the role of social workers in that process?691</t>
  </si>
  <si>
    <t>Does this programme provide complaint and appeal mechanisms for applicants who got their registration rejected?692</t>
  </si>
  <si>
    <t>Does this programme provide complaint and appeal mechanisms for applicants who are registered but did not receive the benefits as intended?693</t>
  </si>
  <si>
    <t>Can you describe these mechanisms step by step?694</t>
  </si>
  <si>
    <t>Can you precisely describe the role of social workers in that process?695</t>
  </si>
  <si>
    <t>survey duration time</t>
  </si>
  <si>
    <t>me_1_enum_id</t>
  </si>
  <si>
    <t>me_2_date</t>
  </si>
  <si>
    <t>cn_1_consent</t>
  </si>
  <si>
    <t>cn_2_consent_follow_up</t>
  </si>
  <si>
    <t>cn_3_consent_questions</t>
  </si>
  <si>
    <t>bio_1_baladiya</t>
  </si>
  <si>
    <t>bio_2_gender</t>
  </si>
  <si>
    <t>bio_2_gender_other</t>
  </si>
  <si>
    <t>bio_4_resp_type</t>
  </si>
  <si>
    <t>bio_5_type_centre</t>
  </si>
  <si>
    <t>bio_5_type_centre/all_children_18_and_under_in_this_area_including_migrant_and_refugee_children</t>
  </si>
  <si>
    <t>bio_5_type_centre/all_children_18_and_under_in_this_area_excluding_migrant_and_refugee_children</t>
  </si>
  <si>
    <t>bio_5_type_centre/children_18_and_under_without_legal_guardian_including_migrant_and_refugee_children</t>
  </si>
  <si>
    <t>bio_5_type_centre/children_18_and_under_without_legal_guardian_excluding_migrant_and_refugee_children</t>
  </si>
  <si>
    <t>bio_5_type_centre/children_with_disabilities_including_migrant_and_refugee_children_with_disabilities</t>
  </si>
  <si>
    <t>bio_5_type_centre/children_with_disabilities_excluding_migrant_and_refugee_children_with_disabilities</t>
  </si>
  <si>
    <t>bio_5_type_centre/juveniles</t>
  </si>
  <si>
    <t>bio_5_type_centre/other</t>
  </si>
  <si>
    <t>bio_5_type_centre/dk</t>
  </si>
  <si>
    <t>bio_5_type_centre/dwta</t>
  </si>
  <si>
    <t>bio_5_type_centre_other</t>
  </si>
  <si>
    <t>bio_6_boys_number</t>
  </si>
  <si>
    <t>bio_7_girls_number</t>
  </si>
  <si>
    <t>bio_8_centre_number</t>
  </si>
  <si>
    <t>sp_1_social_protection_work</t>
  </si>
  <si>
    <t>sp_1_social_protection_work/wife_and_children_grant_mosa</t>
  </si>
  <si>
    <t>sp_1_social_protection_work/basic_assistance_grant_ssolf</t>
  </si>
  <si>
    <t>sp_1_social_protection_work/emergency_assistance_grant_ssolf</t>
  </si>
  <si>
    <t>sp_2_social_protection_care_centre</t>
  </si>
  <si>
    <t>sp_2_social_protection_care_centre/none</t>
  </si>
  <si>
    <t>sp_2_social_protection_care_centre/wife_and_children_grant</t>
  </si>
  <si>
    <t>sp_2_social_protection_care_centre/basic_assistance_grant</t>
  </si>
  <si>
    <t>sp_2_social_protection_care_centre/emergency_assistance_grant</t>
  </si>
  <si>
    <t>sp_2_social_protection_care_centre/other</t>
  </si>
  <si>
    <t>sp_2_social_protection_care_centre/dk</t>
  </si>
  <si>
    <t>sp_2_social_protection_care_centre/dwta</t>
  </si>
  <si>
    <t>sp_2_social_protection_care_centre_other</t>
  </si>
  <si>
    <t>sp_3_length_programme_sp1_wife</t>
  </si>
  <si>
    <t>sp_4_benefits_sp1_wife</t>
  </si>
  <si>
    <t>sp_4_benefits_sp1_wife/cash_transfer_to_bank_account</t>
  </si>
  <si>
    <t>sp_4_benefits_sp1_wife/cash</t>
  </si>
  <si>
    <t>sp_4_benefits_sp1_wife/cheque</t>
  </si>
  <si>
    <t>sp_4_benefits_sp1_wife/in_kind</t>
  </si>
  <si>
    <t>sp_4_benefits_sp1_wife/voucher</t>
  </si>
  <si>
    <t>sp_4_benefits_sp1_wife/other</t>
  </si>
  <si>
    <t>sp_4_benefits_sp1_wife/dk</t>
  </si>
  <si>
    <t>sp_4_benefits_sp1_wife/dwta</t>
  </si>
  <si>
    <t>sp_4_benefits_sp1_wife_other</t>
  </si>
  <si>
    <t>sp_5_bank_transfer_sp1_wife</t>
  </si>
  <si>
    <t>sp_5_bank_transfer_sp1_wife_other</t>
  </si>
  <si>
    <t>sp_6_amount_benefit_calculated_sp1_wife</t>
  </si>
  <si>
    <t>sp_6_amount_benefit_calculated_sp1_wife_other</t>
  </si>
  <si>
    <t>sp_7_amount_benefit_sp1_wife</t>
  </si>
  <si>
    <t>sp_8_in_kind_benefit_sp1_wife</t>
  </si>
  <si>
    <t>sp_8_in_kind_benefit_sp1_wife/food</t>
  </si>
  <si>
    <t>sp_8_in_kind_benefit_sp1_wife/shelter</t>
  </si>
  <si>
    <t>sp_8_in_kind_benefit_sp1_wife/basic_non_food_items</t>
  </si>
  <si>
    <t>sp_8_in_kind_benefit_sp1_wife/medical_supplies</t>
  </si>
  <si>
    <t>sp_8_in_kind_benefit_sp1_wife/other</t>
  </si>
  <si>
    <t>sp_8_in_kind_benefit_sp1_wife/dk</t>
  </si>
  <si>
    <t>sp_8_in_kind_benefit_sp1_wife/dwta</t>
  </si>
  <si>
    <t>sp_8_in_kind_benefit_sp1_wife_other</t>
  </si>
  <si>
    <t>sp_9_frequency_benefit_sp1_wife</t>
  </si>
  <si>
    <t>sp_9_frequency_benefit_sp1_wife_other</t>
  </si>
  <si>
    <t>sp_10_in_kind_benefit_provision_sp1_wife</t>
  </si>
  <si>
    <t>sp_10_in_kind_benefit_provision_sp1_wife/door_to_door</t>
  </si>
  <si>
    <t>sp_10_in_kind_benefit_provision_sp1_wife/distribution_in_mosa_ssolf_registration_offices</t>
  </si>
  <si>
    <t>sp_10_in_kind_benefit_provision_sp1_wife/distribution_in_care_centres</t>
  </si>
  <si>
    <t>sp_10_in_kind_benefit_provision_sp1_wife/distribution_in_schools</t>
  </si>
  <si>
    <t>sp_10_in_kind_benefit_provision_sp1_wife/distribution_in_baladiya_office</t>
  </si>
  <si>
    <t>sp_10_in_kind_benefit_provision_sp1_wife/distribution_in_muhalla_office</t>
  </si>
  <si>
    <t>sp_10_in_kind_benefit_provision_sp1_wife/other</t>
  </si>
  <si>
    <t>sp_10_in_kind_benefit_provision_sp1_wife/dk</t>
  </si>
  <si>
    <t>sp_10_in_kind_benefit_provision_sp1_wife/dwta</t>
  </si>
  <si>
    <t>sp_10_in_kind_benefit_provision_sp1_wife_other</t>
  </si>
  <si>
    <t>sp_3_length_programme_sp1_basic</t>
  </si>
  <si>
    <t>sp_4_benefits_sp1_basic</t>
  </si>
  <si>
    <t>sp_4_benefits_sp1_basic/cash_transfer_to_bank_account</t>
  </si>
  <si>
    <t>sp_4_benefits_sp1_basic/cash</t>
  </si>
  <si>
    <t>sp_4_benefits_sp1_basic/cheque</t>
  </si>
  <si>
    <t>sp_4_benefits_sp1_basic/in_kind</t>
  </si>
  <si>
    <t>sp_4_benefits_sp1_basic/voucher</t>
  </si>
  <si>
    <t>sp_4_benefits_sp1_basic/other</t>
  </si>
  <si>
    <t>sp_4_benefits_sp1_basic/dk</t>
  </si>
  <si>
    <t>sp_4_benefits_sp1_basic/dwta</t>
  </si>
  <si>
    <t>sp_4_benefits_sp1_basic_other</t>
  </si>
  <si>
    <t>sp_5_bank_transfer_sp1_basic</t>
  </si>
  <si>
    <t>sp_5_bank_transfer_sp1_basic_other</t>
  </si>
  <si>
    <t>sp_6_amount_benefit_calculated_sp1_basic</t>
  </si>
  <si>
    <t>sp_6_amount_benefit_calculated_sp1_basic_other</t>
  </si>
  <si>
    <t>sp_7_amount_benefit_sp1_basic</t>
  </si>
  <si>
    <t>sp_8_in_kind_benefit_sp1_basic</t>
  </si>
  <si>
    <t>sp_8_in_kind_benefit_sp1_basic/food</t>
  </si>
  <si>
    <t>sp_8_in_kind_benefit_sp1_basic/shelter</t>
  </si>
  <si>
    <t>sp_8_in_kind_benefit_sp1_basic/basic_non_food_items</t>
  </si>
  <si>
    <t>sp_8_in_kind_benefit_sp1_basic/medical_supplies</t>
  </si>
  <si>
    <t>sp_8_in_kind_benefit_sp1_basic/other</t>
  </si>
  <si>
    <t>sp_8_in_kind_benefit_sp1_basic/dk</t>
  </si>
  <si>
    <t>sp_8_in_kind_benefit_sp1_basic/dwta</t>
  </si>
  <si>
    <t>sp_8_in_kind_benefit_sp1_basic_other</t>
  </si>
  <si>
    <t>sp_9_frequency_benefit_sp1_basic</t>
  </si>
  <si>
    <t>sp_9_frequency_benefit_sp1_basic_other</t>
  </si>
  <si>
    <t>sp_10_in_kind_benefit_provision_sp1_basic</t>
  </si>
  <si>
    <t>sp_10_in_kind_benefit_provision_sp1_basic/door_to_door</t>
  </si>
  <si>
    <t>sp_10_in_kind_benefit_provision_sp1_basic/distribution_in_mosa_ssolf_registration_offices</t>
  </si>
  <si>
    <t>sp_10_in_kind_benefit_provision_sp1_basic/distribution_in_care_centres</t>
  </si>
  <si>
    <t>sp_10_in_kind_benefit_provision_sp1_basic/distribution_in_schools</t>
  </si>
  <si>
    <t>sp_10_in_kind_benefit_provision_sp1_basic/distribution_in_baladiya_office</t>
  </si>
  <si>
    <t>sp_10_in_kind_benefit_provision_sp1_basic/distribution_in_muhalla_office</t>
  </si>
  <si>
    <t>sp_10_in_kind_benefit_provision_sp1_basic/other</t>
  </si>
  <si>
    <t>sp_10_in_kind_benefit_provision_sp1_basic/dk</t>
  </si>
  <si>
    <t>sp_10_in_kind_benefit_provision_sp1_basic/dwta</t>
  </si>
  <si>
    <t>sp_10_in_kind_benefit_provision_sp1_basic_other</t>
  </si>
  <si>
    <t>sp_3_length_programme_sp1_emergency</t>
  </si>
  <si>
    <t>sp_4_benefits_sp1_emergency</t>
  </si>
  <si>
    <t>sp_4_benefits_sp1_emergency/cash_transfer_to_bank_account</t>
  </si>
  <si>
    <t>sp_4_benefits_sp1_emergency/cash</t>
  </si>
  <si>
    <t>sp_4_benefits_sp1_emergency/cheque</t>
  </si>
  <si>
    <t>sp_4_benefits_sp1_emergency/in_kind</t>
  </si>
  <si>
    <t>sp_4_benefits_sp1_emergency/voucher</t>
  </si>
  <si>
    <t>sp_4_benefits_sp1_emergency/other</t>
  </si>
  <si>
    <t>sp_4_benefits_sp1_emergency/dk</t>
  </si>
  <si>
    <t>sp_4_benefits_sp1_emergency/dwta</t>
  </si>
  <si>
    <t>sp_4_benefits_sp1_emergency_other</t>
  </si>
  <si>
    <t>sp_5_bank_transfer_sp1_emergency</t>
  </si>
  <si>
    <t>sp_5_bank_transfer_sp1_emergency_other</t>
  </si>
  <si>
    <t>sp_6_amount_benefit_calculated_sp1_emergency</t>
  </si>
  <si>
    <t>sp_6_amount_benefit_calculated_sp1_emergency_other</t>
  </si>
  <si>
    <t>sp_7_amount_benefit_sp1_emergency</t>
  </si>
  <si>
    <t>sp_8_in_kind_benefit_sp1_emergency</t>
  </si>
  <si>
    <t>sp_8_in_kind_benefit_sp1_emergency/food</t>
  </si>
  <si>
    <t>sp_8_in_kind_benefit_sp1_emergency/shelter</t>
  </si>
  <si>
    <t>sp_8_in_kind_benefit_sp1_emergency/basic_non_food_items</t>
  </si>
  <si>
    <t>sp_8_in_kind_benefit_sp1_emergency/medical_supplies</t>
  </si>
  <si>
    <t>sp_8_in_kind_benefit_sp1_emergency/other</t>
  </si>
  <si>
    <t>sp_8_in_kind_benefit_sp1_emergency/dk</t>
  </si>
  <si>
    <t>sp_8_in_kind_benefit_sp1_emergency/dwta</t>
  </si>
  <si>
    <t>sp_8_in_kind_benefit_sp1_emergency_other</t>
  </si>
  <si>
    <t>sp_9_frequency_benefit_sp1_emergency</t>
  </si>
  <si>
    <t>sp_9_frequency_benefit_sp1_emergency_other</t>
  </si>
  <si>
    <t>sp_10_in_kind_benefit_provision_sp1_emergency</t>
  </si>
  <si>
    <t>sp_10_in_kind_benefit_provision_sp1_emergency/door_to_door</t>
  </si>
  <si>
    <t>sp_10_in_kind_benefit_provision_sp1_emergency/distribution_in_mosa_ssolf_registration_offices</t>
  </si>
  <si>
    <t>sp_10_in_kind_benefit_provision_sp1_emergency/distribution_in_care_centres</t>
  </si>
  <si>
    <t>sp_10_in_kind_benefit_provision_sp1_emergency/distribution_in_schools</t>
  </si>
  <si>
    <t>sp_10_in_kind_benefit_provision_sp1_emergency/distribution_in_baladiya_office</t>
  </si>
  <si>
    <t>sp_10_in_kind_benefit_provision_sp1_emergency/distribution_in_muhalla_office</t>
  </si>
  <si>
    <t>sp_10_in_kind_benefit_provision_sp1_emergency/other</t>
  </si>
  <si>
    <t>sp_10_in_kind_benefit_provision_sp1_emergency/dk</t>
  </si>
  <si>
    <t>sp_10_in_kind_benefit_provision_sp1_emergency/dwta</t>
  </si>
  <si>
    <t>sp_10_in_kind_benefit_provision_sp1_emergency_other</t>
  </si>
  <si>
    <t>sp_3_length_programme_sp2_wife</t>
  </si>
  <si>
    <t>sp_4_benefits_sp2_wife</t>
  </si>
  <si>
    <t>sp_4_benefits_sp2_wife/cash_transfer_to_bank_account</t>
  </si>
  <si>
    <t>sp_4_benefits_sp2_wife/cash</t>
  </si>
  <si>
    <t>sp_4_benefits_sp2_wife/cheque</t>
  </si>
  <si>
    <t>sp_4_benefits_sp2_wife/in_kind</t>
  </si>
  <si>
    <t>sp_4_benefits_sp2_wife/voucher</t>
  </si>
  <si>
    <t>sp_4_benefits_sp2_wife/other</t>
  </si>
  <si>
    <t>sp_4_benefits_sp2_wife/dk</t>
  </si>
  <si>
    <t>sp_4_benefits_sp2_wife/dwta</t>
  </si>
  <si>
    <t>sp_4_benefits_sp2_wife_other</t>
  </si>
  <si>
    <t>sp_5_bank_transfer_sp2_wife</t>
  </si>
  <si>
    <t>sp_5_bank_transfer_sp2_wife_other</t>
  </si>
  <si>
    <t>sp_6_amount_benefit_calculated_sp2_wife</t>
  </si>
  <si>
    <t>sp_6_amount_benefit_calculated_sp2_wife_other</t>
  </si>
  <si>
    <t>sp_7_amount_benefit_sp2_wife</t>
  </si>
  <si>
    <t>sp_8_in_kind_benefit_sp2_wife</t>
  </si>
  <si>
    <t>sp_8_in_kind_benefit_sp2_wife/food</t>
  </si>
  <si>
    <t>sp_8_in_kind_benefit_sp2_wife/shelter</t>
  </si>
  <si>
    <t>sp_8_in_kind_benefit_sp2_wife/basic_non_food_items</t>
  </si>
  <si>
    <t>sp_8_in_kind_benefit_sp2_wife/medical_supplies</t>
  </si>
  <si>
    <t>sp_8_in_kind_benefit_sp2_wife/other</t>
  </si>
  <si>
    <t>sp_8_in_kind_benefit_sp2_wife/dk</t>
  </si>
  <si>
    <t>sp_8_in_kind_benefit_sp2_wife/dwta</t>
  </si>
  <si>
    <t>sp_8_in_kind_benefit_sp2_wife_other</t>
  </si>
  <si>
    <t>sp_9_frequency_benefit_sp2_wife</t>
  </si>
  <si>
    <t>sp_9_frequency_benefit_sp2_wife_other</t>
  </si>
  <si>
    <t>sp_10_in_kind_benefit_provision_sp2_wife</t>
  </si>
  <si>
    <t>sp_10_in_kind_benefit_provision_sp2_wife/door_to_door</t>
  </si>
  <si>
    <t>sp_10_in_kind_benefit_provision_sp2_wife/distribution_in_mosa_ssolf_registration_offices</t>
  </si>
  <si>
    <t>sp_10_in_kind_benefit_provision_sp2_wife/distribution_in_care_centres</t>
  </si>
  <si>
    <t>sp_10_in_kind_benefit_provision_sp2_wife/distribution_in_schools</t>
  </si>
  <si>
    <t>sp_10_in_kind_benefit_provision_sp2_wife/distribution_in_baladiya_office</t>
  </si>
  <si>
    <t>sp_10_in_kind_benefit_provision_sp2_wife/distribution_in_muhalla_office</t>
  </si>
  <si>
    <t>sp_10_in_kind_benefit_provision_sp2_wife/other</t>
  </si>
  <si>
    <t>sp_10_in_kind_benefit_provision_sp2_wife/dk</t>
  </si>
  <si>
    <t>sp_10_in_kind_benefit_provision_sp2_wife/dwta</t>
  </si>
  <si>
    <t>sp_10_in_kind_benefit_provision_sp2_wife_other</t>
  </si>
  <si>
    <t>sp_3_length_programme_sp2_basic</t>
  </si>
  <si>
    <t>sp_4_benefits_sp2_basic</t>
  </si>
  <si>
    <t>sp_4_benefits_sp2_basic/cash_transfer_to_bank_account</t>
  </si>
  <si>
    <t>sp_4_benefits_sp2_basic/cash</t>
  </si>
  <si>
    <t>sp_4_benefits_sp2_basic/cheque</t>
  </si>
  <si>
    <t>sp_4_benefits_sp2_basic/in_kind</t>
  </si>
  <si>
    <t>sp_4_benefits_sp2_basic/voucher</t>
  </si>
  <si>
    <t>sp_4_benefits_sp2_basic/other</t>
  </si>
  <si>
    <t>sp_4_benefits_sp2_basic/dk</t>
  </si>
  <si>
    <t>sp_4_benefits_sp2_basic/dwta</t>
  </si>
  <si>
    <t>sp_4_benefits_sp2_basic_other</t>
  </si>
  <si>
    <t>sp_5_bank_transfer_sp2_basic</t>
  </si>
  <si>
    <t>sp_5_bank_transfer_sp2_basic_other</t>
  </si>
  <si>
    <t>sp_6_amount_benefit_calculated_sp2_basic</t>
  </si>
  <si>
    <t>sp_6_amount_benefit_calculated_sp2_basic_other</t>
  </si>
  <si>
    <t>sp_7_amount_benefit_sp2_basic</t>
  </si>
  <si>
    <t>sp_8_in_kind_benefit_sp2_basic</t>
  </si>
  <si>
    <t>sp_8_in_kind_benefit_sp2_basic/food</t>
  </si>
  <si>
    <t>sp_8_in_kind_benefit_sp2_basic/shelter</t>
  </si>
  <si>
    <t>sp_8_in_kind_benefit_sp2_basic/basic_non_food_items</t>
  </si>
  <si>
    <t>sp_8_in_kind_benefit_sp2_basic/medical_supplies</t>
  </si>
  <si>
    <t>sp_8_in_kind_benefit_sp2_basic/other</t>
  </si>
  <si>
    <t>sp_8_in_kind_benefit_sp2_basic/dk</t>
  </si>
  <si>
    <t>sp_8_in_kind_benefit_sp2_basic/dwta</t>
  </si>
  <si>
    <t>sp_8_in_kind_benefit_sp2_basic_other</t>
  </si>
  <si>
    <t>sp_9_frequency_benefit_sp2_basic</t>
  </si>
  <si>
    <t>sp_9_frequency_benefit_sp2_basic_other</t>
  </si>
  <si>
    <t>sp_10_in_kind_benefit_provision_sp2_basic</t>
  </si>
  <si>
    <t>sp_10_in_kind_benefit_provision_sp2_basic/door_to_door</t>
  </si>
  <si>
    <t>sp_10_in_kind_benefit_provision_sp2_basic/distribution_in_mosa_ssolf_registration_offices</t>
  </si>
  <si>
    <t>sp_10_in_kind_benefit_provision_sp2_basic/distribution_in_care_centres</t>
  </si>
  <si>
    <t>sp_10_in_kind_benefit_provision_sp2_basic/distribution_in_schools</t>
  </si>
  <si>
    <t>sp_10_in_kind_benefit_provision_sp2_basic/distribution_in_baladiya_office</t>
  </si>
  <si>
    <t>sp_10_in_kind_benefit_provision_sp2_basic/distribution_in_muhalla_office</t>
  </si>
  <si>
    <t>sp_10_in_kind_benefit_provision_sp2_basic/other</t>
  </si>
  <si>
    <t>sp_10_in_kind_benefit_provision_sp2_basic/dk</t>
  </si>
  <si>
    <t>sp_10_in_kind_benefit_provision_sp2_basic/dwta</t>
  </si>
  <si>
    <t>sp_10_in_kind_benefit_provision_sp2_basic_other</t>
  </si>
  <si>
    <t>sp_3_length_programme_sp2_emergency</t>
  </si>
  <si>
    <t>sp_4_benefits_sp2_emergency</t>
  </si>
  <si>
    <t>sp_4_benefits_sp2_emergency/cash_transfer_to_bank_account</t>
  </si>
  <si>
    <t>sp_4_benefits_sp2_emergency/cash</t>
  </si>
  <si>
    <t>sp_4_benefits_sp2_emergency/cheque</t>
  </si>
  <si>
    <t>sp_4_benefits_sp2_emergency/in_kind</t>
  </si>
  <si>
    <t>sp_4_benefits_sp2_emergency/voucher</t>
  </si>
  <si>
    <t>sp_4_benefits_sp2_emergency/other</t>
  </si>
  <si>
    <t>sp_4_benefits_sp2_emergency/dk</t>
  </si>
  <si>
    <t>sp_4_benefits_sp2_emergency/dwta</t>
  </si>
  <si>
    <t>sp_4_benefits_sp2_emergency_other</t>
  </si>
  <si>
    <t>sp_5_bank_transfer_sp2_emergency</t>
  </si>
  <si>
    <t>sp_5_bank_transfer_sp2_emergency_other</t>
  </si>
  <si>
    <t>sp_6_amount_benefit_calculated_sp2_emergency</t>
  </si>
  <si>
    <t>sp_6_amount_benefit_calculated_sp2_emergency_other</t>
  </si>
  <si>
    <t>sp_7_amount_benefit_sp2_emergency</t>
  </si>
  <si>
    <t>sp_8_in_kind_benefit_sp2_emergency</t>
  </si>
  <si>
    <t>sp_8_in_kind_benefit_sp2_emergency/food</t>
  </si>
  <si>
    <t>sp_8_in_kind_benefit_sp2_emergency/shelter</t>
  </si>
  <si>
    <t>sp_8_in_kind_benefit_sp2_emergency/basic_non_food_items</t>
  </si>
  <si>
    <t>sp_8_in_kind_benefit_sp2_emergency/medical_supplies</t>
  </si>
  <si>
    <t>sp_8_in_kind_benefit_sp2_emergency/other</t>
  </si>
  <si>
    <t>sp_8_in_kind_benefit_sp2_emergency/dk</t>
  </si>
  <si>
    <t>sp_8_in_kind_benefit_sp2_emergency/dwta</t>
  </si>
  <si>
    <t>sp_8_in_kind_benefit_sp2_emergency_other</t>
  </si>
  <si>
    <t>sp_9_frequency_benefit_sp2_emergency</t>
  </si>
  <si>
    <t>sp_9_frequency_benefit_sp2_emergency_other</t>
  </si>
  <si>
    <t>sp_10_in_kind_benefit_provision_sp2_emergency</t>
  </si>
  <si>
    <t>sp_10_in_kind_benefit_provision_sp2_emergency/door_to_door</t>
  </si>
  <si>
    <t>sp_10_in_kind_benefit_provision_sp2_emergency/distribution_in_mosa_ssolf_registration_offices</t>
  </si>
  <si>
    <t>sp_10_in_kind_benefit_provision_sp2_emergency/distribution_in_care_centres</t>
  </si>
  <si>
    <t>sp_10_in_kind_benefit_provision_sp2_emergency/distribution_in_schools</t>
  </si>
  <si>
    <t>sp_10_in_kind_benefit_provision_sp2_emergency/distribution_in_baladiya_office</t>
  </si>
  <si>
    <t>sp_10_in_kind_benefit_provision_sp2_emergency/distribution_in_muhalla_office</t>
  </si>
  <si>
    <t>sp_10_in_kind_benefit_provision_sp2_emergency/other</t>
  </si>
  <si>
    <t>sp_10_in_kind_benefit_provision_sp2_emergency/dk</t>
  </si>
  <si>
    <t>sp_10_in_kind_benefit_provision_sp2_emergency/dwta</t>
  </si>
  <si>
    <t>sp_10_in_kind_benefit_provision_sp2_emergency_other</t>
  </si>
  <si>
    <t>legad_1_scheme_type_sp1_wife</t>
  </si>
  <si>
    <t>legad_1_scheme_type_sp1_basic</t>
  </si>
  <si>
    <t>legad_1_scheme_type_sp1_emergency</t>
  </si>
  <si>
    <t>legad_1_scheme_type_sp2_wife</t>
  </si>
  <si>
    <t>legad_1_scheme_type_sp2_basic</t>
  </si>
  <si>
    <t>legad_1_scheme_type_sp2_emergency</t>
  </si>
  <si>
    <t>legad_2_category_eligbility</t>
  </si>
  <si>
    <t>legad_2_category_eligbility/all_libyan_children_18_and_under</t>
  </si>
  <si>
    <t>legad_2_category_eligbility/children_of_libyan_mothers_and_non_libyan_fathers</t>
  </si>
  <si>
    <t>legad_2_category_eligbility/orphans</t>
  </si>
  <si>
    <t>legad_2_category_eligbility/children_with_disabilities</t>
  </si>
  <si>
    <t>legad_2_category_eligbility/children_born_out_of_wedlock</t>
  </si>
  <si>
    <t>legad_2_category_eligbility/twins_until_the_age_of_2</t>
  </si>
  <si>
    <t>legad_2_category_eligbility/only_libyan_citizens</t>
  </si>
  <si>
    <t>legad_2_category_eligbility/divorced_women</t>
  </si>
  <si>
    <t>legad_2_category_eligbility/widowed_women</t>
  </si>
  <si>
    <t>legad_2_category_eligbility/unemployed_single_mothers</t>
  </si>
  <si>
    <t>legad_2_category_eligbility/elderly_above_60</t>
  </si>
  <si>
    <t>legad_2_category_eligbility/families_with_no_low_income_below_450lyd_month</t>
  </si>
  <si>
    <t>legad_2_category_eligbility/victims_of_natural_disasters</t>
  </si>
  <si>
    <t>legad_2_category_eligbility/families_not_registered_with_the_social_security_fund</t>
  </si>
  <si>
    <t>legad_2_category_eligbility/other</t>
  </si>
  <si>
    <t>legad_2_category_eligbility/dk</t>
  </si>
  <si>
    <t>legad_2_category_eligbility/dwta</t>
  </si>
  <si>
    <t>legad_2_category_eligbility_other</t>
  </si>
  <si>
    <t>legad_3_means_tested_eligibility</t>
  </si>
  <si>
    <t>legad_4_coverage_sp1_wife</t>
  </si>
  <si>
    <t>legad_5_coverage_bis_sp1_wife</t>
  </si>
  <si>
    <t>legad_4_coverage_sp1_basic</t>
  </si>
  <si>
    <t>legad_5_coverage_bis_sp1_basic</t>
  </si>
  <si>
    <t>legad_4_coverage_sp1_emergency</t>
  </si>
  <si>
    <t>legad_5_coverage_bis_sp1_emergency</t>
  </si>
  <si>
    <t>legad_4_coverage_sp2_wife</t>
  </si>
  <si>
    <t>legad_5_coverage_bis_sp2_wife</t>
  </si>
  <si>
    <t>legad_4_coverage_sp2_basic</t>
  </si>
  <si>
    <t>legad_5_coverage_bis_sp2_basic</t>
  </si>
  <si>
    <t>legad_4_coverage_sp2_emergency</t>
  </si>
  <si>
    <t>legad_5_coverage_bis_sp2_emergency</t>
  </si>
  <si>
    <t>legad_6_multiple_programmes</t>
  </si>
  <si>
    <t>legad_7_multiple_programmes_bis</t>
  </si>
  <si>
    <t>legad_8_post_enrol__conditions_sp1_wife</t>
  </si>
  <si>
    <t>legad_8_post_enrol__conditions_sp1_wife/none</t>
  </si>
  <si>
    <t>legad_8_post_enrol__conditions_sp1_wife/school_attendance</t>
  </si>
  <si>
    <t>legad_8_post_enrol__conditions_sp1_wife/regular_medical_checks_for_persons_with_disabilities</t>
  </si>
  <si>
    <t>legad_8_post_enrol__conditions_sp1_wife/other</t>
  </si>
  <si>
    <t>legad_8_post_enrol__conditions_sp1_wife/dk</t>
  </si>
  <si>
    <t>legad_8_post_enrol__conditions_sp1_wife/dwta</t>
  </si>
  <si>
    <t>legad_8_post_enrol__conditions_sp1_wife_other</t>
  </si>
  <si>
    <t>legad_8_post_enrol__conditions_sp1_basic</t>
  </si>
  <si>
    <t>legad_8_post_enrol__conditions_sp1_basic/none</t>
  </si>
  <si>
    <t>legad_8_post_enrol__conditions_sp1_basic/school_attendance</t>
  </si>
  <si>
    <t>legad_8_post_enrol__conditions_sp1_basic/regular_medical_checks_for_persons_with_disabilities</t>
  </si>
  <si>
    <t>legad_8_post_enrol__conditions_sp1_basic/other</t>
  </si>
  <si>
    <t>legad_8_post_enrol__conditions_sp1_basic/dk</t>
  </si>
  <si>
    <t>legad_8_post_enrol__conditions_sp1_basic/dwta</t>
  </si>
  <si>
    <t>legad_8_post_enrol__conditions_sp1_basic_other</t>
  </si>
  <si>
    <t>legad_8_post_enrol__conditions_sp1_emergency</t>
  </si>
  <si>
    <t>legad_8_post_enrol__conditions_sp1_emergency/none</t>
  </si>
  <si>
    <t>legad_8_post_enrol__conditions_sp1_emergency/school_attendance</t>
  </si>
  <si>
    <t>legad_8_post_enrol__conditions_sp1_emergency/regular_medical_checks_for_persons_with_disabilities</t>
  </si>
  <si>
    <t>legad_8_post_enrol__conditions_sp1_emergency/other</t>
  </si>
  <si>
    <t>legad_8_post_enrol__conditions_sp1_emergency/dk</t>
  </si>
  <si>
    <t>legad_8_post_enrol__conditions_sp1_emergency/dwta</t>
  </si>
  <si>
    <t>legad_8_post_enrol__conditions_sp1_emergency_other</t>
  </si>
  <si>
    <t>legad_8_post_enrol__conditions_sp2_wife</t>
  </si>
  <si>
    <t>legad_8_post_enrol__conditions_sp2_wife/none</t>
  </si>
  <si>
    <t>legad_8_post_enrol__conditions_sp2_wife/school_attendance</t>
  </si>
  <si>
    <t>legad_8_post_enrol__conditions_sp2_wife/regular_medical_checks_for_persons_with_disabilities</t>
  </si>
  <si>
    <t>legad_8_post_enrol__conditions_sp2_wife/other</t>
  </si>
  <si>
    <t>legad_8_post_enrol__conditions_sp2_wife/dk</t>
  </si>
  <si>
    <t>legad_8_post_enrol__conditions_sp2_wife/dwta</t>
  </si>
  <si>
    <t>legad_8_post_enrol__conditions_sp2_wife_other</t>
  </si>
  <si>
    <t>legad_8_post_enrol__conditions_sp2_basic</t>
  </si>
  <si>
    <t>legad_8_post_enrol__conditions_sp2_basic/none</t>
  </si>
  <si>
    <t>legad_8_post_enrol__conditions_sp2_basic/school_attendance</t>
  </si>
  <si>
    <t>legad_8_post_enrol__conditions_sp2_basic/regular_medical_checks_for_persons_with_disabilities</t>
  </si>
  <si>
    <t>legad_8_post_enrol__conditions_sp2_basic/other</t>
  </si>
  <si>
    <t>legad_8_post_enrol__conditions_sp2_basic/dk</t>
  </si>
  <si>
    <t>legad_8_post_enrol__conditions_sp2_basic/dwta</t>
  </si>
  <si>
    <t>legad_8_post_enrol__conditions_sp2_basic_other</t>
  </si>
  <si>
    <t>legad_8_post_enrol__conditions_sp2_emergency</t>
  </si>
  <si>
    <t>legad_8_post_enrol__conditions_sp2_emergency/none</t>
  </si>
  <si>
    <t>legad_8_post_enrol__conditions_sp2_emergency/school_attendance</t>
  </si>
  <si>
    <t>legad_8_post_enrol__conditions_sp2_emergency/regular_medical_checks_for_persons_with_disabilities</t>
  </si>
  <si>
    <t>legad_8_post_enrol__conditions_sp2_emergency/other</t>
  </si>
  <si>
    <t>legad_8_post_enrol__conditions_sp2_emergency/dk</t>
  </si>
  <si>
    <t>legad_8_post_enrol__conditions_sp2_emergency/dwta</t>
  </si>
  <si>
    <t>legad_8_post_enrol__conditions_sp2_emergency_other</t>
  </si>
  <si>
    <t>out_1_means_of_communication</t>
  </si>
  <si>
    <t>out_1_means_of_communication/newspaper</t>
  </si>
  <si>
    <t>out_1_means_of_communication/social_media_facebook_twitter_blogs_etc_</t>
  </si>
  <si>
    <t>out_1_means_of_communication/official_websites</t>
  </si>
  <si>
    <t>out_1_means_of_communication/tv</t>
  </si>
  <si>
    <t>out_1_means_of_communication/radio</t>
  </si>
  <si>
    <t>out_1_means_of_communication/door_to_door_outreach</t>
  </si>
  <si>
    <t>out_1_means_of_communication/conferences_seminars</t>
  </si>
  <si>
    <t>out_1_means_of_communication/leaflets_produced_by_mosa_ssolf</t>
  </si>
  <si>
    <t>out_1_means_of_communication/posters</t>
  </si>
  <si>
    <t>out_1_means_of_communication/other</t>
  </si>
  <si>
    <t>out_1_means_of_communication/dk</t>
  </si>
  <si>
    <t>out_1_means_of_communication/dwta</t>
  </si>
  <si>
    <t>out_1_means_of_communication_other</t>
  </si>
  <si>
    <t>out_2_outreach_level</t>
  </si>
  <si>
    <t>out_3_outreach_coverage_sp1_wife</t>
  </si>
  <si>
    <t>out_4_outreach_coverage_bis_sp1_wife</t>
  </si>
  <si>
    <t>out_3_outreach_coverage_sp1_basic</t>
  </si>
  <si>
    <t>out_4_outreach_coverage_bis_sp1_basic</t>
  </si>
  <si>
    <t>out_3_outreach_coverage_sp1_emergency</t>
  </si>
  <si>
    <t>out_4_outreach_coverage_bis_sp1_emergency</t>
  </si>
  <si>
    <t>out_3_outreach_coverage_sp2_wife</t>
  </si>
  <si>
    <t>out_4_outreach_coverage_bis_sp2_wife</t>
  </si>
  <si>
    <t>out_3_outreach_coverage_sp2_basic</t>
  </si>
  <si>
    <t>out_4_outreach_coverage_bis_sp2_basic</t>
  </si>
  <si>
    <t>out_3_outreach_coverage_sp2_emergency</t>
  </si>
  <si>
    <t>out_4_outreach_coverage_bis_sp2_emergency</t>
  </si>
  <si>
    <t>out_5_outreach_coverage_short_</t>
  </si>
  <si>
    <t>out_6_outreach_coverage_short__bis</t>
  </si>
  <si>
    <t>registr_1_registr__place_sp1_wife</t>
  </si>
  <si>
    <t>registr_1_registr__place_sp1_wife/municipal_mosa_office</t>
  </si>
  <si>
    <t>registr_1_registr__place_sp1_wife/municipal_ssolf_office</t>
  </si>
  <si>
    <t>registr_1_registr__place_sp1_wife/baladiya</t>
  </si>
  <si>
    <t>registr_1_registr__place_sp1_wife/local_council_office</t>
  </si>
  <si>
    <t>registr_1_registr__place_sp1_wife/state_run_care_centres</t>
  </si>
  <si>
    <t>registr_1_registr__place_sp1_wife/online_registration</t>
  </si>
  <si>
    <t>registr_1_registr__place_sp1_wife/dk</t>
  </si>
  <si>
    <t>registr_1_registr__place_sp1_wife/dwta</t>
  </si>
  <si>
    <t>registr_1_registr__plac__sp1_wife_other</t>
  </si>
  <si>
    <t>registr_2_registr__care_centres_sp1_wife</t>
  </si>
  <si>
    <t>registr_2_registr__care_centres_sp1_wife/social_workers_in_care_centres</t>
  </si>
  <si>
    <t>registr_2_registr__care_centres_sp1_wife/social_workers_in_schools</t>
  </si>
  <si>
    <t>registr_2_registr__care_centres_sp1_wife/parents_if_applicable</t>
  </si>
  <si>
    <t>registr_2_registr__care_centres_sp1_wife/legal_guardian_other_than_parents</t>
  </si>
  <si>
    <t>registr_2_registr__care_centres_sp1_wife/close_relative</t>
  </si>
  <si>
    <t>registr_2_registr__care_centres_sp1_wife/mosa_ssolf_employee</t>
  </si>
  <si>
    <t>registr_2_registr__care_centres_sp1_wife/other</t>
  </si>
  <si>
    <t>registr_2_registr__care_centres_sp1_wife/dk</t>
  </si>
  <si>
    <t>registr_2_registr__care_centres_sp1_wife/dot_not_want_to_answer</t>
  </si>
  <si>
    <t>registr_2_registr__care_centres_sp1_wife_other</t>
  </si>
  <si>
    <t>registr_3_registr__information_sp1_wife</t>
  </si>
  <si>
    <t>registr_4_registr__documentation_sp1_wife</t>
  </si>
  <si>
    <t>registr_4_registr__documentation_sp1_wife/national_identification_number_nin</t>
  </si>
  <si>
    <t>registr_4_registr__documentation_sp1_wife/family_book</t>
  </si>
  <si>
    <t>registr_4_registr__documentation_sp1_wife/family_status_certificate</t>
  </si>
  <si>
    <t>registr_4_registr__documentation_sp1_wife/birth_certificate</t>
  </si>
  <si>
    <t>registr_4_registr__documentation_sp1_wife/proof_of_residency</t>
  </si>
  <si>
    <t>registr_4_registr__documentation_sp1_wife/deposit_voucher_or_cancelled_bank_cheque_bank_account_number</t>
  </si>
  <si>
    <t>registr_4_registr__documentation_sp1_wife/proof_of_property_ownership</t>
  </si>
  <si>
    <t>registr_4_registr__documentation_sp1_wife/official_house_renting_contract</t>
  </si>
  <si>
    <t>registr_4_registr__documentation_sp1_wife/certificate_of_death_of_husband_widows</t>
  </si>
  <si>
    <t>registr_4_registr__documentation_sp1_wife/divorce_papers_divorced_women</t>
  </si>
  <si>
    <t>registr_4_registr__documentation_sp1_wife/pay_slip</t>
  </si>
  <si>
    <t>registr_4_registr__documentation_sp1_wife/personal_photograph</t>
  </si>
  <si>
    <t>registr_4_registr__documentation_sp1_wife/other</t>
  </si>
  <si>
    <t>registr_4_registr__documentation_sp1_wife/dk</t>
  </si>
  <si>
    <t>registr_4_registr__documentation_sp1_wife/dwta</t>
  </si>
  <si>
    <t>registr_4_registr__documentation_sp1_wife_other</t>
  </si>
  <si>
    <t>registr_5_registr__length_sp1_wife</t>
  </si>
  <si>
    <t>registr_1_registr__place_sp1_basic</t>
  </si>
  <si>
    <t>registr_1_registr__place_sp1_basic/municipal_mosa_office</t>
  </si>
  <si>
    <t>registr_1_registr__place_sp1_basic/municipal_ssolf_office</t>
  </si>
  <si>
    <t>registr_1_registr__place_sp1_basic/baladiya</t>
  </si>
  <si>
    <t>registr_1_registr__place_sp1_basic/local_council_office</t>
  </si>
  <si>
    <t>registr_1_registr__place_sp1_basic/state_run_care_centres</t>
  </si>
  <si>
    <t>registr_1_registr__place_sp1_basic/online_registration</t>
  </si>
  <si>
    <t>registr_1_registr__place_sp1_basic/other</t>
  </si>
  <si>
    <t>registr_1_registr__place_sp1_basic/dk</t>
  </si>
  <si>
    <t>registr_1_registr__place_sp1_basic/dwta</t>
  </si>
  <si>
    <t>registr_1_registr__plac__sp1_basic_other</t>
  </si>
  <si>
    <t>registr_2_registr__care_centres_sp1_basic</t>
  </si>
  <si>
    <t>registr_2_registr__care_centres_sp1_basic/social_workers_in_care_centres</t>
  </si>
  <si>
    <t>registr_2_registr__care_centres_sp1_basic/social_workers_in_schools</t>
  </si>
  <si>
    <t>registr_2_registr__care_centres_sp1_basic/parents_if_applicable</t>
  </si>
  <si>
    <t>registr_2_registr__care_centres_sp1_basic/legal_guardian_other_than_parents</t>
  </si>
  <si>
    <t>registr_2_registr__care_centres_sp1_basic/close_relative</t>
  </si>
  <si>
    <t>registr_2_registr__care_centres_sp1_basic/mosa_ssolf_employee</t>
  </si>
  <si>
    <t>registr_2_registr__care_centres_sp1_basic/other</t>
  </si>
  <si>
    <t>registr_2_registr__care_centres_sp1_basic/dk</t>
  </si>
  <si>
    <t>registr_2_registr__care_centres_sp1_basic/dot_not_want_to_answer</t>
  </si>
  <si>
    <t>registr_2_registr__care_centres_sp1_basic_other</t>
  </si>
  <si>
    <t>registr_3_registr__information_sp1_basic</t>
  </si>
  <si>
    <t>registr_4_registr__documentation_sp1_basic</t>
  </si>
  <si>
    <t>registr_4_registr__documentation_sp1_basic/national_identification_number_nin</t>
  </si>
  <si>
    <t>registr_4_registr__documentation_sp1_basic/family_book</t>
  </si>
  <si>
    <t>registr_4_registr__documentation_sp1_basic/family_status_certificate</t>
  </si>
  <si>
    <t>registr_4_registr__documentation_sp1_basic/birth_certificate</t>
  </si>
  <si>
    <t>registr_4_registr__documentation_sp1_basic/proof_of_residency</t>
  </si>
  <si>
    <t>registr_4_registr__documentation_sp1_basic/deposit_voucher_or_cancelled_bank_cheque_bank_account_number</t>
  </si>
  <si>
    <t>registr_4_registr__documentation_sp1_basic/proof_of_property_ownership</t>
  </si>
  <si>
    <t>registr_4_registr__documentation_sp1_basic/official_house_renting_contract</t>
  </si>
  <si>
    <t>registr_4_registr__documentation_sp1_basic/certificate_of_death_of_husband_widows</t>
  </si>
  <si>
    <t>registr_4_registr__documentation_sp1_basic/divorce_papers_divorced_women</t>
  </si>
  <si>
    <t>registr_4_registr__documentation_sp1_basic/pay_slip</t>
  </si>
  <si>
    <t>registr_4_registr__documentation_sp1_basic/personal_photograph</t>
  </si>
  <si>
    <t>registr_4_registr__documentation_sp1_basic/other</t>
  </si>
  <si>
    <t>registr_4_registr__documentation_sp1_basic/dk</t>
  </si>
  <si>
    <t>registr_4_registr__documentation_sp1_basic/dwta</t>
  </si>
  <si>
    <t>registr_4_registr__documentation_sp1_basic_other</t>
  </si>
  <si>
    <t>registr_5_registr__length_sp1_basic</t>
  </si>
  <si>
    <t>registr_1_registr__place_sp1_emergency</t>
  </si>
  <si>
    <t>registr_1_registr__place_sp1_emergency/municipal_mosa_office</t>
  </si>
  <si>
    <t>registr_1_registr__place_sp1_emergency/municipal_ssolf_office</t>
  </si>
  <si>
    <t>registr_1_registr__place_sp1_emergency/baladiya</t>
  </si>
  <si>
    <t>registr_1_registr__place_sp1_emergency/local_council_office</t>
  </si>
  <si>
    <t>registr_1_registr__place_sp1_emergency/state_run_care_centres</t>
  </si>
  <si>
    <t>registr_1_registr__place_sp1_emergency/online_registration</t>
  </si>
  <si>
    <t>registr_1_registr__place_sp1_emergency/other</t>
  </si>
  <si>
    <t>registr_1_registr__place_sp1_emergency/dk</t>
  </si>
  <si>
    <t>registr_1_registr__place_sp1_emergency/dwta</t>
  </si>
  <si>
    <t>registr_1_registr__plac__sp1_emergency_other</t>
  </si>
  <si>
    <t>registr_2_registr__care_centres_sp1_emergency</t>
  </si>
  <si>
    <t>registr_2_registr__care_centres_sp1_emergency/social_workers_in_care_centres</t>
  </si>
  <si>
    <t>registr_2_registr__care_centres_sp1_emergency/social_workers_in_schools</t>
  </si>
  <si>
    <t>registr_2_registr__care_centres_sp1_emergency/parents_if_applicable</t>
  </si>
  <si>
    <t>registr_2_registr__care_centres_sp1_emergency/legal_guardian_other_than_parents</t>
  </si>
  <si>
    <t>registr_2_registr__care_centres_sp1_emergency/close_relative</t>
  </si>
  <si>
    <t>registr_2_registr__care_centres_sp1_emergency/mosa_ssolf_employee</t>
  </si>
  <si>
    <t>registr_2_registr__care_centres_sp1_emergency/other</t>
  </si>
  <si>
    <t>registr_2_registr__care_centres_sp1_emergency/dk</t>
  </si>
  <si>
    <t>registr_2_registr__care_centres_sp1_emergency/dot_not_want_to_answer</t>
  </si>
  <si>
    <t>registr_2_registr__care_centres_sp1_emergency_other</t>
  </si>
  <si>
    <t>registr_3_registr__information_sp1_emergency</t>
  </si>
  <si>
    <t>registr_4_registr__documentation_sp1_emergency</t>
  </si>
  <si>
    <t>registr_4_registr__documentation_sp1_emergency/national_identification_number_nin</t>
  </si>
  <si>
    <t>registr_4_registr__documentation_sp1_emergency/family_book</t>
  </si>
  <si>
    <t>registr_4_registr__documentation_sp1_emergency/family_status_certificate</t>
  </si>
  <si>
    <t>registr_4_registr__documentation_sp1_emergency/birth_certificate</t>
  </si>
  <si>
    <t>registr_4_registr__documentation_sp1_emergency/proof_of_residency</t>
  </si>
  <si>
    <t>registr_4_registr__documentation_sp1_emergency/deposit_voucher_or_cancelled_bank_cheque_bank_account_number</t>
  </si>
  <si>
    <t>registr_4_registr__documentation_sp1_emergency/proof_of_property_ownership</t>
  </si>
  <si>
    <t>registr_4_registr__documentation_sp1_emergency/official_house_renting_contract</t>
  </si>
  <si>
    <t>registr_4_registr__documentation_sp1_emergency/certificate_of_death_of_husband_widows</t>
  </si>
  <si>
    <t>registr_4_registr__documentation_sp1_emergency/divorce_papers_divorced_women</t>
  </si>
  <si>
    <t>registr_4_registr__documentation_sp1_emergency/pay_slip</t>
  </si>
  <si>
    <t>registr_4_registr__documentation_sp1_emergency/personal_photograph</t>
  </si>
  <si>
    <t>registr_4_registr__documentation_sp1_emergency/other</t>
  </si>
  <si>
    <t>registr_4_registr__documentation_sp1_emergency/dk</t>
  </si>
  <si>
    <t>registr_4_registr__documentation_sp1_emergency/dwta</t>
  </si>
  <si>
    <t>registr_4_registr__documentation_sp1_emergency_other</t>
  </si>
  <si>
    <t>registr_5_registr__length_sp1_emergency</t>
  </si>
  <si>
    <t>registr_1_registr__place_sp2_wife</t>
  </si>
  <si>
    <t>registr_1_registr__place_sp2_wife/municipal_mosa_office</t>
  </si>
  <si>
    <t>registr_1_registr__place_sp2_wife/municipal_ssolf_office</t>
  </si>
  <si>
    <t>registr_1_registr__place_sp2_wife/baladiya</t>
  </si>
  <si>
    <t>registr_1_registr__place_sp2_wife/local_council_office</t>
  </si>
  <si>
    <t>registr_1_registr__place_sp2_wife/state_run_care_centres</t>
  </si>
  <si>
    <t>registr_1_registr__place_sp2_wife/online_registration</t>
  </si>
  <si>
    <t>registr_1_registr__place_sp2_wife/other</t>
  </si>
  <si>
    <t>registr_1_registr__place_sp2_wife/dk</t>
  </si>
  <si>
    <t>registr_1_registr__place_sp2_wife/dwta</t>
  </si>
  <si>
    <t>registr_1_registr__plac__sp2_wife_other</t>
  </si>
  <si>
    <t>registr_2_registr__care_centres_sp2_wife</t>
  </si>
  <si>
    <t>registr_2_registr__care_centres_sp2_wife/social_workers_in_care_centres</t>
  </si>
  <si>
    <t>registr_2_registr__care_centres_sp2_wife/social_workers_in_schools</t>
  </si>
  <si>
    <t>registr_2_registr__care_centres_sp2_wife/parents_if_applicable</t>
  </si>
  <si>
    <t>registr_2_registr__care_centres_sp2_wife/legal_guardian_other_than_parents</t>
  </si>
  <si>
    <t>registr_2_registr__care_centres_sp2_wife/close_relative</t>
  </si>
  <si>
    <t>registr_2_registr__care_centres_sp2_wife/mosa_ssolf_employee</t>
  </si>
  <si>
    <t>registr_2_registr__care_centres_sp2_wife/other</t>
  </si>
  <si>
    <t>registr_2_registr__care_centres_sp2_wife/dk</t>
  </si>
  <si>
    <t>registr_2_registr__care_centres_sp2_wife/dot_not_want_to_answer</t>
  </si>
  <si>
    <t>registr_2_registr__care_centres_sp2_wife_other</t>
  </si>
  <si>
    <t>registr_3_registr__information_sp2_wife</t>
  </si>
  <si>
    <t>registr_4_registr__documentation_sp2_wife</t>
  </si>
  <si>
    <t>registr_4_registr__documentation_sp2_wife/national_identification_number_nin</t>
  </si>
  <si>
    <t>registr_4_registr__documentation_sp2_wife/family_book</t>
  </si>
  <si>
    <t>registr_4_registr__documentation_sp2_wife/family_status_certificate</t>
  </si>
  <si>
    <t>registr_4_registr__documentation_sp2_wife/birth_certificate</t>
  </si>
  <si>
    <t>registr_4_registr__documentation_sp2_wife/proof_of_residency</t>
  </si>
  <si>
    <t>registr_4_registr__documentation_sp2_wife/deposit_voucher_or_cancelled_bank_cheque_bank_account_number</t>
  </si>
  <si>
    <t>registr_4_registr__documentation_sp2_wife/proof_of_property_ownership</t>
  </si>
  <si>
    <t>registr_4_registr__documentation_sp2_wife/official_house_renting_contract</t>
  </si>
  <si>
    <t>registr_4_registr__documentation_sp2_wife/certificate_of_death_of_husband_widows</t>
  </si>
  <si>
    <t>registr_4_registr__documentation_sp2_wife/divorce_papers_divorced_women</t>
  </si>
  <si>
    <t>registr_4_registr__documentation_sp2_wife/pay_slip</t>
  </si>
  <si>
    <t>registr_4_registr__documentation_sp2_wife/personal_photograph</t>
  </si>
  <si>
    <t>registr_4_registr__documentation_sp2_wife/other</t>
  </si>
  <si>
    <t>registr_4_registr__documentation_sp2_wife/dk</t>
  </si>
  <si>
    <t>registr_4_registr__documentation_sp2_wife/dwta</t>
  </si>
  <si>
    <t>registr_4_registr__documentation_sp2_wife_other</t>
  </si>
  <si>
    <t>registr_5_registr__length_sp2_wife</t>
  </si>
  <si>
    <t>registr_1_registr__place_sp2_basic</t>
  </si>
  <si>
    <t>registr_1_registr__place_sp2_basic/municipal_mosa_office</t>
  </si>
  <si>
    <t>registr_1_registr__place_sp2_basic/municipal_ssolf_office</t>
  </si>
  <si>
    <t>registr_1_registr__place_sp2_basic/baladiya</t>
  </si>
  <si>
    <t>registr_1_registr__place_sp2_basic/local_council_office</t>
  </si>
  <si>
    <t>registr_1_registr__place_sp2_basic/state_run_care_centres</t>
  </si>
  <si>
    <t>registr_1_registr__place_sp2_basic/online_registration</t>
  </si>
  <si>
    <t>registr_1_registr__place_sp2_basic/other</t>
  </si>
  <si>
    <t>registr_1_registr__place_sp2_basic/dk</t>
  </si>
  <si>
    <t>registr_1_registr__place_sp2_basic/dwta</t>
  </si>
  <si>
    <t>registr_1_registr__plac__sp2_basic_other</t>
  </si>
  <si>
    <t>registr_2_registr__care_centres_sp2_basic</t>
  </si>
  <si>
    <t>registr_2_registr__care_centres_sp2_basic/social_workers_in_care_centres</t>
  </si>
  <si>
    <t>registr_2_registr__care_centres_sp2_basic/social_workers_in_schools</t>
  </si>
  <si>
    <t>registr_2_registr__care_centres_sp2_basic/parents_if_applicable</t>
  </si>
  <si>
    <t>registr_2_registr__care_centres_sp2_basic/legal_guardian_other_than_parents</t>
  </si>
  <si>
    <t>registr_2_registr__care_centres_sp2_basic/close_relative</t>
  </si>
  <si>
    <t>registr_2_registr__care_centres_sp2_basic/mosa_ssolf_employee</t>
  </si>
  <si>
    <t>registr_2_registr__care_centres_sp2_basic/other</t>
  </si>
  <si>
    <t>registr_2_registr__care_centres_sp2_basic/dk</t>
  </si>
  <si>
    <t>registr_2_registr__care_centres_sp2_basic/dot_not_want_to_answer</t>
  </si>
  <si>
    <t>registr_2_registr__care_centres_sp2_basic_other</t>
  </si>
  <si>
    <t>registr_3_registr__information_sp2_basic</t>
  </si>
  <si>
    <t>registr_4_registr__documentation_sp2_basic</t>
  </si>
  <si>
    <t>registr_4_registr__documentation_sp2_basic/national_identification_number_nin</t>
  </si>
  <si>
    <t>registr_4_registr__documentation_sp2_basic/family_book</t>
  </si>
  <si>
    <t>registr_4_registr__documentation_sp2_basic/family_status_certificate</t>
  </si>
  <si>
    <t>registr_4_registr__documentation_sp2_basic/birth_certificate</t>
  </si>
  <si>
    <t>registr_4_registr__documentation_sp2_basic/proof_of_residency</t>
  </si>
  <si>
    <t>registr_4_registr__documentation_sp2_basic/deposit_voucher_or_cancelled_bank_cheque_bank_account_number</t>
  </si>
  <si>
    <t>registr_4_registr__documentation_sp2_basic/proof_of_property_ownership</t>
  </si>
  <si>
    <t>registr_4_registr__documentation_sp2_basic/official_house_renting_contract</t>
  </si>
  <si>
    <t>registr_4_registr__documentation_sp2_basic/certificate_of_death_of_husband_widows</t>
  </si>
  <si>
    <t>registr_4_registr__documentation_sp2_basic/divorce_papers_divorced_women</t>
  </si>
  <si>
    <t>registr_4_registr__documentation_sp2_basic/pay_slip</t>
  </si>
  <si>
    <t>registr_4_registr__documentation_sp2_basic/personal_photograph</t>
  </si>
  <si>
    <t>registr_4_registr__documentation_sp2_basic/other</t>
  </si>
  <si>
    <t>registr_4_registr__documentation_sp2_basic/dk</t>
  </si>
  <si>
    <t>registr_4_registr__documentation_sp2_basic/dwta</t>
  </si>
  <si>
    <t>registr_4_registr__documentation_sp2_basic_other</t>
  </si>
  <si>
    <t>registr_5_registr__length_sp2_basic</t>
  </si>
  <si>
    <t>registr_1_registr__place_sp2_emergency</t>
  </si>
  <si>
    <t>registr_1_registr__place_sp2_emergency/municipal_mosa_office</t>
  </si>
  <si>
    <t>registr_1_registr__place_sp2_emergency/municipal_ssolf_office</t>
  </si>
  <si>
    <t>registr_1_registr__place_sp2_emergency/baladiya</t>
  </si>
  <si>
    <t>registr_1_registr__place_sp2_emergency/local_council_office</t>
  </si>
  <si>
    <t>registr_1_registr__place_sp2_emergency/state_run_care_centres</t>
  </si>
  <si>
    <t>registr_1_registr__place_sp2_emergency/online_registration</t>
  </si>
  <si>
    <t>registr_1_registr__place_sp2_emergency/other</t>
  </si>
  <si>
    <t>registr_1_registr__place_sp2_emergency/dk</t>
  </si>
  <si>
    <t>registr_1_registr__place_sp2_emergency/dwta</t>
  </si>
  <si>
    <t>registr_1_registr__plac__sp2_emergency_other</t>
  </si>
  <si>
    <t>registr_2_registr__care_centres_sp2_emergency</t>
  </si>
  <si>
    <t>registr_2_registr__care_centres_sp2_emergency/social_workers_in_care_centres</t>
  </si>
  <si>
    <t>registr_2_registr__care_centres_sp2_emergency/social_workers_in_schools</t>
  </si>
  <si>
    <t>registr_2_registr__care_centres_sp2_emergency/parents_if_applicable</t>
  </si>
  <si>
    <t>registr_2_registr__care_centres_sp2_emergency/legal_guardian_other_than_parents</t>
  </si>
  <si>
    <t>registr_2_registr__care_centres_sp2_emergency/close_relative</t>
  </si>
  <si>
    <t>registr_2_registr__care_centres_sp2_emergency/mosa_ssolf_employee</t>
  </si>
  <si>
    <t>registr_2_registr__care_centres_sp2_emergency/other</t>
  </si>
  <si>
    <t>registr_2_registr__care_centres_sp2_emergency/dk</t>
  </si>
  <si>
    <t>registr_2_registr__care_centres_sp2_emergency/dot_not_want_to_answer</t>
  </si>
  <si>
    <t>registr_2_registr__care_centres_sp2_emergency_other</t>
  </si>
  <si>
    <t>registr_3_registr__information_sp2_emergency</t>
  </si>
  <si>
    <t>registr_4_registr__documentation_sp2_emergency</t>
  </si>
  <si>
    <t>registr_4_registr__documentation_sp2_emergency/national_identification_number_nin</t>
  </si>
  <si>
    <t>registr_4_registr__documentation_sp2_emergency/family_book</t>
  </si>
  <si>
    <t>registr_4_registr__documentation_sp2_emergency/family_status_certificate</t>
  </si>
  <si>
    <t>registr_4_registr__documentation_sp2_emergency/birth_certificate</t>
  </si>
  <si>
    <t>registr_4_registr__documentation_sp2_emergency/proof_of_residency</t>
  </si>
  <si>
    <t>registr_4_registr__documentation_sp2_emergency/deposit_voucher_or_cancelled_bank_cheque_bank_account_number</t>
  </si>
  <si>
    <t>registr_4_registr__documentation_sp2_emergency/proof_of_property_ownership</t>
  </si>
  <si>
    <t>registr_4_registr__documentation_sp2_emergency/official_house_renting_contract</t>
  </si>
  <si>
    <t>registr_4_registr__documentation_sp2_emergency/certificate_of_death_of_husband_widows</t>
  </si>
  <si>
    <t>registr_4_registr__documentation_sp2_emergency/divorce_papers_divorced_women</t>
  </si>
  <si>
    <t>registr_4_registr__documentation_sp2_emergency/pay_slip</t>
  </si>
  <si>
    <t>registr_4_registr__documentation_sp2_emergency/personal_photograph</t>
  </si>
  <si>
    <t>registr_4_registr__documentation_sp2_emergency/other</t>
  </si>
  <si>
    <t>registr_4_registr__documentation_sp2_emergency/dk</t>
  </si>
  <si>
    <t>registr_4_registr__documentation_sp2_emergency/dwta</t>
  </si>
  <si>
    <t>registr_4_registr__documentation_sp2_emergency_other</t>
  </si>
  <si>
    <t>registr_5_registr__length_sp2_emergency</t>
  </si>
  <si>
    <t>socwork_1_social_workers_registr_</t>
  </si>
  <si>
    <t>socwork_2_social_workers_outreach</t>
  </si>
  <si>
    <t>socwork_2_social_workers_outreach/inform_legal_guardians_in_schools</t>
  </si>
  <si>
    <t>socwork_2_social_workers_outreach/inform_legal_guardians_in_care_centres</t>
  </si>
  <si>
    <t>socwork_2_social_workers_outreach/do_door_to_door_outreach</t>
  </si>
  <si>
    <t>socwork_2_social_workers_outreach/organise_give_seminars_workshops_about_social_protection_programmes</t>
  </si>
  <si>
    <t>socwork_2_social_workers_outreach/other</t>
  </si>
  <si>
    <t>socwork_2_social_workers_outreach/dk</t>
  </si>
  <si>
    <t>socwork_2_social_workers_outreach/dwta</t>
  </si>
  <si>
    <t>socwork_2_social_workers_outreach_other</t>
  </si>
  <si>
    <t>socwork_3_social_workers_capacity</t>
  </si>
  <si>
    <t>socwork_3_social_workers_capacity/there_is_a_sufficient_number_of_staff_within_the_mosa_ssolf_municipal_offices_to_be_able_to_support_the_registration_process_for_the_programmes</t>
  </si>
  <si>
    <t>socwork_3_social_workers_capacity/there_is_a_sufficient_number_of_staff_within_care_centres_to_be_able_to_support_the_registration_process_for_the_programmes</t>
  </si>
  <si>
    <t>socwork_3_social_workers_capacity/staff_within_the_mosa_ssolf_municipal_offices_have_received_sufficient_training_to_be_able_to_support_the_registration_process</t>
  </si>
  <si>
    <t>socwork_3_social_workers_capacity/staff_within_care_centres_have_received_sufficient_training_to_be_able_to_support_the_registration_process</t>
  </si>
  <si>
    <t>socwork_3_social_workers_capacity/staff_have_a_sufficient_understanding_of_the_laws_and_policies_that_underpin_social_protection_programmes</t>
  </si>
  <si>
    <t>socwork_3_social_workers_capacity/information_concerning_programme_beneficiaries_is_stored_and_shared_if_applicable_safely_and_securely</t>
  </si>
  <si>
    <t>barr_1_barriers_sp1_wife</t>
  </si>
  <si>
    <t>barr_1_barriers_sp1_wife/nothing</t>
  </si>
  <si>
    <t>barr_1_barriers_sp1_wife/social_stigma_of_receiving_benefits</t>
  </si>
  <si>
    <t>barr_1_barriers_sp1_wife/lack_of_awareness_and_understanding_of_eligible_families</t>
  </si>
  <si>
    <t>barr_1_barriers_sp1_wife/illiteracy</t>
  </si>
  <si>
    <t>barr_1_barriers_sp1_wife/lack_of_required_documents</t>
  </si>
  <si>
    <t>barr_1_barriers_sp1_wife/distance_to_the_registration_offices</t>
  </si>
  <si>
    <t>barr_1_barriers_sp1_wife/registration_offices_closed_due_to_insecurity</t>
  </si>
  <si>
    <t>barr_1_barriers_sp1_wife/registration_offices_closed_due_to_covid_19_restrictions</t>
  </si>
  <si>
    <t>barr_1_barriers_sp1_wife/discrimination</t>
  </si>
  <si>
    <t>barr_1_barriers_sp1_wife/other</t>
  </si>
  <si>
    <t>barr_1_barriers_sp1_wife/dk</t>
  </si>
  <si>
    <t>barr_1_barriers_sp1_wife/dwta</t>
  </si>
  <si>
    <t>barr_1_barriers_sp1_wife_other</t>
  </si>
  <si>
    <t>barr_1_barriers_sp1_basic</t>
  </si>
  <si>
    <t>barr_1_barriers_sp1_basic/nothing</t>
  </si>
  <si>
    <t>barr_1_barriers_sp1_basic/social_stigma_of_receiving_benefits</t>
  </si>
  <si>
    <t>barr_1_barriers_sp1_basic/lack_of_awareness_and_understanding_of_eligible_families</t>
  </si>
  <si>
    <t>barr_1_barriers_sp1_basic/illiteracy</t>
  </si>
  <si>
    <t>barr_1_barriers_sp1_basic/lack_of_required_documents</t>
  </si>
  <si>
    <t>barr_1_barriers_sp1_basic/distance_to_the_registration_offices</t>
  </si>
  <si>
    <t>barr_1_barriers_sp1_basic/registration_offices_closed_due_to_insecurity</t>
  </si>
  <si>
    <t>barr_1_barriers_sp1_basic/registration_offices_closed_due_to_covid_19_restrictions</t>
  </si>
  <si>
    <t>barr_1_barriers_sp1_basic/discrimination</t>
  </si>
  <si>
    <t>barr_1_barriers_sp1_basic/other</t>
  </si>
  <si>
    <t>barr_1_barriers_sp1_basic/dk</t>
  </si>
  <si>
    <t>barr_1_barriers_sp1_basic/dwta</t>
  </si>
  <si>
    <t>barr_1_barriers_sp1_basic_other</t>
  </si>
  <si>
    <t>barr_1_barriers_sp1_emergency</t>
  </si>
  <si>
    <t>barr_1_barriers_sp1_emergency/nothing</t>
  </si>
  <si>
    <t>barr_1_barriers_sp1_emergency/social_stigma_of_receiving_benefits</t>
  </si>
  <si>
    <t>barr_1_barriers_sp1_emergency/lack_of_awareness_and_understanding_of_eligible_families</t>
  </si>
  <si>
    <t>barr_1_barriers_sp1_emergency/illiteracy</t>
  </si>
  <si>
    <t>barr_1_barriers_sp1_emergency/lack_of_required_documents</t>
  </si>
  <si>
    <t>barr_1_barriers_sp1_emergency/distance_to_the_registration_offices</t>
  </si>
  <si>
    <t>barr_1_barriers_sp1_emergency/registration_offices_closed_due_to_insecurity</t>
  </si>
  <si>
    <t>barr_1_barriers_sp1_emergency/registration_offices_closed_due_to_covid_19_restrictions</t>
  </si>
  <si>
    <t>barr_1_barriers_sp1_emergency/discrimination</t>
  </si>
  <si>
    <t>barr_1_barriers_sp1_emergency/other</t>
  </si>
  <si>
    <t>barr_1_barriers_sp1_emergency/dk</t>
  </si>
  <si>
    <t>barr_1_barriers_sp1_emergency/dwta</t>
  </si>
  <si>
    <t>barr_1_barriers_sp1_emergency_other</t>
  </si>
  <si>
    <t>barr_1_barriers_sp2_wife</t>
  </si>
  <si>
    <t>barr_1_barriers_sp2_wife/nothing</t>
  </si>
  <si>
    <t>barr_1_barriers_sp2_wife/social_stigma_of_receiving_benefits</t>
  </si>
  <si>
    <t>barr_1_barriers_sp2_wife/lack_of_awareness_and_understanding_of_eligible_families</t>
  </si>
  <si>
    <t>barr_1_barriers_sp2_wife/illiteracy</t>
  </si>
  <si>
    <t>barr_1_barriers_sp2_wife/lack_of_required_documents</t>
  </si>
  <si>
    <t>barr_1_barriers_sp2_wife/distance_to_the_registration_offices</t>
  </si>
  <si>
    <t>barr_1_barriers_sp2_wife/registration_offices_closed_due_to_insecurity</t>
  </si>
  <si>
    <t>barr_1_barriers_sp2_wife/registration_offices_closed_due_to_covid_19_restrictions</t>
  </si>
  <si>
    <t>barr_1_barriers_sp2_wife/discrimination</t>
  </si>
  <si>
    <t>barr_1_barriers_sp2_wife/other</t>
  </si>
  <si>
    <t>barr_1_barriers_sp2_wife/dk</t>
  </si>
  <si>
    <t>barr_1_barriers_sp2_wife/dwta</t>
  </si>
  <si>
    <t>barr_1_barriers_sp2_wife_other</t>
  </si>
  <si>
    <t>barr_1_barriers_sp2_basic</t>
  </si>
  <si>
    <t>barr_1_barriers_sp2_basic/nothing</t>
  </si>
  <si>
    <t>barr_1_barriers_sp2_basic/social_stigma_of_receiving_benefits</t>
  </si>
  <si>
    <t>barr_1_barriers_sp2_basic/lack_of_awareness_and_understanding_of_eligible_families</t>
  </si>
  <si>
    <t>barr_1_barriers_sp2_basic/illiteracy</t>
  </si>
  <si>
    <t>barr_1_barriers_sp2_basic/lack_of_required_documents</t>
  </si>
  <si>
    <t>barr_1_barriers_sp2_basic/distance_to_the_registration_offices</t>
  </si>
  <si>
    <t>barr_1_barriers_sp2_basic/registration_offices_closed_due_to_insecurity</t>
  </si>
  <si>
    <t>barr_1_barriers_sp2_basic/registration_offices_closed_due_to_covid_19_restrictions</t>
  </si>
  <si>
    <t>barr_1_barriers_sp2_basic/discrimination</t>
  </si>
  <si>
    <t>barr_1_barriers_sp2_basic/other</t>
  </si>
  <si>
    <t>barr_1_barriers_sp2_basic/dk</t>
  </si>
  <si>
    <t>barr_1_barriers_sp2_basic/dwta</t>
  </si>
  <si>
    <t>barr_1_barriers_sp2_basic_other</t>
  </si>
  <si>
    <t>barr_1_barriers_sp2_emergency</t>
  </si>
  <si>
    <t>barr_1_barriers_sp2_emergency/nothing</t>
  </si>
  <si>
    <t>barr_1_barriers_sp2_emergency/social_stigma_of_receiving_benefits</t>
  </si>
  <si>
    <t>barr_1_barriers_sp2_emergency/lack_of_awareness_and_understanding_of_eligible_families</t>
  </si>
  <si>
    <t>barr_1_barriers_sp2_emergency/illiteracy</t>
  </si>
  <si>
    <t>barr_1_barriers_sp2_emergency/lack_of_required_documents</t>
  </si>
  <si>
    <t>barr_1_barriers_sp2_emergency/distance_to_the_registration_offices</t>
  </si>
  <si>
    <t>barr_1_barriers_sp2_emergency/registration_offices_closed_due_to_insecurity</t>
  </si>
  <si>
    <t>barr_1_barriers_sp2_emergency/registration_offices_closed_due_to_covid_19_restrictions</t>
  </si>
  <si>
    <t>barr_1_barriers_sp2_emergency/discrimination</t>
  </si>
  <si>
    <t>barr_1_barriers_sp2_emergency/other</t>
  </si>
  <si>
    <t>barr_1_barriers_sp2_emergency/dk</t>
  </si>
  <si>
    <t>barr_1_barriers_sp2_emergency/dwta</t>
  </si>
  <si>
    <t>barr_1_barriers_sp2_emergency_other</t>
  </si>
  <si>
    <t>barr_2_barriers_discrimination</t>
  </si>
  <si>
    <t>barr_3_delays_registr__sp1_wife</t>
  </si>
  <si>
    <t>barr_3_delays_registr__sp1_wife/nothing</t>
  </si>
  <si>
    <t>barr_3_delays_registr__sp1_wife/closure_of_civil_registry_offices</t>
  </si>
  <si>
    <t>barr_3_delays_registr__sp1_wife/closure_of_other_state_offices</t>
  </si>
  <si>
    <t>barr_3_delays_registr__sp1_wife/closure_of_registration_offices_due_to_insecurity</t>
  </si>
  <si>
    <t>barr_3_delays_registr__sp1_wife/closure_of_registration_offices_due_to_covid_19_restrictions</t>
  </si>
  <si>
    <t>barr_3_delays_registr__sp1_wife/distance_to_the_registration_or_civil_registry_office</t>
  </si>
  <si>
    <t>barr_3_delays_registr__sp1_wife/other</t>
  </si>
  <si>
    <t>barr_3_delays_registr__sp1_wife/dk</t>
  </si>
  <si>
    <t>barr_3_delays_registr__sp1_wife/dwta</t>
  </si>
  <si>
    <t>barr_3_delays_registr__sp1_wife_other</t>
  </si>
  <si>
    <t>barr_3_delays_registr__sp1_basic</t>
  </si>
  <si>
    <t>barr_3_delays_registr__sp1_basic/nothing</t>
  </si>
  <si>
    <t>barr_3_delays_registr__sp1_basic/closure_of_civil_registry_offices</t>
  </si>
  <si>
    <t>barr_3_delays_registr__sp1_basic/closure_of_other_state_offices</t>
  </si>
  <si>
    <t>barr_3_delays_registr__sp1_basic/closure_of_registration_offices_due_to_insecurity</t>
  </si>
  <si>
    <t>barr_3_delays_registr__sp1_basic/closure_of_registration_offices_due_to_covid_19_restrictions</t>
  </si>
  <si>
    <t>barr_3_delays_registr__sp1_basic/distance_to_the_registration_or_civil_registry_office</t>
  </si>
  <si>
    <t>barr_3_delays_registr__sp1_basic/other</t>
  </si>
  <si>
    <t>barr_3_delays_registr__sp1_basic/dk</t>
  </si>
  <si>
    <t>barr_3_delays_registr__sp1_basic/dwta</t>
  </si>
  <si>
    <t>barr_3_delays_registr__sp1_basic_other</t>
  </si>
  <si>
    <t>barr_3_delays_registr__sp1_emergency</t>
  </si>
  <si>
    <t>barr_3_delays_registr__sp1_emergency/nothing</t>
  </si>
  <si>
    <t>barr_3_delays_registr__sp1_emergency/closure_of_civil_registry_offices</t>
  </si>
  <si>
    <t>barr_3_delays_registr__sp1_emergency/closure_of_other_state_offices</t>
  </si>
  <si>
    <t>barr_3_delays_registr__sp1_emergency/closure_of_registration_offices_due_to_insecurity</t>
  </si>
  <si>
    <t>barr_3_delays_registr__sp1_emergency/closure_of_registration_offices_due_to_covid_19_restrictions</t>
  </si>
  <si>
    <t>barr_3_delays_registr__sp1_emergency/distance_to_the_registration_or_civil_registry_office</t>
  </si>
  <si>
    <t>barr_3_delays_registr__sp1_emergency/other</t>
  </si>
  <si>
    <t>barr_3_delays_registr__sp1_emergency/dk</t>
  </si>
  <si>
    <t>barr_3_delays_registr__sp1_emergency/dwta</t>
  </si>
  <si>
    <t>barr_3_delays_registr__sp1_emergency_other</t>
  </si>
  <si>
    <t>barr_3_delays_registr__sp2_wife</t>
  </si>
  <si>
    <t>barr_3_delays_registr__sp2_wife/nothing</t>
  </si>
  <si>
    <t>barr_3_delays_registr__sp2_wife/closure_of_civil_registry_offices</t>
  </si>
  <si>
    <t>barr_3_delays_registr__sp2_wife/closure_of_other_state_offices</t>
  </si>
  <si>
    <t>barr_3_delays_registr__sp2_wife/closure_of_registration_offices_due_to_insecurity</t>
  </si>
  <si>
    <t>barr_3_delays_registr__sp2_wife/closure_of_registration_offices_due_to_covid_19_restrictions</t>
  </si>
  <si>
    <t>barr_3_delays_registr__sp2_wife/distance_to_the_registration_or_civil_registry_office</t>
  </si>
  <si>
    <t>barr_3_delays_registr__sp2_wife/other</t>
  </si>
  <si>
    <t>barr_3_delays_registr__sp2_wife/dk</t>
  </si>
  <si>
    <t>barr_3_delays_registr__sp2_wife/dwta</t>
  </si>
  <si>
    <t>barr_3_delays_registr__sp2_wife_other</t>
  </si>
  <si>
    <t>barr_3_delays_registr__sp2_basic</t>
  </si>
  <si>
    <t>barr_3_delays_registr__sp2_basic/nothing</t>
  </si>
  <si>
    <t>barr_3_delays_registr__sp2_basic/closure_of_civil_registry_offices</t>
  </si>
  <si>
    <t>barr_3_delays_registr__sp2_basic/closure_of_other_state_offices</t>
  </si>
  <si>
    <t>barr_3_delays_registr__sp2_basic/closure_of_registration_offices_due_to_insecurity</t>
  </si>
  <si>
    <t>barr_3_delays_registr__sp2_basic/closure_of_registration_offices_due_to_covid_19_restrictions</t>
  </si>
  <si>
    <t>barr_3_delays_registr__sp2_basic/distance_to_the_registration_or_civil_registry_office</t>
  </si>
  <si>
    <t>barr_3_delays_registr__sp2_basic/other</t>
  </si>
  <si>
    <t>barr_3_delays_registr__sp2_basic/dk</t>
  </si>
  <si>
    <t>barr_3_delays_registr__sp2_basic/dwta</t>
  </si>
  <si>
    <t>barr_3_delays_registr__sp2_basic_other</t>
  </si>
  <si>
    <t>barr_3_delays_registr__sp2_emergency</t>
  </si>
  <si>
    <t>barr_3_delays_registr__sp2_emergency/nothing</t>
  </si>
  <si>
    <t>barr_3_delays_registr__sp2_emergency/closure_of_civil_registry_offices</t>
  </si>
  <si>
    <t>barr_3_delays_registr__sp2_emergency/closure_of_other_state_offices</t>
  </si>
  <si>
    <t>barr_3_delays_registr__sp2_emergency/closure_of_registration_offices_due_to_insecurity</t>
  </si>
  <si>
    <t>barr_3_delays_registr__sp2_emergency/closure_of_registration_offices_due_to_covid_19_restrictions</t>
  </si>
  <si>
    <t>barr_3_delays_registr__sp2_emergency/distance_to_the_registration_or_civil_registry_office</t>
  </si>
  <si>
    <t>barr_3_delays_registr__sp2_emergency/other</t>
  </si>
  <si>
    <t>barr_3_delays_registr__sp2_emergency/dk</t>
  </si>
  <si>
    <t>barr_3_delays_registr__sp2_emergency/dwta</t>
  </si>
  <si>
    <t>barr_3_delays_registr__sp2_emergency_other</t>
  </si>
  <si>
    <t>barr_4_delays_payment_sp1_wife</t>
  </si>
  <si>
    <t>barr_4_delays_payment_sp1_wife/nothing</t>
  </si>
  <si>
    <t>barr_4_delays_payment_sp1_wife/liquidity_shortage_no_money_in_cash_machines</t>
  </si>
  <si>
    <t>barr_4_delays_payment_sp1_wife/closure_of_banks_due_to_insecurity</t>
  </si>
  <si>
    <t>barr_4_delays_payment_sp1_wife/closure_of_banks_due_to_covid_19_restrictions</t>
  </si>
  <si>
    <t>barr_4_delays_payment_sp1_wife/closure_of_offices_in_charge_of_delivering_the_benefits_due_to_insecurity</t>
  </si>
  <si>
    <t>barr_4_delays_payment_sp1_wife/closure_of_offices_in_charge_of_delivering_the_benefits_due_to_covid_19_restrictions</t>
  </si>
  <si>
    <t>barr_4_delays_payment_sp1_wife/distance_to_the_delivery_point_lack_of_transport</t>
  </si>
  <si>
    <t>barr_4_delays_payment_sp1_wife/other</t>
  </si>
  <si>
    <t>barr_4_delays_payment_sp1_wife/dk</t>
  </si>
  <si>
    <t>barr_4_delays_payment_sp1_wife/dwta</t>
  </si>
  <si>
    <t>barr_4_delays_payment_sp1_wife_other</t>
  </si>
  <si>
    <t>barr_4_delays_payment_sp1_basic</t>
  </si>
  <si>
    <t>barr_4_delays_payment_sp1_basic/nothing</t>
  </si>
  <si>
    <t>barr_4_delays_payment_sp1_basic/liquidity_shortage_no_money_in_cash_machines</t>
  </si>
  <si>
    <t>barr_4_delays_payment_sp1_basic/closure_of_banks_due_to_insecurity</t>
  </si>
  <si>
    <t>barr_4_delays_payment_sp1_basic/closure_of_banks_due_to_covid_19_restrictions</t>
  </si>
  <si>
    <t>barr_4_delays_payment_sp1_basic/closure_of_offices_in_charge_of_delivering_the_benefits_due_to_insecurity</t>
  </si>
  <si>
    <t>barr_4_delays_payment_sp1_basic/closure_of_offices_in_charge_of_delivering_the_benefits_due_to_covid_19_restrictions</t>
  </si>
  <si>
    <t>barr_4_delays_payment_sp1_basic/distance_to_the_delivery_point_lack_of_transport</t>
  </si>
  <si>
    <t>barr_4_delays_payment_sp1_basic/other</t>
  </si>
  <si>
    <t>barr_4_delays_payment_sp1_basic/dk</t>
  </si>
  <si>
    <t>barr_4_delays_payment_sp1_basic/dwta</t>
  </si>
  <si>
    <t>barr_4_delays_payment_sp1_basic_other</t>
  </si>
  <si>
    <t>barr_4_delays_payment_sp1_emergency</t>
  </si>
  <si>
    <t>barr_4_delays_payment_sp1_emergency/nothing</t>
  </si>
  <si>
    <t>barr_4_delays_payment_sp1_emergency/liquidity_shortage_no_money_in_cash_machines</t>
  </si>
  <si>
    <t>barr_4_delays_payment_sp1_emergency/closure_of_banks_due_to_insecurity</t>
  </si>
  <si>
    <t>barr_4_delays_payment_sp1_emergency/closure_of_banks_due_to_covid_19_restrictions</t>
  </si>
  <si>
    <t>barr_4_delays_payment_sp1_emergency/closure_of_offices_in_charge_of_delivering_the_benefits_due_to_insecurity</t>
  </si>
  <si>
    <t>barr_4_delays_payment_sp1_emergency/closure_of_offices_in_charge_of_delivering_the_benefits_due_to_covid_19_restrictions</t>
  </si>
  <si>
    <t>barr_4_delays_payment_sp1_emergency/distance_to_the_delivery_point_lack_of_transport</t>
  </si>
  <si>
    <t>barr_4_delays_payment_sp1_emergency/other</t>
  </si>
  <si>
    <t>barr_4_delays_payment_sp1_emergency/dk</t>
  </si>
  <si>
    <t>barr_4_delays_payment_sp1_emergency/dwta</t>
  </si>
  <si>
    <t>barr_4_delays_payment_sp1_emergency_other</t>
  </si>
  <si>
    <t>barr_4_delays_payment_sp2_wife</t>
  </si>
  <si>
    <t>barr_4_delays_payment_sp2_wife/nothing</t>
  </si>
  <si>
    <t>barr_4_delays_payment_sp2_wife/liquidity_shortage_no_money_in_cash_machines</t>
  </si>
  <si>
    <t>barr_4_delays_payment_sp2_wife/closure_of_banks_due_to_insecurity</t>
  </si>
  <si>
    <t>barr_4_delays_payment_sp2_wife/closure_of_banks_due_to_covid_19_restrictions</t>
  </si>
  <si>
    <t>barr_4_delays_payment_sp2_wife/closure_of_offices_in_charge_of_delivering_the_benefits_due_to_insecurity</t>
  </si>
  <si>
    <t>barr_4_delays_payment_sp2_wife/closure_of_offices_in_charge_of_delivering_the_benefits_due_to_covid_19_restrictions</t>
  </si>
  <si>
    <t>barr_4_delays_payment_sp2_wife/distance_to_the_delivery_point_lack_of_transport</t>
  </si>
  <si>
    <t>barr_4_delays_payment_sp2_wife/other</t>
  </si>
  <si>
    <t>barr_4_delays_payment_sp2_wife/dk</t>
  </si>
  <si>
    <t>barr_4_delays_payment_sp2_wife/dwta</t>
  </si>
  <si>
    <t>barr_4_delays_payment_sp2_wife_other</t>
  </si>
  <si>
    <t>barr_4_delays_payment_sp2_basic</t>
  </si>
  <si>
    <t>barr_4_delays_payment_sp2_basic/nothing</t>
  </si>
  <si>
    <t>barr_4_delays_payment_sp2_basic/liquidity_shortage_no_money_in_cash_machines</t>
  </si>
  <si>
    <t>barr_4_delays_payment_sp2_basic/closure_of_banks_due_to_insecurity</t>
  </si>
  <si>
    <t>barr_4_delays_payment_sp2_basic/closure_of_banks_due_to_covid_19_restrictions</t>
  </si>
  <si>
    <t>barr_4_delays_payment_sp2_basic/closure_of_offices_in_charge_of_delivering_the_benefits_due_to_insecurity</t>
  </si>
  <si>
    <t>barr_4_delays_payment_sp2_basic/closure_of_offices_in_charge_of_delivering_the_benefits_due_to_covid_19_restrictions</t>
  </si>
  <si>
    <t>barr_4_delays_payment_sp2_basic/distance_to_the_delivery_point_lack_of_transport</t>
  </si>
  <si>
    <t>barr_4_delays_payment_sp2_basic/other</t>
  </si>
  <si>
    <t>barr_4_delays_payment_sp2_basic/dk</t>
  </si>
  <si>
    <t>barr_4_delays_payment_sp2_basic/dwta</t>
  </si>
  <si>
    <t>barr_4_delays_payment_sp2_basic_other</t>
  </si>
  <si>
    <t>barr_4_delays_payment_sp2_emergency</t>
  </si>
  <si>
    <t>barr_4_delays_payment_sp2_emergency/nothing</t>
  </si>
  <si>
    <t>barr_4_delays_payment_sp2_emergency/liquidity_shortage_no_money_in_cash_machines</t>
  </si>
  <si>
    <t>barr_4_delays_payment_sp2_emergency/closure_of_banks_due_to_insecurity</t>
  </si>
  <si>
    <t>barr_4_delays_payment_sp2_emergency/closure_of_banks_due_to_covid_19_restrictions</t>
  </si>
  <si>
    <t>barr_4_delays_payment_sp2_emergency/closure_of_offices_in_charge_of_delivering_the_benefits_due_to_insecurity</t>
  </si>
  <si>
    <t>barr_4_delays_payment_sp2_emergency/closure_of_offices_in_charge_of_delivering_the_benefits_due_to_covid_19_restrictions</t>
  </si>
  <si>
    <t>barr_4_delays_payment_sp2_emergency/distance_to_the_delivery_point_lack_of_transport</t>
  </si>
  <si>
    <t>barr_4_delays_payment_sp2_emergency/other</t>
  </si>
  <si>
    <t>barr_4_delays_payment_sp2_emergency/dk</t>
  </si>
  <si>
    <t>barr_4_delays_payment_sp2_emergency/dwta</t>
  </si>
  <si>
    <t>barr_4_delays_payment_sp2_emergency_other</t>
  </si>
  <si>
    <t>barr_5_barriers_groups</t>
  </si>
  <si>
    <t>barr_5_barriers_groups/none</t>
  </si>
  <si>
    <t>barr_5_barriers_groups/girls_in_general</t>
  </si>
  <si>
    <t>barr_5_barriers_groups/girls_with_disabilities</t>
  </si>
  <si>
    <t>barr_5_barriers_groups/children_with_disabilities</t>
  </si>
  <si>
    <t>barr_5_barriers_groups/children_born_out_of_wedlock</t>
  </si>
  <si>
    <t>barr_5_barriers_groups/children_of_libyan_mothers_and_non_libyan_fathers</t>
  </si>
  <si>
    <t>barr_5_barriers_groups/orphans</t>
  </si>
  <si>
    <t>barr_5_barriers_groups/idp_children</t>
  </si>
  <si>
    <t>barr_5_barriers_groups/returnee_children</t>
  </si>
  <si>
    <t>barr_5_barriers_groups/other</t>
  </si>
  <si>
    <t>barr_5_barriers_groups/dk</t>
  </si>
  <si>
    <t>barr_5_barriers_groups/dwta</t>
  </si>
  <si>
    <t>barr_5_barriers_groups_other</t>
  </si>
  <si>
    <t>barr_6_barriers_groups_bis</t>
  </si>
  <si>
    <t>barr_7_barriers_coverage_sp1_wife</t>
  </si>
  <si>
    <t>barr_7_barriers_coverage_sp1_wife/this_programme_reaches_all_targeted_population_groups_and_beneficiaries</t>
  </si>
  <si>
    <t>barr_7_barriers_coverage_sp1_wife/the_benefits_provided_by_this_programme_are_sufficient_for_families_to_meet_their_needs</t>
  </si>
  <si>
    <t>barr_7_barriers_coverage_sp1_wife/the_frequency_of_delivery_of_the_benefits_allow_families_to_meet_their_needs</t>
  </si>
  <si>
    <t>barr_7_barriers_coverage_sp1_basic</t>
  </si>
  <si>
    <t>barr_7_barriers_coverage_sp1_basic/this_programme_reaches_all_targeted_population_groups_and_beneficiaries</t>
  </si>
  <si>
    <t>barr_7_barriers_coverage_sp1_basic/the_benefits_provided_by_this_programme_are_sufficient_for_families_to_meet_their_needs</t>
  </si>
  <si>
    <t>barr_7_barriers_coverage_sp1_basic/the_frequency_of_delivery_of_the_benefits_allow_families_to_meet_their_needs</t>
  </si>
  <si>
    <t>barr_7_barriers_coverage_sp1_emergency</t>
  </si>
  <si>
    <t>barr_7_barriers_coverage_sp1_emergency/this_programme_reaches_all_targeted_population_groups_and_beneficiaries</t>
  </si>
  <si>
    <t>barr_7_barriers_coverage_sp1_emergency/the_benefits_provided_by_this_programme_are_sufficient_for_families_to_meet_their_needs</t>
  </si>
  <si>
    <t>barr_7_barriers_coverage_sp1_emergency/the_frequency_of_delivery_of_the_benefits_allow_families_to_meet_their_needs</t>
  </si>
  <si>
    <t>barr_7_barriers_coverage_sp2_wife</t>
  </si>
  <si>
    <t>barr_7_barriers_coverage_sp2_wife/this_programme_reaches_all_targeted_population_groups_and_beneficiaries</t>
  </si>
  <si>
    <t>barr_7_barriers_coverage_sp2_wife/the_benefits_provided_by_this_programme_are_sufficient_for_families_to_meet_their_needs</t>
  </si>
  <si>
    <t>barr_7_barriers_coverage_sp2_wife/the_frequency_of_delivery_of_the_benefits_allow_families_to_meet_their_needs</t>
  </si>
  <si>
    <t>barr_7_barriers_coverage_sp2_basic</t>
  </si>
  <si>
    <t>barr_7_barriers_coverage_sp2_basic/this_programme_reaches_all_targeted_population_groups_and_beneficiaries</t>
  </si>
  <si>
    <t>barr_7_barriers_coverage_sp2_basic/the_benefits_provided_by_this_programme_are_sufficient_for_families_to_meet_their_needs</t>
  </si>
  <si>
    <t>barr_7_barriers_coverage_sp2_basic/the_frequency_of_delivery_of_the_benefits_allow_families_to_meet_their_needs</t>
  </si>
  <si>
    <t>barr_7_barriers_coverage_sp2_emergency</t>
  </si>
  <si>
    <t>barr_7_barriers_coverage_sp2_emergency/this_programme_reaches_all_targeted_population_groups_and_beneficiaries</t>
  </si>
  <si>
    <t>barr_7_barriers_coverage_sp2_emergency/the_benefits_provided_by_this_programme_are_sufficient_for_families_to_meet_their_needs</t>
  </si>
  <si>
    <t>barr_7_barriers_coverage_sp2_emergency/the_frequency_of_delivery_of_the_benefits_allow_families_to_meet_their_needs</t>
  </si>
  <si>
    <t>compl_1_compl__applicat__rejected_sp1_wife</t>
  </si>
  <si>
    <t>compl_2_compl__regist__no_benefit_sp1_wife</t>
  </si>
  <si>
    <t>compl_3_compl__description_sp1_wife</t>
  </si>
  <si>
    <t>compl_4_compl__social_workers_sp1_wife</t>
  </si>
  <si>
    <t>compl_1_compl__applicat__rejected_sp1_basic</t>
  </si>
  <si>
    <t>compl_2_compl__regist__no_benefit_sp1_basic</t>
  </si>
  <si>
    <t>compl_3_compl__description_sp1_basic</t>
  </si>
  <si>
    <t>compl_4_compl__social_workers_sp1_basic</t>
  </si>
  <si>
    <t>compl_1_compl__applicat__rejected_sp1_emergency</t>
  </si>
  <si>
    <t>compl_2_compl__regist__no_benefit_sp1_emergency</t>
  </si>
  <si>
    <t>compl_3_compl__description_sp1_emergency</t>
  </si>
  <si>
    <t>compl_4_compl__social_workers_sp1_emergency</t>
  </si>
  <si>
    <t>compl_1_compl__applicat__rejected_sp2_wife</t>
  </si>
  <si>
    <t>compl_2_compl__regist__no_benefit_sp2_wife</t>
  </si>
  <si>
    <t>compl_3_compl__description_sp2_wife</t>
  </si>
  <si>
    <t>compl_4_compl__social_workers_sp2_wife</t>
  </si>
  <si>
    <t>compl_1_compl__applicat__rejected_sp2_basic</t>
  </si>
  <si>
    <t>compl_2_compl__regist__no_benefit_sp2_basic</t>
  </si>
  <si>
    <t>compl_3_compl__description_sp2_basic</t>
  </si>
  <si>
    <t>compl_4_compl__social_workers_sp2_basic</t>
  </si>
  <si>
    <t>compl_1_compl__applicat__rejected_sp2_emergency</t>
  </si>
  <si>
    <t>compl_2_compl__regist__no_benefit_sp2_emergency</t>
  </si>
  <si>
    <t>compl_3_compl__description_sp2_emergency</t>
  </si>
  <si>
    <t>compl_4_compl__social_workers_sp2_emergency</t>
  </si>
  <si>
    <t>clo_1_na</t>
  </si>
  <si>
    <t xml:space="preserve">مثلا عائله دخلها محدود او طفل يعاني من اعاقه او مثلا كبار السن </t>
  </si>
  <si>
    <t>Social media (Facebook, Twitter, blogs, etc.) Official websites TV Radio Door-to-door outreach Leaflets produced by MoSA/SSolF</t>
  </si>
  <si>
    <t xml:space="preserve">علي حسب كل فئه ولكن بالعموم ..الرقم الوطني ..شهادة ميلاد مفصله </t>
  </si>
  <si>
    <t xml:space="preserve">دور كبير جدا ويطول شرحة ولكن بالمختصر المفيد هو استقبال الأشخاص ومساعدتهم والاستماع إليهم وشرح كل القوانين لهم ليكونوا علي درايه كامله وايضا تتبع بعض الحالات حتي بعد التسجيل </t>
  </si>
  <si>
    <t>There is a sufficient number of staff within care centres to be able to support the registration process for the programmes There is a sufficient number of staff within the MoSA/SSolF municipal offices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t>
  </si>
  <si>
    <t xml:space="preserve">فيما سبق كان بسبب الكورونا وقل السيوله ولكن الآن اعتقد الوضع افضل خاصه بعد زيادة المنح </t>
  </si>
  <si>
    <t xml:space="preserve">تتم معاملتهم معامله الأجانب لا يشملهم قانون الحمايه الاجتماعيه </t>
  </si>
  <si>
    <t xml:space="preserve">هناك لجان مختصه بهذا الأمر </t>
  </si>
  <si>
    <t xml:space="preserve">معاينه الحالة وتأكد من مصداقيه المستفيد والاوراق المطلوبه </t>
  </si>
  <si>
    <t xml:space="preserve">لا شكرا </t>
  </si>
  <si>
    <t>56b326fa-76a2-4fec-92f9-b422bb3b28f8</t>
  </si>
  <si>
    <t xml:space="preserve">علي حسب الفئة بالنسبه الطفل علي الوكيل والمعاش بإسم الطفل 
والمطلقات والارامل بإسمها </t>
  </si>
  <si>
    <t xml:space="preserve">بالنسبة الي الان بعد القرار الجديد 650 للفرد ولو ام ومعها طفلين 750  ومافوق 800  دينار </t>
  </si>
  <si>
    <t xml:space="preserve">حسب كل فئة مطلقه مثلا ولديها طفل معاق ... </t>
  </si>
  <si>
    <t>Regular medical checks for persons with disabilities Other, please specify:</t>
  </si>
  <si>
    <t xml:space="preserve">الإقرار السنوي واجب </t>
  </si>
  <si>
    <t>Social media (Facebook, Twitter, blogs, etc.) Official websites TV Radio</t>
  </si>
  <si>
    <t xml:space="preserve">رقم وطني ..شهادة ميلاد مفصلة ... الوضع العائلي ..ان يكون داخل نطاق بلدية بنغازي لان لكل مدينه لها فرع صندوق تضامن اجتماعي وسجل مدني خاص بيها بإستثناء النازحين لديهم مكتب خاص داخل بنغازي في منطقه سيدي حسين يتم تقديم المساعدات لهم </t>
  </si>
  <si>
    <t xml:space="preserve">علي حسب الفئة لو مثلا مطلقه إذ كانت حاضنة وعلي حسب عمر الأطفال وهل يدرسون او لا واذ كانت المطلقه لديها حصه في معاش  والدها او لا كل علي حسب الفئة والمستندات  </t>
  </si>
  <si>
    <t xml:space="preserve">هو من يقوم بالبحوث الاجتماعيه </t>
  </si>
  <si>
    <t>There is a sufficient number of staff within the MoSA/SSolF municipal offices to be able to support the registration process for the programmes There is a sufficient number of staff within care centres to be able to support the registration process for the programmes Staff within the MoSA/SSolF municipal offices have received sufficient training to be able to support the registration process Staff within care centres have received sufficient training to be able to support the registration process Staff have a sufficient understanding of the laws and policies that underpin social protection programmes</t>
  </si>
  <si>
    <t>Distance to the registration or Civil Registry office Other, please specify:</t>
  </si>
  <si>
    <t xml:space="preserve">احيانا قصر من المستفيد وتأخير فيما البيانات خاصه الان بعد الربط مع طرابلس </t>
  </si>
  <si>
    <t xml:space="preserve">اسباب إدارية احيانا في فتح الحساب من المصرف وأحيانا عند فتح الحساب تتم مطالبه بدفع قيمة معينه المستفيد غير قادر علي دفعها </t>
  </si>
  <si>
    <t>Children born out of wedlock</t>
  </si>
  <si>
    <t xml:space="preserve">كلا حسب تقديم المستندات الأطفال المولودون خارج إطار الزواج يعتبروا من أطفال دور الرعايه يمكن أن يكون لديهم نقص في البيانات </t>
  </si>
  <si>
    <t xml:space="preserve">تقديم تظلم </t>
  </si>
  <si>
    <t xml:space="preserve">لا يوجد دور دور اداري بحت </t>
  </si>
  <si>
    <t>0ebbd807-001d-4752-bdd9-8635b3cc9e82</t>
  </si>
  <si>
    <t>Blank</t>
  </si>
  <si>
    <t>Missing information</t>
  </si>
  <si>
    <t>Average</t>
  </si>
  <si>
    <t>yes</t>
  </si>
  <si>
    <t>benghazi</t>
  </si>
  <si>
    <t>woman</t>
  </si>
  <si>
    <t>social_worker_social_solidarity_fund</t>
  </si>
  <si>
    <t>basic_assistance_grant_ssolf</t>
  </si>
  <si>
    <t>dk</t>
  </si>
  <si>
    <t>cash_transfer_to_bank_account</t>
  </si>
  <si>
    <t>account_of_head_of_family</t>
  </si>
  <si>
    <t>same_amount_of_benefit_for_every_applicant_regardless_of_family_size</t>
  </si>
  <si>
    <t>monthly</t>
  </si>
  <si>
    <t>categorical</t>
  </si>
  <si>
    <t>regular_medical_checks_for_persons_with_disabilities school_attendance</t>
  </si>
  <si>
    <t>social_media_facebook_twitter_blogs_etc_ official_websites tv radio door_to_door_outreach leaflets_produced_by_mosa_ssolf</t>
  </si>
  <si>
    <t>national</t>
  </si>
  <si>
    <t>municipal_mosa_office municipal_ssolf_office</t>
  </si>
  <si>
    <t>national_identification_number_nin family_status_certificate birth_certificate deposit_voucher_or_cancelled_bank_cheque_bank_account_number</t>
  </si>
  <si>
    <t>between_one_and_three_months</t>
  </si>
  <si>
    <t>do_door_to_door_outreach inform_legal_guardians_in_care_centres inform_legal_guardians_in_schools organise_give_seminars_workshops_about_social_protection_programmes</t>
  </si>
  <si>
    <t>there_is_a_sufficient_number_of_staff_within_care_centres_to_be_able_to_support_the_registration_process_for_the_programmes there_is_a_sufficient_number_of_staff_within_the_mosa_ssolf_municipal_offices_to_be_able_to_support_the_registration_process_for_the_programmes staff_within_the_mosa_ssolf_municipal_offices_have_received_sufficient_training_to_be_able_to_support_the_registration_process staff_within_care_centres_have_received_sufficient_training_to_be_able_to_support_the_registration_process</t>
  </si>
  <si>
    <t>nothing</t>
  </si>
  <si>
    <t>other</t>
  </si>
  <si>
    <t>children_of_libyan_mothers_and_non_libyan_fathers</t>
  </si>
  <si>
    <t>the_frequency_of_delivery_of_the_benefits_allow_families_to_meet_their_needs</t>
  </si>
  <si>
    <t>regular_medical_checks_for_persons_with_disabilities other</t>
  </si>
  <si>
    <t>social_media_facebook_twitter_blogs_etc_ official_websites tv radio</t>
  </si>
  <si>
    <t>municipal_ssolf_office</t>
  </si>
  <si>
    <t>between_three_and_six_months</t>
  </si>
  <si>
    <t>inform_legal_guardians_in_schools inform_legal_guardians_in_care_centres do_door_to_door_outreach organise_give_seminars_workshops_about_social_protection_programmes</t>
  </si>
  <si>
    <t>there_is_a_sufficient_number_of_staff_within_the_mosa_ssolf_municipal_offices_to_be_able_to_support_the_registration_process_for_the_programmes there_is_a_sufficient_number_of_staff_within_care_centres_to_be_able_to_support_the_registration_process_for_the_programmes staff_within_the_mosa_ssolf_municipal_offices_have_received_sufficient_training_to_be_able_to_support_the_registration_process staff_within_care_centres_have_received_sufficient_training_to_be_able_to_support_the_registration_process staff_have_a_sufficient_understanding_of_the_laws_and_policies_that_underpin_social_protection_programmes</t>
  </si>
  <si>
    <t>lack_of_awareness_and_understanding_of_eligible_families lack_of_required_documents</t>
  </si>
  <si>
    <t>distance_to_the_registration_or_civil_registry_office other</t>
  </si>
  <si>
    <t>children_born_out_of_wedlock</t>
  </si>
  <si>
    <t>the_benefits_provided_by_this_programme_are_sufficient_for_families_to_meet_their_needs</t>
  </si>
  <si>
    <t>no</t>
  </si>
  <si>
    <t>Other</t>
  </si>
  <si>
    <t>Data clarification</t>
  </si>
  <si>
    <t>Answer option exists</t>
  </si>
  <si>
    <t>Recoded into existing answer option</t>
  </si>
  <si>
    <t>medical_supplies</t>
  </si>
  <si>
    <t>Medical supplies</t>
  </si>
  <si>
    <t>Inconsistencies between answers</t>
  </si>
  <si>
    <t>list_name</t>
  </si>
  <si>
    <t>name</t>
  </si>
  <si>
    <t>label::English</t>
  </si>
  <si>
    <t>label::Arabic</t>
  </si>
  <si>
    <t>cn_1_consent_list</t>
  </si>
  <si>
    <t>نعم</t>
  </si>
  <si>
    <t>cn_2_consent_follow_up_list</t>
  </si>
  <si>
    <t>bio_1_baladiya_list</t>
  </si>
  <si>
    <t>abuselim</t>
  </si>
  <si>
    <t>ابوسليم</t>
  </si>
  <si>
    <t>ain_zara</t>
  </si>
  <si>
    <t>Ain Zara</t>
  </si>
  <si>
    <t>عين زارة</t>
  </si>
  <si>
    <t>hai_alandalus</t>
  </si>
  <si>
    <t>حي الأندلس</t>
  </si>
  <si>
    <t>suq_aljumaa</t>
  </si>
  <si>
    <t>سوق الجمعة</t>
  </si>
  <si>
    <t>tajura</t>
  </si>
  <si>
    <t>Tajura</t>
  </si>
  <si>
    <t>تاجوراء</t>
  </si>
  <si>
    <t>tripoli</t>
  </si>
  <si>
    <t>طرابلس</t>
  </si>
  <si>
    <t>al_abyar</t>
  </si>
  <si>
    <t>Al Abyar</t>
  </si>
  <si>
    <t>الأبيار</t>
  </si>
  <si>
    <t>بنغازي</t>
  </si>
  <si>
    <t>gemienis</t>
  </si>
  <si>
    <t>Gemienis</t>
  </si>
  <si>
    <t>قمينس</t>
  </si>
  <si>
    <t>suloug</t>
  </si>
  <si>
    <t>Suloug</t>
  </si>
  <si>
    <t>سلوق</t>
  </si>
  <si>
    <t>toukra</t>
  </si>
  <si>
    <t>Toukra</t>
  </si>
  <si>
    <t>توكرة</t>
  </si>
  <si>
    <t>albawanees</t>
  </si>
  <si>
    <t>Albawanees</t>
  </si>
  <si>
    <t>البوانيس</t>
  </si>
  <si>
    <t>sebha</t>
  </si>
  <si>
    <t>سبها</t>
  </si>
  <si>
    <t>bio_2_gender_list</t>
  </si>
  <si>
    <t>امرأة</t>
  </si>
  <si>
    <t>man</t>
  </si>
  <si>
    <t>رجل</t>
  </si>
  <si>
    <t>آخر</t>
  </si>
  <si>
    <t>bio_4_resp_type_list</t>
  </si>
  <si>
    <t>social_worker_ministry_of_social_affairs</t>
  </si>
  <si>
    <t>أخصائي اجتماعي - وزارة الشؤون الاجتماعية</t>
  </si>
  <si>
    <t>أخصائي اجتماعي - صندوق التضامن الاجتماعي</t>
  </si>
  <si>
    <t>social_worker_care_centres</t>
  </si>
  <si>
    <t>أخصائي اجتماعي - مراكز رعاية (بما في ذلك دور الأيتام)</t>
  </si>
  <si>
    <t>bio_5_type_centre_list</t>
  </si>
  <si>
    <t>all_children_18_and_under_in_this_area_including_migrant_and_refugee_children</t>
  </si>
  <si>
    <t>جميع الأطفال (18 عاما وما دون) في هذا المجال، بمن فيهم الأطفال المهاجرون واللاجئون</t>
  </si>
  <si>
    <t>all_children_18_and_under_in_this_area_excluding_migrant_and_refugee_children</t>
  </si>
  <si>
    <t>All children (18 and under) in this area, excluding migrant and refugee children</t>
  </si>
  <si>
    <t>جميع الأطفال (18 عاما وما دون) في هذا المجال، باستثناء الأطفال المهاجرين واللاجئين</t>
  </si>
  <si>
    <t>children_18_and_under_without_legal_guardian_including_migrant_and_refugee_children</t>
  </si>
  <si>
    <t>Children (18 and under) without legal guardian, including migrant and refugee children</t>
  </si>
  <si>
    <t>الأطفال (18 عاما أو أقل) دون وصي قانوني، بمن فيهم الأطفال المهاجرون واللاجئون</t>
  </si>
  <si>
    <t>children_18_and_under_without_legal_guardian_excluding_migrant_and_refugee_children</t>
  </si>
  <si>
    <t>الأطفال (18 عاما أو أقل) دون وصي قانوني، باستثناء الأطفال المهاجرين واللاجئين</t>
  </si>
  <si>
    <t>children_with_disabilities_including_migrant_and_refugee_children_with_disabilities</t>
  </si>
  <si>
    <t>الأطفال ذوو الإعاقة، بمن فيهم الأطفال المهاجرون واللاجئون ذوو الإعاقة</t>
  </si>
  <si>
    <t>children_with_disabilities_excluding_migrant_and_refugee_children_with_disabilities</t>
  </si>
  <si>
    <t>Children with disabilities, excluding migrant and refugee children with disabilities</t>
  </si>
  <si>
    <t>الأطفال المعوقون، باستثناء الأطفال المهاجرين واللاجئين المعوقين</t>
  </si>
  <si>
    <t>juveniles</t>
  </si>
  <si>
    <t>Juveniles</t>
  </si>
  <si>
    <t>الاحداث</t>
  </si>
  <si>
    <t>أخرى، يرجى تحديد</t>
  </si>
  <si>
    <t>dwta</t>
  </si>
  <si>
    <t>لا أريد الإجابة</t>
  </si>
  <si>
    <t>sp_1_social_protection_work_list</t>
  </si>
  <si>
    <t>wife_and_children_grant_mosa</t>
  </si>
  <si>
    <t>منحة للزوجة و الابناء (وزارة الشؤون الاجتماعية)</t>
  </si>
  <si>
    <t>المعاش الأساسي (صندوق التضامن الاجتماعي)</t>
  </si>
  <si>
    <t>emergency_assistance_grant_ssolf</t>
  </si>
  <si>
    <t>Emergency assistance grant (SSolF)</t>
  </si>
  <si>
    <t>تعويض في حالات الكوارث الطبيعية و النكبات (صندوق التضامن الاجتماعي)</t>
  </si>
  <si>
    <t>sp_2_social_protection_care_centre_list</t>
  </si>
  <si>
    <t>none</t>
  </si>
  <si>
    <t>wife_and_children_grant</t>
  </si>
  <si>
    <t>Wife and Children grant</t>
  </si>
  <si>
    <t>منحة للزوجة و الابناء</t>
  </si>
  <si>
    <t>basic_assistance_grant</t>
  </si>
  <si>
    <t>المعاش الأساسي</t>
  </si>
  <si>
    <t>emergency_assistance_grant</t>
  </si>
  <si>
    <t>Emergency assistance grant</t>
  </si>
  <si>
    <t>تعويض في حالات الكوارث الطبيعية و النكبات</t>
  </si>
  <si>
    <t>sp_3_length_programme_list</t>
  </si>
  <si>
    <t>less_than_six_months</t>
  </si>
  <si>
    <t>أقل من ستة أشهر</t>
  </si>
  <si>
    <t>between_six_months_and_a_year</t>
  </si>
  <si>
    <t>بين ستة أشهر وسنة</t>
  </si>
  <si>
    <t>between_1_to_2_years</t>
  </si>
  <si>
    <t>بين 1 إلى 2 سنة</t>
  </si>
  <si>
    <t>between_2_to_5_years</t>
  </si>
  <si>
    <t>بين سنتين إلى خمس سنوات</t>
  </si>
  <si>
    <t>more_than_six_years</t>
  </si>
  <si>
    <t>أكثر من ست سنوات</t>
  </si>
  <si>
    <t>sp_4_benefits_list</t>
  </si>
  <si>
    <t>تحويل نقدي إلى حساب مصرفي</t>
  </si>
  <si>
    <t>cash</t>
  </si>
  <si>
    <t>نقد</t>
  </si>
  <si>
    <t>cheque</t>
  </si>
  <si>
    <t>شيك</t>
  </si>
  <si>
    <t>in_kind</t>
  </si>
  <si>
    <t>العينية</t>
  </si>
  <si>
    <t>voucher</t>
  </si>
  <si>
    <t>Voucher</t>
  </si>
  <si>
    <t>الايصال</t>
  </si>
  <si>
    <t>sp_5_bank_transfer_list</t>
  </si>
  <si>
    <t>child_s_account</t>
  </si>
  <si>
    <t>حساب الطفل</t>
  </si>
  <si>
    <t>account_of_child_s_legal_guardian</t>
  </si>
  <si>
    <t>حساب الوصي القانوني للطفل</t>
  </si>
  <si>
    <t>حساب رب الأسرة</t>
  </si>
  <si>
    <t>sp_6_amount_benefit_calculated_list</t>
  </si>
  <si>
    <t>per_number_of_children</t>
  </si>
  <si>
    <t>لكل عدد من الأطفال</t>
  </si>
  <si>
    <t>per_number_of_family_members_adults_and_children</t>
  </si>
  <si>
    <t>لكل عدد من أفراد الأسرة (البالغين والأطفال)</t>
  </si>
  <si>
    <t>نفس المبلغ من المزايا لكل مقدم طلب بغض النظر عن حجم الأسرة</t>
  </si>
  <si>
    <t>sp_8_in_kind_benefit_list</t>
  </si>
  <si>
    <t>food</t>
  </si>
  <si>
    <t>Food</t>
  </si>
  <si>
    <t>طعام</t>
  </si>
  <si>
    <t>shelter</t>
  </si>
  <si>
    <t>Shelter</t>
  </si>
  <si>
    <t>مأوى</t>
  </si>
  <si>
    <t>basic_non_food_items</t>
  </si>
  <si>
    <t>Basic non-food items (mattresses, blankets, house cleaning materials, clothing, personal hygiene items, etc.)</t>
  </si>
  <si>
    <t>المواد الأساسية غير الغذائية (المراتب والبطانيات ومواد تنظيف المنازل والملابس ومواد النظافة الشخصية، إلخ)</t>
  </si>
  <si>
    <t>الإمدادات الطبية</t>
  </si>
  <si>
    <t>sp_9_frequency_benefit_list</t>
  </si>
  <si>
    <t>lump_sum_one_time_delivery</t>
  </si>
  <si>
    <t>المبلغ الإجمالي (تسليم مرة واحدة)</t>
  </si>
  <si>
    <t>شهري</t>
  </si>
  <si>
    <t>every_two_three_months</t>
  </si>
  <si>
    <t>كل شهرين أو ثلاثة أشهر</t>
  </si>
  <si>
    <t>every_six_months</t>
  </si>
  <si>
    <t>كل ستة أشهر</t>
  </si>
  <si>
    <t>sp_10_in_kind_benefit_provision_list</t>
  </si>
  <si>
    <t>door_to_door</t>
  </si>
  <si>
    <t>Door-to-door</t>
  </si>
  <si>
    <t>من الباب إلى الباب</t>
  </si>
  <si>
    <t>distribution_in_mosa_ssolf_registration_offices</t>
  </si>
  <si>
    <t>التوزيع في مكاتب تسجيل وزارة الشؤون الاجتماعية/صندوق التضامن الاجتماعي</t>
  </si>
  <si>
    <t>distribution_in_care_centres</t>
  </si>
  <si>
    <t>Distribution in care centres</t>
  </si>
  <si>
    <t>التوزيع في مراكز الرعاية</t>
  </si>
  <si>
    <t>distribution_in_schools</t>
  </si>
  <si>
    <t>Distribution in schools</t>
  </si>
  <si>
    <t>التوزيع في المدارس</t>
  </si>
  <si>
    <t>distribution_in_baladiya_office</t>
  </si>
  <si>
    <t>Distribution in baladiya office</t>
  </si>
  <si>
    <t>التوزيع في مكتب البلدية</t>
  </si>
  <si>
    <t>distribution_in_muhalla_office</t>
  </si>
  <si>
    <t>Distribution in muhalla office</t>
  </si>
  <si>
    <t>التوزيع في مكتب المحلة</t>
  </si>
  <si>
    <t>legad_1_scheme_type_list</t>
  </si>
  <si>
    <t>means_tested</t>
  </si>
  <si>
    <t>اختبار الموارد (الاستحقاق متاح للأشخاص الذين يمكنهم إثبات أن دخلهم ورأس مالهم أقل من الحدود المحددة)</t>
  </si>
  <si>
    <t>الفئة (الاستحقاق متاح لفئات محددة من الناس، مثل الأطفال ذوي الإعاقة والأيتام، إلخ.)</t>
  </si>
  <si>
    <t>legad_2_category_eligbility_list</t>
  </si>
  <si>
    <t>all_libyan_children_18_and_under</t>
  </si>
  <si>
    <t>جميع الأطفال الليبيين (18 عاما وما دون)</t>
  </si>
  <si>
    <t>أطفال الأمهات الليبيات والآباء غير الليبيين</t>
  </si>
  <si>
    <t>orphans</t>
  </si>
  <si>
    <t>Orphans</t>
  </si>
  <si>
    <t>ايتام</t>
  </si>
  <si>
    <t>children_with_disabilities</t>
  </si>
  <si>
    <t>الأطفال ذوي الإعاقة</t>
  </si>
  <si>
    <t>الأطفال المولودون خارج إطار الزواج</t>
  </si>
  <si>
    <t>twins_until_the_age_of_2</t>
  </si>
  <si>
    <t>Twins until the age of 2</t>
  </si>
  <si>
    <t>التوائم حتى سن 2</t>
  </si>
  <si>
    <t>only_libyan_citizens</t>
  </si>
  <si>
    <t>Only Libyan citizens</t>
  </si>
  <si>
    <t>المواطنون الليبيون فقط</t>
  </si>
  <si>
    <t>divorced_women</t>
  </si>
  <si>
    <t>Divorced women</t>
  </si>
  <si>
    <t>المطلقات</t>
  </si>
  <si>
    <t>widowed_women</t>
  </si>
  <si>
    <t>Widowed women</t>
  </si>
  <si>
    <t>النساء الأرامل</t>
  </si>
  <si>
    <t>unemployed_single_mothers</t>
  </si>
  <si>
    <t>Unemployed single mothers</t>
  </si>
  <si>
    <t>الأمهات العازبات العاطلات عن العمل</t>
  </si>
  <si>
    <t>elderly_above_60</t>
  </si>
  <si>
    <t>Elderly (above 60)</t>
  </si>
  <si>
    <t>كبار السن (فوق 60)</t>
  </si>
  <si>
    <t>families_with_no_low_income_below_450lyd_month</t>
  </si>
  <si>
    <t>Families with no/low income (below 450LYD/month)</t>
  </si>
  <si>
    <t>الأسر التي ليس لها دخل/منخفض (أقل من 450 دينار ليبي/شهر)</t>
  </si>
  <si>
    <t>victims_of_natural_disasters</t>
  </si>
  <si>
    <t>Victims of natural disasters</t>
  </si>
  <si>
    <t>ضحايا الكوارث الطبيعية</t>
  </si>
  <si>
    <t>families_not_registered_with_the_social_security_fund</t>
  </si>
  <si>
    <t>Families not registered with the Social Security Fund</t>
  </si>
  <si>
    <t>الأسر غير المسجلة لدى صندوق الضمان الاجتماعي</t>
  </si>
  <si>
    <t>legad_4_coverage_list</t>
  </si>
  <si>
    <t>legad_6_multiple_programmes_list</t>
  </si>
  <si>
    <t>legad_8_post_enrol__conditions_list</t>
  </si>
  <si>
    <t>school_attendance</t>
  </si>
  <si>
    <t>School attendance</t>
  </si>
  <si>
    <t>الانتظام في الدراسة</t>
  </si>
  <si>
    <t>regular_medical_checks_for_persons_with_disabilities</t>
  </si>
  <si>
    <t>فحوصات طبية منتظمة للأشخاص ذوي الإعاقة</t>
  </si>
  <si>
    <t>out_1_means_of_communication_list</t>
  </si>
  <si>
    <t>newspaper</t>
  </si>
  <si>
    <t>Newspaper</t>
  </si>
  <si>
    <t>صحيفه</t>
  </si>
  <si>
    <t>social_media_facebook_twitter_blogs_etc_</t>
  </si>
  <si>
    <t>وسائل التواصل الاجتماعي (فيسبوك، تويتر، المدونات، إلخ)</t>
  </si>
  <si>
    <t>official_websites</t>
  </si>
  <si>
    <t>المواقع الرسمية</t>
  </si>
  <si>
    <t>tv</t>
  </si>
  <si>
    <t>TV</t>
  </si>
  <si>
    <t>تلفزيون</t>
  </si>
  <si>
    <t>radio</t>
  </si>
  <si>
    <t>Radio</t>
  </si>
  <si>
    <t>راديو</t>
  </si>
  <si>
    <t>door_to_door_outreach</t>
  </si>
  <si>
    <t>Door-to-door outreach</t>
  </si>
  <si>
    <t>التواصل من الباب إلى الباب</t>
  </si>
  <si>
    <t>conferences_seminars</t>
  </si>
  <si>
    <t>Conferences/Seminars</t>
  </si>
  <si>
    <t>المؤتمرات/ الحلقات الدراسية</t>
  </si>
  <si>
    <t>leaflets_produced_by_mosa_ssolf</t>
  </si>
  <si>
    <t>منشورات صادرة عن وزارة الشؤون الاجتماعية/صندوق التضامن الاجتماعي</t>
  </si>
  <si>
    <t>posters</t>
  </si>
  <si>
    <t>Posters</t>
  </si>
  <si>
    <t>الملصقات</t>
  </si>
  <si>
    <t>out_2_outreach_level_list</t>
  </si>
  <si>
    <t>وطني</t>
  </si>
  <si>
    <t>regional</t>
  </si>
  <si>
    <t>اقليمي</t>
  </si>
  <si>
    <t>municipal</t>
  </si>
  <si>
    <t>بلدي</t>
  </si>
  <si>
    <t>out_3_outreach_coverage_list</t>
  </si>
  <si>
    <t>out_4_outreach_coverage_bis_list</t>
  </si>
  <si>
    <t>registr_1_registr__place_list</t>
  </si>
  <si>
    <t>municipal_mosa_office</t>
  </si>
  <si>
    <t>مكتب وزارة الشؤون الاجتماعية البلدي</t>
  </si>
  <si>
    <t>مكتب صندوق التضامن الاجتماعي البلدي</t>
  </si>
  <si>
    <t>baladiya</t>
  </si>
  <si>
    <t>Baladiya</t>
  </si>
  <si>
    <t>بلدية</t>
  </si>
  <si>
    <t>local_council_office</t>
  </si>
  <si>
    <t>Local council office</t>
  </si>
  <si>
    <t>مكتب المجلس المحلي</t>
  </si>
  <si>
    <t>state_run_care_centres</t>
  </si>
  <si>
    <t>State-run care centres</t>
  </si>
  <si>
    <t>مراكز الرعاية التي تديرها الدولة</t>
  </si>
  <si>
    <t>online_registration</t>
  </si>
  <si>
    <t>التسجيل عبر الإنترنت</t>
  </si>
  <si>
    <t>registr_2_registr__care_centres_list</t>
  </si>
  <si>
    <t>social_workers_in_care_centres</t>
  </si>
  <si>
    <t>الأخصائيون الاجتماعيون في مراكز الرعاية</t>
  </si>
  <si>
    <t>social_workers_in_schools</t>
  </si>
  <si>
    <t>Social workers in schools</t>
  </si>
  <si>
    <t>الأخصائيون الاجتماعيون في المدارس</t>
  </si>
  <si>
    <t>parents_if_applicable</t>
  </si>
  <si>
    <t>الآباء (إن أمكن)</t>
  </si>
  <si>
    <t>legal_guardian_other_than_parents</t>
  </si>
  <si>
    <t>Legal guardian (other than parents)</t>
  </si>
  <si>
    <t>الوصي القانوني (بخلاف الوالدين)</t>
  </si>
  <si>
    <t>close_relative</t>
  </si>
  <si>
    <t>Close relative</t>
  </si>
  <si>
    <t>قريب</t>
  </si>
  <si>
    <t>mosa_ssolf_employee</t>
  </si>
  <si>
    <t>MoSA/SSolF employee</t>
  </si>
  <si>
    <t>موظف وزارة الشؤون الاجتماعية/صندوق التضامن الاجتماعي</t>
  </si>
  <si>
    <t>dot_not_want_to_answer</t>
  </si>
  <si>
    <t>Dot not want to answer</t>
  </si>
  <si>
    <t>registr_4_registr__documentation_list</t>
  </si>
  <si>
    <t>national_identification_number_nin</t>
  </si>
  <si>
    <t>National Identification Number (NIN)</t>
  </si>
  <si>
    <t>الرقم الوطني</t>
  </si>
  <si>
    <t>family_book</t>
  </si>
  <si>
    <t>Family Book</t>
  </si>
  <si>
    <t>كتيب عائلي</t>
  </si>
  <si>
    <t>family_status_certificate</t>
  </si>
  <si>
    <t>Family Status Certificate</t>
  </si>
  <si>
    <t>شهادة الوضع العائلي</t>
  </si>
  <si>
    <t>birth_certificate</t>
  </si>
  <si>
    <t>Birth Certificate</t>
  </si>
  <si>
    <t>شهادة الميلاد</t>
  </si>
  <si>
    <t>proof_of_residency</t>
  </si>
  <si>
    <t>Proof of residency</t>
  </si>
  <si>
    <t>إثبات الإقامة</t>
  </si>
  <si>
    <t>deposit_voucher_or_cancelled_bank_cheque_bank_account_number</t>
  </si>
  <si>
    <t>Deposit voucher or cancelled bank cheque (bank account number)</t>
  </si>
  <si>
    <t>قسيمة الإيداع أو الشيك المصرفي الملغا (رقم الحساب المصرفي)</t>
  </si>
  <si>
    <t>proof_of_property_ownership</t>
  </si>
  <si>
    <t>Proof of property ownership</t>
  </si>
  <si>
    <t>إثبات ملكية العقار</t>
  </si>
  <si>
    <t>official_house_renting_contract</t>
  </si>
  <si>
    <t>Official house renting contract</t>
  </si>
  <si>
    <t>عقد تأجير منزل رسمي</t>
  </si>
  <si>
    <t>certificate_of_death_of_husband_widows</t>
  </si>
  <si>
    <t>Certificate of death of husband (widows)</t>
  </si>
  <si>
    <t>شهادة وفاة الزوج (الأرامل)</t>
  </si>
  <si>
    <t>divorce_papers_divorced_women</t>
  </si>
  <si>
    <t>Divorce papers (divorced women)</t>
  </si>
  <si>
    <t>أوراق الطلاق (المطلقات)</t>
  </si>
  <si>
    <t>pay_slip</t>
  </si>
  <si>
    <t>Pay slip</t>
  </si>
  <si>
    <t>شهادة المرتب</t>
  </si>
  <si>
    <t>personal_photograph</t>
  </si>
  <si>
    <t>Personal photograph</t>
  </si>
  <si>
    <t>صورة شخصية</t>
  </si>
  <si>
    <t>registr_5_registr__length_list</t>
  </si>
  <si>
    <t>less_than_a_month</t>
  </si>
  <si>
    <t>أقل من شهر</t>
  </si>
  <si>
    <t>بين شهر وثلاثة أشهر</t>
  </si>
  <si>
    <t>بين ثلاثة وستة أشهر</t>
  </si>
  <si>
    <t>more_than_six_months</t>
  </si>
  <si>
    <t>أكثر من ستة أشهر</t>
  </si>
  <si>
    <t>socwork_2_social_workers_outreach_list</t>
  </si>
  <si>
    <t>inform_legal_guardians_in_schools</t>
  </si>
  <si>
    <t>إبلاغ الأوصياء القانونيين في المدارس</t>
  </si>
  <si>
    <t>inform_legal_guardians_in_care_centres</t>
  </si>
  <si>
    <t>Inform legal guardians in care centres</t>
  </si>
  <si>
    <t>إبلاغ الأوصياء القانونيين في مراكز الرعاية</t>
  </si>
  <si>
    <t>do_door_to_door_outreach</t>
  </si>
  <si>
    <t>القيام بالتوعية من الباب إلى الباب</t>
  </si>
  <si>
    <t>organise_give_seminars_workshops_about_social_protection_programmes</t>
  </si>
  <si>
    <t>تنظيم حلقات دراسية/حلقات عمل بشأن برامج الحماية الاجتماعية</t>
  </si>
  <si>
    <t>socwork_3_social_workers_capacity_list</t>
  </si>
  <si>
    <t>there_is_a_sufficient_number_of_staff_within_the_mosa_ssolf_municipal_offices_to_be_able_to_support_the_registration_process_for_the_programmes</t>
  </si>
  <si>
    <t>هناك عدد كاف من الموظفين داخل مكاتب بلدية وزارة الشؤون الاجتماعية/صندوق التضامن الاجتماعي ليتمكنوا من دعم عملية التسجيل للبرامج</t>
  </si>
  <si>
    <t>there_is_a_sufficient_number_of_staff_within_care_centres_to_be_able_to_support_the_registration_process_for_the_programmes</t>
  </si>
  <si>
    <t>هناك عدد كاف من الموظفين داخل مراكز الرعاية ليتمكنوا من دعم عملية التسجيل للبرامج</t>
  </si>
  <si>
    <t>staff_within_the_mosa_ssolf_municipal_offices_have_received_sufficient_training_to_be_able_to_support_the_registration_process</t>
  </si>
  <si>
    <t>تلقى الموظفون في مكاتب بلدية وزارة الشؤون الاجتماعية/صندوق التضامن الاجتماعي تدريبا كافيا ليتمكنوا من دعم عملية التسجيل</t>
  </si>
  <si>
    <t>staff_within_care_centres_have_received_sufficient_training_to_be_able_to_support_the_registration_process</t>
  </si>
  <si>
    <t>Staff within care centres have received sufficient training to be able to support the registration process</t>
  </si>
  <si>
    <t>تلقى الموظفون في مراكز الرعاية تدريبا كافيا ليتمكنوا من دعم عملية التسجيل</t>
  </si>
  <si>
    <t>staff_have_a_sufficient_understanding_of_the_laws_and_policies_that_underpin_social_protection_programmes</t>
  </si>
  <si>
    <t>الموظفين لديهم فهم كاف للقوانين والسياسات التي تقوم عليها برامج الحماية الاجتماعية</t>
  </si>
  <si>
    <t>information_concerning_programme_beneficiaries_is_stored_and_shared_if_applicable_safely_and_securely</t>
  </si>
  <si>
    <t>Information concerning programme beneficiaries is stored and shared (if applicable) safely and securely</t>
  </si>
  <si>
    <t>يتم تخزين المعلومات المتعلقة بالمستفيدين من البرنامج ومشاركتها (إن وجدت) بأمان وأمان</t>
  </si>
  <si>
    <t>barr_1_barriers_list</t>
  </si>
  <si>
    <t>social_stigma_of_receiving_benefits</t>
  </si>
  <si>
    <t>Social stigma (of receiving benefits)</t>
  </si>
  <si>
    <t>الوصم الاجتماعي (من الحصول على الاستحقاقات)</t>
  </si>
  <si>
    <t>lack_of_awareness_and_understanding_of_eligible_families</t>
  </si>
  <si>
    <t>عدم الوعي والفهم للأسر المؤهلة (حول البرنامج وحقوقها وعملية التسجيل وما إلى ذلك)</t>
  </si>
  <si>
    <t>illiteracy</t>
  </si>
  <si>
    <t>Illiteracy</t>
  </si>
  <si>
    <t>الاميه</t>
  </si>
  <si>
    <t>lack_of_required_documents</t>
  </si>
  <si>
    <t>عدم وجود الوثائق المطلوبة</t>
  </si>
  <si>
    <t>distance_to_the_registration_offices</t>
  </si>
  <si>
    <t>Distance to the registration offices</t>
  </si>
  <si>
    <t>المسافة إلى مكاتب التسجيل</t>
  </si>
  <si>
    <t>registration_offices_closed_due_to_insecurity</t>
  </si>
  <si>
    <t>Registration offices closed due to insecurity</t>
  </si>
  <si>
    <t>مكاتب التسجيل مغلقة بسبب انعدام الأمن</t>
  </si>
  <si>
    <t>registration_offices_closed_due_to_covid_19_restrictions</t>
  </si>
  <si>
    <t>Registration offices closed due to COVID-19 restrictions</t>
  </si>
  <si>
    <t>مكاتب التسجيل مغلقة بسبب القيود الصحية المتعلقة بجائحة كورونا COVID-19</t>
  </si>
  <si>
    <t>discrimination</t>
  </si>
  <si>
    <t>Discrimination</t>
  </si>
  <si>
    <t>تمييز</t>
  </si>
  <si>
    <t>barr_3_delays_registr__list</t>
  </si>
  <si>
    <t>closure_of_civil_registry_offices</t>
  </si>
  <si>
    <t>إغلاق مكاتب السجل المدني (التأخير في جمع الوثائق المطلوبة)</t>
  </si>
  <si>
    <t>closure_of_other_state_offices</t>
  </si>
  <si>
    <t>Closure of other state offices (e.g. muhallah, local council, etc. delays in gathering the required documents)</t>
  </si>
  <si>
    <t>إغلاق مكاتب الدولة الأخرى (مثل المحلة، المجلس المحلي، إلخ التأخير في جمع الوثائق المطلوبة)</t>
  </si>
  <si>
    <t>closure_of_registration_offices_due_to_insecurity</t>
  </si>
  <si>
    <t>Closure of registration offices due to insecurity</t>
  </si>
  <si>
    <t>إغلاق مكاتب التسجيل بسبب انعدام الأمن</t>
  </si>
  <si>
    <t>closure_of_registration_offices_due_to_covid_19_restrictions</t>
  </si>
  <si>
    <t>Closure of registration offices due to COVID-19 restrictions</t>
  </si>
  <si>
    <t>إغلاق مكاتب التسجيل بسبب القيود الصحية المتعلقة بجائحة كورونا COVID-19</t>
  </si>
  <si>
    <t>distance_to_the_registration_or_civil_registry_office</t>
  </si>
  <si>
    <t>المسافة إلى مكتب التسجيل أو السجل المدني</t>
  </si>
  <si>
    <t>barr_4_delays_payment_list</t>
  </si>
  <si>
    <t>liquidity_shortage_no_money_in_cash_machines</t>
  </si>
  <si>
    <t>نقص السيولة (لا يوجد مال في آلات النقد)</t>
  </si>
  <si>
    <t>closure_of_banks_due_to_insecurity</t>
  </si>
  <si>
    <t>Closure of banks due to insecurity</t>
  </si>
  <si>
    <t>إغلاق البنوك بسبب انعدام الأمن</t>
  </si>
  <si>
    <t>closure_of_banks_due_to_covid_19_restrictions</t>
  </si>
  <si>
    <t>إغلاق البنوك بسبب القيود الصحية المتعلقة بجائحة كورونا COVID-19</t>
  </si>
  <si>
    <t>closure_of_offices_in_charge_of_delivering_the_benefits_due_to_insecurity</t>
  </si>
  <si>
    <t>Closure of offices in charge of delivering the benefits due to insecurity</t>
  </si>
  <si>
    <t>إغلاق المكاتب المسؤولة عن تقديم الفوائد بسبب انعدام الأمن</t>
  </si>
  <si>
    <t>closure_of_offices_in_charge_of_delivering_the_benefits_due_to_covid_19_restrictions</t>
  </si>
  <si>
    <t>إغلاق المكاتب المسؤولة عن تقديم الاستحقاقات بسبب القيود الصحية المتعلقة بجائحة كورونا COVID-19</t>
  </si>
  <si>
    <t>distance_to_the_delivery_point_lack_of_transport</t>
  </si>
  <si>
    <t>Distance to the delivery point (lack of transport)</t>
  </si>
  <si>
    <t>المسافة إلى نقطة التسليم (نقص النقل)</t>
  </si>
  <si>
    <t>barr_5_barriers_groups_list</t>
  </si>
  <si>
    <t>girls_in_general</t>
  </si>
  <si>
    <t>Girls in general</t>
  </si>
  <si>
    <t>الفتيات بشكل عام</t>
  </si>
  <si>
    <t>girls_with_disabilities</t>
  </si>
  <si>
    <t>الفتيات ذوات الإعاقة</t>
  </si>
  <si>
    <t>idp_children</t>
  </si>
  <si>
    <t>IDP children</t>
  </si>
  <si>
    <t>أطفال النازحين داخليا</t>
  </si>
  <si>
    <t>returnee_children</t>
  </si>
  <si>
    <t>Returnee children</t>
  </si>
  <si>
    <t>الأطفال العائدون</t>
  </si>
  <si>
    <t>barr_7_barriers_coverage_list</t>
  </si>
  <si>
    <t>this_programme_reaches_all_targeted_population_groups_and_beneficiaries</t>
  </si>
  <si>
    <t>هذا البرنامج يشمل جميع فئات السكان المستهدفين والمستفيدين</t>
  </si>
  <si>
    <t>المزايا التي يوفرها هذا البرنامج كافية للأسر لتلبية احتياجاتها</t>
  </si>
  <si>
    <t>تواتر تقديم الاستحقاقات يتيح للأسر تلبية احتياجاتها</t>
  </si>
  <si>
    <t>compl_1_compl__applicat__rejected_list</t>
  </si>
  <si>
    <t>compl_2_compl__regist__no_benefit_list</t>
  </si>
  <si>
    <t>Recoded into new answer option</t>
  </si>
  <si>
    <t>Data harmonization</t>
  </si>
  <si>
    <t>Irregular</t>
  </si>
  <si>
    <t>What causes delays to the payment or receipt of the benefit for those who are enrolled in this programme?/Delays in transfer of budget for this grant from the state (Ministry of Finance)</t>
  </si>
  <si>
    <t>barr_4_delays_payment_sp1_wife/delays_in_transfer_of_budget_for_this_grant_from_the_state</t>
  </si>
  <si>
    <t>Delays in transfer of budget for this grant from the state (Ministry of Finance)</t>
  </si>
  <si>
    <t>Liquidity shortage (no money in cash machines) Delays in transfer of budget for this grant from the state (Ministry of Finance)</t>
  </si>
  <si>
    <t>Answer deleted for harmonization</t>
  </si>
  <si>
    <t>Basic assistance and Wife and Children's grant</t>
  </si>
  <si>
    <t xml:space="preserve">Enumerator's feedback </t>
  </si>
  <si>
    <t>In-kind Cash transfer to bank account</t>
  </si>
  <si>
    <t>Enumerator's feedback</t>
  </si>
  <si>
    <t>Wrong entry</t>
  </si>
  <si>
    <t>Enumerator's feedback: respondent worked for a long time with the SSolF on the mentioned programme; but is currently working for the MoSA. They are thus knowledgeable about both institutions, that is why they reported working for programmes managed by different agencies.</t>
  </si>
  <si>
    <t>Enumerator's feedback: Number includes all children that are currently fostered and those that are registered on the waiting list. Triangulate this information with the number of currently fostered children provided by national-level KI for the different operational care centres in Benghazi.</t>
  </si>
  <si>
    <t>Enumerator's feedback: 8 public centres providing free services, and 13 private ones.</t>
  </si>
  <si>
    <t>All children (18 and under) in this area, including migrant and refugee children Children with disabilities, including migrant and refugee children with disabilities</t>
  </si>
  <si>
    <t>Enumerator's ID missing</t>
  </si>
  <si>
    <t>Inconsistencies. Enumerator's feedback</t>
  </si>
  <si>
    <t>Data clarification. Enumerator's feedback</t>
  </si>
  <si>
    <t>Once a year</t>
  </si>
  <si>
    <t>It is due to the transfer of procedures to the capital, Tripoli, for conformity and other routine procedures, which causes a significant delay in the benefit payment</t>
  </si>
  <si>
    <t>None Other, please specify:</t>
  </si>
  <si>
    <t>Children in care homes receive in-kind assistance, their education fees are paid by the state, but they do not receive any of the three grants as the state already covers for all their needs during their stay in the care home</t>
  </si>
  <si>
    <t>Because sometimes legal guardians are not aware of such grants or they simply do not do the procedures to register their girls with disabilities</t>
  </si>
  <si>
    <t>The amount of the grant varies between different cases, the grant for orphans is not the same as the amount of grant for widows with children nor it is the same as what the family receives if they have a child with disabilaites. For women widows and divorced, the amount of the grant increases with the number of family members.</t>
  </si>
  <si>
    <t>Enumerator's feedback: clarified answer for the Basic assistance</t>
  </si>
  <si>
    <t>Answer inconsistent with next question. Enumerator's feedback</t>
  </si>
  <si>
    <t>Girls with disabilities Children with disabilities</t>
  </si>
  <si>
    <t>This grant is given to all libyan families as a support, in the case of orphans they do not receive this grant, as they receive a grant assistance from the government, and because the government is responsible for there accomodation, food, education, health, etc...</t>
  </si>
  <si>
    <t>Most people were automatically registered in this programme due to the fact that they were registered with the Heads of Household grant (USD grant) provided by the government, the registration was done through their banks, as they only needed to open a household bank account; in the case that the number of members in the family increased during the year the household would need to go back to the bank and provide an updated Family Status Certificate.</t>
  </si>
  <si>
    <t>The main information would be full name, passport or national ID number, date of birth, address, etc.. Then it is about the case itself, as it would be different information as the type of information for a disabled person would be different from the information filled by a widow and so on.</t>
  </si>
  <si>
    <t>No role</t>
  </si>
  <si>
    <t>What role do social workers within your institution play in the outreach?/No role</t>
  </si>
  <si>
    <t>socwork_2_social_workers_outreach/no_role</t>
  </si>
  <si>
    <t xml:space="preserve">Recoded into new answer option </t>
  </si>
  <si>
    <t>Recoded into new answer option after enumerator's feedback</t>
  </si>
  <si>
    <t>audit.csv</t>
  </si>
  <si>
    <t>حساب الشخص المستفيذ</t>
  </si>
  <si>
    <t>مبلغ مالي</t>
  </si>
  <si>
    <t>في حساب بنكي</t>
  </si>
  <si>
    <t>بشكل غير منتظم</t>
  </si>
  <si>
    <t xml:space="preserve">البرامج الثلاثة المذكورة في هذا التقييم </t>
  </si>
  <si>
    <t xml:space="preserve">يجب استيفاء شروط الأهلية حتى مع مرور الزمن </t>
  </si>
  <si>
    <t>لا يمكن حصرها هكذا، الامر يعتمد على كل مقدم طلب</t>
  </si>
  <si>
    <t>National Identification Number (NIN) Birth Certificate Family Status Certificate Deposit voucher or cancelled bank cheque (bank account number) Certificate of death of husband (widows) Divorce papers (divorced women) Personal photograph</t>
  </si>
  <si>
    <t>الاوراق المتعارف عليها حسب نوع الكارثة التي وقعت عليه، اذا حريق مثلا يجب رسالة من المطافي بوقوع حريق</t>
  </si>
  <si>
    <t>Family Book National Identification Number (NIN) Family Status Certificate Birth Certificate</t>
  </si>
  <si>
    <t xml:space="preserve">نعمل بكل جهد لتسهيل عملية التسجيل </t>
  </si>
  <si>
    <t>Inform legal guardians in care centres Inform legal guardians in schools Organise/give seminars/workshops about social protection programmes</t>
  </si>
  <si>
    <t>عدم توفر المساعدات العينية بشكل مستمر في مخازن صندوق الضمان</t>
  </si>
  <si>
    <t xml:space="preserve">لان الكل لديهم امكانية التسجيل </t>
  </si>
  <si>
    <t xml:space="preserve">لدينا موظفين يهتمون بمتابعة هذه الآليات </t>
  </si>
  <si>
    <t>لدينا موظفين يهتمون بمتابعة هذه الآليات</t>
  </si>
  <si>
    <t>fd13db4c-e624-493c-800c-784e26f1a750</t>
  </si>
  <si>
    <t>Basic non-food items (mattresses, blankets, house cleaning materials, clothing, personal hygiene items, etc.) Medical supplies Food</t>
  </si>
  <si>
    <t>على حسب نوع الاستحقاق. غالبا مرة واحدة</t>
  </si>
  <si>
    <t xml:space="preserve">حصول كارثة طبيعية او بشرية لهم </t>
  </si>
  <si>
    <t>تعويض الكوارث، معاش التضامن الأساسي</t>
  </si>
  <si>
    <t>على حسب نوع الحادثة او الكارثة بالاظافة الى اوراق التعريف الخاصة بمقدم الطلب</t>
  </si>
  <si>
    <t>National Identification Number (NIN) Family Book Family Status Certificate Proof of residency Birth Certificate</t>
  </si>
  <si>
    <t>مساعدة المتقدمين على انهاء التسجيل بشكل يتماشى مع المتطلبات المفروضة</t>
  </si>
  <si>
    <t>نقص الموارد</t>
  </si>
  <si>
    <t>لدينا فريق مخصص لمتابعة الشكاوى التي تصل من المواطنين ويقوم هذا الفريق بحل تلك المشاكل بشكل يتماشى مع الأهلية للبرنامج</t>
  </si>
  <si>
    <t>04d0c7d1-2bc5-4f3b-b949-de65476a390f</t>
  </si>
  <si>
    <t>حساب المستفيذ سواء كان رجل او طفل</t>
  </si>
  <si>
    <t xml:space="preserve">على حسب نوع الاستحقاق (مطلقة، ارملة بالابناء، معاق، يتيم، امرأة كبيرة غير متزوجة وعاطلة عن العمل الخ) </t>
  </si>
  <si>
    <t>منح عينية للمحتاجين والنازحين الى جانب المنح المؤهلين للحصول عليها مسبقا</t>
  </si>
  <si>
    <t xml:space="preserve">تختلف على حسب نوع مقدم الطلب (ارملة، مطلقة، يتيم الابوين، معاق الخ) </t>
  </si>
  <si>
    <t>Divorce papers (divorced women) Certificate of death of husband (widows) Personal photograph Family Status Certificate Family Book National Identification Number (NIN) Birth Certificate Proof of residency Deposit voucher or cancelled bank cheque (bank account number)</t>
  </si>
  <si>
    <t>كل الموظفين يعملون على مساعدة المؤهلين للتسجيل بشكل سليم والحصول على المنح بشكل سريع</t>
  </si>
  <si>
    <t>There is a sufficient number of staff within the MoSA/SSolF municipal offices to be able to support the registration process for the programmes Information concerning programme beneficiaries is stored and shared (if applicable) safely and securely Staff have a sufficient understanding of the laws and policies that underpin social protection programmes</t>
  </si>
  <si>
    <t>مشاكل في تحديث البيانات</t>
  </si>
  <si>
    <t>لا يوجد فئة تتاثر بشكل مختلف عن الأخرى، الا اذا كانت ظروف شخصية لتلك الفئة</t>
  </si>
  <si>
    <t>هناك قسم يهتم بالاستماع الى مثل هكذا امور ويقوم بالعمل على التحقيق في سجلات المتقدم واستبيان ما اذا كان لديه اهلية او لا</t>
  </si>
  <si>
    <t>المساعدة في تدليل الصعاب بالنسبة للشخص المقدم للشكوى</t>
  </si>
  <si>
    <t>52b84079-c6f4-49a6-8166-9a99c978ce3d</t>
  </si>
  <si>
    <t>Distribution in MoSA/SSolF registration offices Door-to-door</t>
  </si>
  <si>
    <t>وقوع ضرر طبيعي او بشري للعائلة مما يجعلهم مستضعفين</t>
  </si>
  <si>
    <t xml:space="preserve">كل برامج الصندوق بشرط تلبية شروط الأهلية </t>
  </si>
  <si>
    <t>معلومات عن وقوع الضرر الطبيعي عليه او على منزله او ممتلكاته</t>
  </si>
  <si>
    <t>تختلف المستندات على حسب نوع الضرر الواقع على مقدم الطلب</t>
  </si>
  <si>
    <t>يعملون على تسهيل عملية التسجيل وتدليل الصعاب على المستفيذين</t>
  </si>
  <si>
    <t>نقص الموارد المالية اللازمة لتقديمها للمتضررين</t>
  </si>
  <si>
    <t>هناك قسم مختص باستلام الشكاوى والاطلاع عليها</t>
  </si>
  <si>
    <t>مساعدة المتقدمين وفهم الشكوى الخاصة بهم وتحويلها علي الجهات المختصة</t>
  </si>
  <si>
    <t>fc19865d-952a-45e9-9a26-aabd9f087446</t>
  </si>
  <si>
    <t>حساب الشخص المؤهل للحصول على هذه المنحة</t>
  </si>
  <si>
    <t xml:space="preserve">على حسب نوع الشخص المؤهل لهذه المنحة (المعاق واليتيم وكل الاشخاص الفرديين لهم غالبا نفس القيمة. اما المطلقة و الارملة يتم احتساب القيمة بناءا على حجم الاسرة) </t>
  </si>
  <si>
    <t>معاش اساسي، منح عينية في حالات الكوارث</t>
  </si>
  <si>
    <t>دائما هناك طلب لتحديث البيانات لذلك الامر يعتمد على الزمان والحالة الخاصة بكل متقدم</t>
  </si>
  <si>
    <t>نقوم بمساعدتهم لاتمام اجراءات التسجيل</t>
  </si>
  <si>
    <t>التسجيل سهل وبسيط ولا اعتقد ان هناك مجموعات تواجه اي صعوبة للتسجيل</t>
  </si>
  <si>
    <t>هي خطوه واحدة فقط بان تقوم بتقديم شكوى ثم يقوم الفريق بمتابعة هذه الشكوى مع الجهات ذات الاختصاص</t>
  </si>
  <si>
    <t>القسم المختص بالشكاوي لديه الية عمل باستلام الشكوى من المواطن وتحويلها للجهات ذات الاختصاص</t>
  </si>
  <si>
    <t>35f0cbd3-4d2b-4e94-8a1a-c7cf27b06a83</t>
  </si>
  <si>
    <t>Basic non-food items (mattresses, blankets, house cleaning materials, clothing, personal hygiene items, etc.) Shelter</t>
  </si>
  <si>
    <t>التعرض لكارثة طبيعية، فيضان او حرائق الخ</t>
  </si>
  <si>
    <t>التعويض يخص المباني فقط وليس الافراد</t>
  </si>
  <si>
    <t>على حسب وضع الاسرة. يمكن الاستفادة من منحة المعاش الاساسي ومنحة الزوجة والأبناء ومنحة الكوارث الطبيعية</t>
  </si>
  <si>
    <t>بيانات شخصية</t>
  </si>
  <si>
    <t>National Identification Number (NIN) Birth Certificate Proof of residency Proof of property ownership</t>
  </si>
  <si>
    <t>تدليل الصعوبات للمواطنين</t>
  </si>
  <si>
    <t>نقص الموارد المالية</t>
  </si>
  <si>
    <t>الكل لديه نفس الفرص للاستفادة من هذه المنحة</t>
  </si>
  <si>
    <t>هناك قسم مختص بالاستماع لشكاوى المواطنين</t>
  </si>
  <si>
    <t>فهم المشاكل ومحاولة حلها بما يتوافق مع أهلية البرنامج</t>
  </si>
  <si>
    <t>a1fa9ec2-4635-49b2-92b0-c209ccb1bfc3</t>
  </si>
  <si>
    <t>All children (18 and under) in this area, excluding migrant and refugee children Juveniles</t>
  </si>
  <si>
    <t>الأهلية ومطابقة الشروط</t>
  </si>
  <si>
    <t>Official websites Leaflets produced by MoSA/SSolF</t>
  </si>
  <si>
    <t>بعض الاحيان لا يحمل الطفل اي مستندات لذلك الامر يختلف على حسب الحالة</t>
  </si>
  <si>
    <t>تسهيل عملية التسجيل وادماج الطفل في المجتمع الجديد داخل مبنى دور الرعاية</t>
  </si>
  <si>
    <t>72a4a3de-8eff-448c-9f5b-310b2b91abe3</t>
  </si>
  <si>
    <t>معلومات شخصية</t>
  </si>
  <si>
    <t>National Identification Number (NIN) Family Book Family Status Certificate Birth Certificate Proof of residency Other, please specify:</t>
  </si>
  <si>
    <t>اذا كان الطفل لا عائلة لديه اذا يتم استحداث اوراق ثبوتية جديدة خاصه به</t>
  </si>
  <si>
    <t>العمل على تسهيل التسجيل للمواطنين</t>
  </si>
  <si>
    <t>There is a sufficient number of staff within care centres to be able to support the registration process for the programmes Staff within care centres have received sufficient training to be able to support the registration process Staff have a sufficient understanding of the laws and policies that underpin social protection programmes</t>
  </si>
  <si>
    <t>لان ليس لديهم اوراق قانونية ويلزم اصدار اوراق جديدة لهم وهذا الامر يستغرق وقت طويل</t>
  </si>
  <si>
    <t>616105c0-2d1b-4475-9369-60fe40887bfa</t>
  </si>
  <si>
    <t>بيانات حول المتقدم على المنحة وتقارير طبية</t>
  </si>
  <si>
    <t>National Identification Number (NIN) Family Book Family Status Certificate Birth Certificate Proof of residency Deposit voucher or cancelled bank cheque (bank account number) Other, please specify:</t>
  </si>
  <si>
    <t>تقارير طبية تفيذ بالاعاقة</t>
  </si>
  <si>
    <t xml:space="preserve">توجيه المتقدمين وتوعيتهم بالاوراق المطلوبة للتسجيل </t>
  </si>
  <si>
    <t>This programme reaches all targeted population groups and beneficiaries The frequency of delivery of the benefits allow families to meet their needs The benefits provided by this programme are sufficient for families to meet their needs</t>
  </si>
  <si>
    <t>غالبا لا توجد شكاوى لاننا نقوم بتقديم المنحة للمعاقين في اوقاتها بدون تأخير. وايضا نقوم بقبول ملفات جميع المتقدمين الذين تنطبق عليهم شروط الحصول على المنحة</t>
  </si>
  <si>
    <t xml:space="preserve">تسهيل الاجراءات على المواطنين </t>
  </si>
  <si>
    <t>acb5294b-91d1-447e-9849-72f65fb7ccec</t>
  </si>
  <si>
    <t>Close relative Legal guardian (other than parents) Parents (if applicable) Other, please specify:</t>
  </si>
  <si>
    <t>اذا كان الطفل لا عائلة لديه اذا يتم تسجيله تلقائيا عن طريق اي شخص</t>
  </si>
  <si>
    <t>بيانات شخصية واجتماعية</t>
  </si>
  <si>
    <t>الامر يعتمد على كل طفل ولكن غالبا جميع الاوراق القانونية التي يمتلكها الطفل يتم طلبها من قبل المركز</t>
  </si>
  <si>
    <t>مساعدة المتقدمين على التسجيل</t>
  </si>
  <si>
    <t>There is a sufficient number of staff within care centres to be able to support the registration process for the programmes Staff within care centres have received sufficient training to be able to support the registration process</t>
  </si>
  <si>
    <t xml:space="preserve">خطوات الالية غير رسمية ولكن هناك قسم مختص باستلام الشكاوى </t>
  </si>
  <si>
    <t>مساعدة المواطنين والاستماع الى شكاويهم</t>
  </si>
  <si>
    <t>134c0417-da3c-4d12-9ff1-012823e1e832</t>
  </si>
  <si>
    <t>الرعاية والاهتمام الى غاية ان يصل عمرهم 18 سنة</t>
  </si>
  <si>
    <t>من واجباتهم مساعدة المتقدمين وتسجيلهم والعمل على تبليغهم بالطرق الصحيحة لاتمام اجراءات التسجيل</t>
  </si>
  <si>
    <t>لان ليس لديهم اوراق قانونية ونسبهم غير معروف</t>
  </si>
  <si>
    <t>be5d4365-7600-45ce-9922-d040346ec8af</t>
  </si>
  <si>
    <t>All children (18 and under) in this area, excluding migrant and refugee children Other, please specify:</t>
  </si>
  <si>
    <t>ذكور دون سن ال ١٨ سنة</t>
  </si>
  <si>
    <t>المبلغ للطفل باعتباره يتيم</t>
  </si>
  <si>
    <t>لا يتم الابلاغ يتم تسجيل الاطفال بمجرد اجراء الفحوصات الطبية و تسجل دخول الطفل الي دار الرعاية</t>
  </si>
  <si>
    <t>Social workers in care centres MoSA/SSolF employee</t>
  </si>
  <si>
    <t>بالنسبة للأيتام يحتاجون الي التحليل لاثبات خلوهم من الأمراض 
تقرير من مركز الشرطة لاثبات واقعة ان الطفل يتيم</t>
  </si>
  <si>
    <t>بالنسبة للأيتام يحتاجون الي التحليل لاثبات خلوهم من الأمراض 
تقرير من مركز الشرطة لاثبات واقعة ان الطفل يتيم
بعد ذلك يتم احالة الاوراق للاحوال المدنية لاحالة رقم وطني</t>
  </si>
  <si>
    <t>التواصل وانهاء الإجراءات مع صندوق التضامن الاجتماعي</t>
  </si>
  <si>
    <t>لا دور لانه ليس هناك من يجب توعويتهم لان الجميع هنا اطفال و الدار تتكفل بتسجيلهم</t>
  </si>
  <si>
    <t>There is a sufficient number of staff within care centres to be able to support the registration process for the programmes There is a sufficient number of staff within the MoSA/SSolF municipal offices to be able to support the registration process for the programmes Staff have a sufficient understanding of the laws and policies that underpin social protection programmes Information concerning programme beneficiaries is stored and shared (if applicable) safely and securely</t>
  </si>
  <si>
    <t>عدم تحويل الميزانية من الحكومة للجهات المختصة</t>
  </si>
  <si>
    <t>لان العملية سهلة جدا ولا توجد تعقيدات</t>
  </si>
  <si>
    <t>لا دور نحن مختصين بشؤون الاطفال</t>
  </si>
  <si>
    <t>dab58705-9a04-46d4-a55a-532016382f8c</t>
  </si>
  <si>
    <t>المعاش الاساسي ومنحة الزوجة والطفل</t>
  </si>
  <si>
    <t>لا نلعب دور لاننا لانقوم بالتسجيل</t>
  </si>
  <si>
    <t>التواصل مع اولياء الامور بالوضع الخاص بابنائهم</t>
  </si>
  <si>
    <t>Information concerning programme beneficiaries is stored and shared (if applicable) safely and securely Staff have a sufficient understanding of the laws and policies that underpin social protection programmes</t>
  </si>
  <si>
    <t>لاننا لاتقوم بالتسجيل نحن نقوم باعادة تاهيل الاطفال</t>
  </si>
  <si>
    <t>be3574fa-4c6f-41fe-b9ab-d562d363961b</t>
  </si>
  <si>
    <t>Answer deleted for consistency reasons</t>
  </si>
  <si>
    <t>Answer modified for consistency reasons</t>
  </si>
  <si>
    <t>What causes delays to the payment or receipt of the benefit for those who are enrolled in this programme?/Delays in transfer of budget for this grant from the state (Ministry of Finance)2</t>
  </si>
  <si>
    <t>barr_4_delays_payment_sp1_emergency/delays_in_transfer_of_budget_for_this_grant_from_the_state2</t>
  </si>
  <si>
    <t>Answer deleted for harmonization because respondent reported 'None' to previous question</t>
  </si>
  <si>
    <t>Enumerator's feedback: although the 650LYD apply to most of categories, the amount may vary (for twins: 250LYD), and it also varies according to number of children.</t>
  </si>
  <si>
    <t>Orphans Children with disabilities Twins until the age of 2 Only Libyan citizens Divorced women Widowed women Unemployed single mothers Elderly (above 60)  Families with no/low income (below 450LYD/month) Victims of natural disasters</t>
  </si>
  <si>
    <t>Orphans Children with disabilities Twins until the age of 2 Only Libyan citizens Divorced women Widowed women Victims of natural disasters</t>
  </si>
  <si>
    <t>Orphans Children with disabilities Twins until the age of 2 Divorced women Widowed women Victims of natural disasters</t>
  </si>
  <si>
    <t>Family Book National Identification Number (NIN) Family Status Certificate Birth Certificate Deposit voucher or cancelled bank cheque (bank account number) Other, please specify:</t>
  </si>
  <si>
    <t>Based on previous question. Enumerator's feedback</t>
  </si>
  <si>
    <t>barr_4_delays_payment_sp1_basic/delays_in_transfer_of_budget_for_this_grant_from_the_state</t>
  </si>
  <si>
    <t>Delays in transfer of budget for this grant from the state (Ministry of Finance) Other, please specify:</t>
  </si>
  <si>
    <t>Beneficiaries take too much time to provide the required documents and to update their information</t>
  </si>
  <si>
    <t>عدم توفر المساعدات العينية بشكل مستمر في مخازن صندوق التضامن</t>
  </si>
  <si>
    <t>Enumerator's feedback: wrong data entry</t>
  </si>
  <si>
    <t>People can file a complaint form at the desk at the entrance of any SSolF office</t>
  </si>
  <si>
    <t>After enumerator's feedback, respondent did not provide information on the process.</t>
  </si>
  <si>
    <t>It depends on every emergency. In cases of floods, victims have to provide a proof from the authorities documenting the situation, a report from the Civil Safety Authority about the situation of the house and causes of the floods. The applicant also provides the number of family members in the house. Same applies for cases of fire.</t>
  </si>
  <si>
    <t>Proof of natural disaster from the authorities, report from the Civil Safety Authority about damages to the house</t>
  </si>
  <si>
    <t>Stamped report by the Civil Safety Authority that has the housing situation, the reasons, the estimated costs of repairing the damages, along with an ID, national number, number of family members.</t>
  </si>
  <si>
    <t>People can file a complaint form at the desk at the entrance of any SSolF office, by providing their full name and the reason for their complaint. The process is free of charge</t>
  </si>
  <si>
    <t>The surveys were recorded on paper and then copied in the Kobo App (due to internet and technical issues).</t>
  </si>
  <si>
    <t>reason for short duration</t>
  </si>
  <si>
    <t xml:space="preserve">Persons with disabilities in general might face additional challenges if they do not have anyone to do the paper work and follow up on the process, also, the managment has decreased the number of employees working in the office due to Covid making the process take more time. </t>
  </si>
  <si>
    <t>What eligible group(s) are more likely to face more barriers to register with social protection programmes in your area?/People of undetermined legal status</t>
  </si>
  <si>
    <t>barr_5_barriers_groups/people_of_undetermined_legal_status</t>
  </si>
  <si>
    <t>Children born out of wedlock Children of Libyan mothers and non-Libyan fathers People of undetermined legal status</t>
  </si>
  <si>
    <t>Children with disabilities People of undetermined legal status children IDP Children born out of wedlock Children of Libyan mothers and non-Libyan fathers</t>
  </si>
  <si>
    <t>Children with disabilities People of undetermined legal status</t>
  </si>
  <si>
    <t>Children born out of wedlock Children with disabilities Children of Libyan mothers and non-Libyan fathers Orphans IDP children People of undetermined legal status</t>
  </si>
  <si>
    <t>Enumerator's feedback. Recoded into new answer option. "Returnee children" in Sebha refer to "children of undetermined legal status"</t>
  </si>
  <si>
    <t>Enumerator's feedback: answer deleted and recoded</t>
  </si>
  <si>
    <t>All Libyan children (18 and under) Children of Libyan mothers and non-Libyan fathers Orphans Children with disabilities Children born out of wedlock Twins until the age of 2 Only Libyan citizens Divorced women Widowed women Unemployed single mothers Elderly (above 60) Families with no/low income (below 450LYD/month) Victims of natural disasters Families not registered with the Social Security Fund</t>
  </si>
  <si>
    <t>Newspaper Social media (Facebook, Twitter, blogs, etc.) Official websites Radio Leaflets produced by MoSA/SSolF</t>
  </si>
  <si>
    <t xml:space="preserve">كل فئه ولديها متطلباتها اثناء  التسجيل  ... علي سبيل المثال .. المطلقات .. يتطلب اوراق التسجيل 
الحالة الاجتماعيه 
حكم الطلاق 
شهاده ميلاد مفصله 
شهادة عدم العمل 
شهاده عدم الحصول علي رخصه تجاريه او حرافيه 
شهاده مرتب الاب 
تحديد وضعيه الاسره 
صور شخصيه 
فتح حساب مصرفي 
عنوان السكن </t>
  </si>
  <si>
    <t>Personal photograph Pay slip Divorce papers (divorced women) Deposit voucher or cancelled bank cheque (bank account number) Proof of residency Birth Certificate Family Status Certificate Family Book National Identification Number (NIN)</t>
  </si>
  <si>
    <t xml:space="preserve">استقبال المواطن بكل رحابه صدر ... مساعظه المواطن في استكمال البيانات ..واذا كان المواطن اي استفسارات يتم الاجابه عنها والتوضيح ..ثم نقل ملف المواطن الي اخصائيين  البحث الاجتماعي </t>
  </si>
  <si>
    <t>Inform legal guardians in care centres Inform legal guardians in schools Do door-to-door outreach</t>
  </si>
  <si>
    <t>لا يوجد تمييز</t>
  </si>
  <si>
    <t xml:space="preserve">لا يوجد أي حواجز كل من يتقدم بالمستندات المطلوبه يتحصل علي الخدمة </t>
  </si>
  <si>
    <t xml:space="preserve">يتم كتابه رساله مرفقه بالشكوى  للمؤسسه نن ثم يتم قبول هذه الرساله وتحديد تاريخ معين للعرض علي لجنه فك النزاعات داخل المؤسسه </t>
  </si>
  <si>
    <t xml:space="preserve">في هذة المرحله ليس هناك دور فعلي للإخصائي </t>
  </si>
  <si>
    <t xml:space="preserve">لا </t>
  </si>
  <si>
    <t>86c0a985-c2a6-48bc-8f7a-9cc3991d2ac1</t>
  </si>
  <si>
    <t xml:space="preserve">لل </t>
  </si>
  <si>
    <t xml:space="preserve">مثلا اسره مفقود ولديها شخص معاق ... فلهم الاحثيه الاستفادة في هذه البرامج </t>
  </si>
  <si>
    <t xml:space="preserve">نعم كله فئه معينه ولديها شروطها .. مثلا الأبناء حتي عمر ال 18 ويمكن الاستفادة من المنحه حتي عمر ال 21 اذا كان الشاب يدرس .. والفتاه حتي تتزوج .. والمعاق تقديم اقرار سنوي بالحاله الصحيه .. ويجب علي هذه الفئات لكي تتحصل علي المعاش الاساسي ان تكون لديهم الجنسيه الليبيه .. وان لا يتقاذوا اي دخل اخر من اي مؤسسه اخري... </t>
  </si>
  <si>
    <t>Official websites Radio</t>
  </si>
  <si>
    <t xml:space="preserve">كلا حسب فئته ... مثلا الارمله .. لابد ان تقدم البيانات الاتيه 
شهادة وفاه الزوج 
الحالة الاجتماعيه 
شهادة من الضمان الاجتماعي بعدم الحصول علي اي دخل مادي 
شهادة عدم الحصول علي رخصه تجاريه او حرافيه 
تحديد وضعيه الأبناء... بحيث يكون مرتب المعتش الاساسي للبنت حتي تتزوح وللأبن حتي عمر ال 18  وفي حاله كان الابن طالب فحتي عمر ال 21 عام حتي يكتمل دراسته 
صور شخصيه </t>
  </si>
  <si>
    <t>National Identification Number (NIN) Family Status Certificate Birth Certificate Proof of residency Personal photograph Certificate of death of husband (widows)</t>
  </si>
  <si>
    <t xml:space="preserve">هم المعول الاول والاساسي في هذه العمليه .. هم من يستقبلون المواطن ... هم من يقومون بعمليه التسجيل بكامل مراحلها .. من استقبال مواطن .. لشرح عمليه التسجيل لهم ..الجواب علي كل أسئلتهم... توضيح اي استفسار لديهم .. وهم من يقوموا بعمليه البحث الاجتماعي للمواطن حتي يتحصل علي المعاش الاساسي. </t>
  </si>
  <si>
    <t>Staff have a sufficient understanding of the laws and policies that underpin social protection programmes There is a sufficient number of staff within the MoSA/SSolF municipal offices to be able to support the registration process for the programmes There is a sufficient number of staff within care centres to be able to support the registration process for the programmes Information concerning programme beneficiaries is stored and shared (if applicable) safely and securely</t>
  </si>
  <si>
    <t>Distance to the registration offices Lack of required documents Lack of awareness and understanding of eligible families (about the programme, their rights, registration process, etc.) Illiteracy</t>
  </si>
  <si>
    <t xml:space="preserve">فيما سبق كانوا اطفال الليبيه من اب غير ليبي ولكن الان بعد القرار الجديد وان بإمكان الام الليبيه إعطاء جنسيتها لأطفالها لا يوجد اي حواجز </t>
  </si>
  <si>
    <t xml:space="preserve">لا يوجد حواجز </t>
  </si>
  <si>
    <t xml:space="preserve">لبس لدي الخبره الكافيه في هذا المجال بحكم ان هذا المجال خارج تخصص الإخصائي داخل المؤسسه ..ولكن بالمعرفه والخبرة... فإن يجب علي المواطن ان يكتب شكواه في رساله لمدير المؤسسه ومن ثم يتم عرض هذه الشكوي علي لجنه النزاعات داخل المؤسسه والبث في حل المشكله ان كان لدي المواطن كامل الحق سيأخذ حقه  </t>
  </si>
  <si>
    <t xml:space="preserve">هذة العملية ليست من مهام الأخصائي </t>
  </si>
  <si>
    <t>66100c47-0d12-4ee3-b234-f862ab44725a</t>
  </si>
  <si>
    <t xml:space="preserve">يتم حساب قدر المنح علي عدد افراد الأسري...  
الحد الادني المعاش الاساسي هو 650 
اذا كانت الاسره لديها أكثر من 3 اطفال...فتكون منحتهم 850 </t>
  </si>
  <si>
    <t xml:space="preserve">نعم يحق للأسره اذا  انطبقت لديهم الشروط الاستفاده في اكثر من برنامج .. مثلا الام المطلقه او الارمله ولديها طفل معاق ..او تؤام ..فالدوله الليبيه تتكفل بالأطفال  التوائم لمدة عامين منذوا ولادتهم </t>
  </si>
  <si>
    <t>School attendance Regular medical checks for persons with disabilities Other, please specify:</t>
  </si>
  <si>
    <t xml:space="preserve">نعم لكل فئه شروطها ... المريض حتي يشفي .. واسره المفقود حتي يعود الشخص الغائب .. والام الارمله او  والمطلقه ولديها اطفال فالدوله تتكفل بالأطفال الاولاد حتي عمر ال 18  ويمكن زياده مده المنحه حتي يصل عمرهم  21 عام بشرط الدراسه طبعا والبنت حتي الزواج.. والمعاق بتقديم اقرار سنوي بحالته الصحيه  والعائدون ان يقدموا اثباتات بأنهم من اصل ليبي. </t>
  </si>
  <si>
    <t>Official websites Leaflets produced by MoSA/SSolF Social media (Facebook, Twitter, blogs, etc.)</t>
  </si>
  <si>
    <t xml:space="preserve">بشكل عام دون الدخول في تفاصيل الفئات لان لكل فئه شروطها .. ولكن بشكل عام .. 
رقم وطني 
شهادة ميلاد مفصله 
رقم حساب مصرفي 
صور شخصيه 
اثبات اقامه 
وضع عائلي 
عدم تفاضي اي مرتب من اي جهه اخري </t>
  </si>
  <si>
    <t xml:space="preserve">اتقبال المواطن ... أخذ و تسجيل كل المستندات التي يحملها المواطن .. ومساعده أكثر في حاله كام لدي المواطن اي مشكله او سؤال او يريد اي توضيح </t>
  </si>
  <si>
    <t>Inform legal guardians in schools Inform legal guardians in care centres Do door-to-door outreach Other, please specify:</t>
  </si>
  <si>
    <t xml:space="preserve">للأسف معدومة فكره الحلاقات الدراسيه حول برامج الحمايه الاجتماعيه داخل المؤسسات </t>
  </si>
  <si>
    <t>Distance to the registration offices Lack of required documents Illiteracy Lack of awareness and understanding of eligible families (about the programme, their rights, registration process, etc.)</t>
  </si>
  <si>
    <t xml:space="preserve">احيانا يكون التأخر من المواطن نفسه في استكمال بعض الاجراءات  المطلوبه..هذا اخد اسباب التأخر </t>
  </si>
  <si>
    <t xml:space="preserve">لا يوجد </t>
  </si>
  <si>
    <t xml:space="preserve">رساله لمدير المؤسسه وعرضها علي لجنه النزاع بعد أخذ موعد ويوم للعرض </t>
  </si>
  <si>
    <t xml:space="preserve">لا يوجد لهم دور فعلي </t>
  </si>
  <si>
    <t>cc7d650b-3187-4550-95d7-180e89399f30</t>
  </si>
  <si>
    <t xml:space="preserve">يحق الاسره الليبيه الاستفادة من أكثر من برنامج ... مثلا اسره لديها فئه  طفل معاق و فئه الشيخوخة 
فتستحق المعاش .. </t>
  </si>
  <si>
    <t xml:space="preserve">نعم هنالك شروط .... مثلا الشيخوخة ان يكون عمره 65 للرجل بتقديم شهادة الميلاد بحيث يثبت انه بالغ السن القانونيه للمعاش 
الوضع العائلي 
تحديد وضعيه الزوجه بعدم حصولها علي اي مرتب (غير عامله ) 
شهادة من الضمان له هو وزوجته بعدم تقاضي اي مرتب اخر 
شهادة من الرخص بعدم حصولهم علي اي رخصه تجاريه او حرافيه 
اثبات مستوي الاولاد وتحديد وضعيه الاولاد اذا كانو يعملون او يدرسون .. صور شخصيه .. وحساب مصرفي </t>
  </si>
  <si>
    <t xml:space="preserve">كل فئه ولديها متطلباتها .. ولكم بالعموم 
رقم وطني 
شهادة ميلاد مفصله 
صور شخصيه 
وضع عائلي 
رقم حساب مصرف </t>
  </si>
  <si>
    <t xml:space="preserve">استقبال المواطنين...  ومساعدتهم بكل الطرق المتوفرة متي  احتاجوا الي مساعده في عمليه التسجيل.... عمل البحث الاجتماعي لهم ..    </t>
  </si>
  <si>
    <t>Lack of required documents Distance to the registration offices Lack of awareness and understanding of eligible families (about the programme, their rights, registration process, etc.)</t>
  </si>
  <si>
    <t xml:space="preserve">لا يوجد في الحقيقه فيما سابق كان أكبر مشكله وحاجز هم اطفال الليبيه من اب غير ليبي كونه تتم معاملتهم علي انهم اجانب.. ولكن منذوا فتره ليست ببعيدة تم تعديل في القرارات ويمكن للأم الليبيه إعطاء جنسيتها الي اطفالها   </t>
  </si>
  <si>
    <t xml:space="preserve">يتم عرض الشكاوي علي لجنه فك النزاعات داخل المؤسسه </t>
  </si>
  <si>
    <t xml:space="preserve">فعليا فعليا لا يوجد لهم دور في هذه العمليه ليست من ضمن مهامهم </t>
  </si>
  <si>
    <t>264f4cea-0135-41a2-8072-d1044bf74c9e</t>
  </si>
  <si>
    <t>Other, please specify: Regular medical checks for persons with disabilities School attendance</t>
  </si>
  <si>
    <t xml:space="preserve">نعم هنالك شروط .. مثلا فئه المفقودين 
تستحق اسره الغائب او المفقود معاشا أساسيا إذا طالت غيبته عن موطن إقامته عن فتره 6 اشهر منذو غيابه </t>
  </si>
  <si>
    <t xml:space="preserve">علي حسب كل فئه ... </t>
  </si>
  <si>
    <t xml:space="preserve">في عملنا لابد للإخصائي ان يكون لديه في شخصيته جانب التقبل ... لابد ان يتقبل كل فئات المجتمع بجميع اختلافاتهم  وان ينظر لهم بعين الرحمه وان يتعامل معهم بالمعامله الحسنه .. وان يجيد استقبالهم .. وان يكون لديه صبر للإجابه عن كافه تساؤلاتهم ..وايضاح كل الاستفسارات  لان هذه الفئات تعتبر فئات معوزة ليس لديهم معين الا الدوله الليبيه  </t>
  </si>
  <si>
    <t xml:space="preserve">كل الفئات المذكورة متي ما تقدمت بالمستندات المطلوبه تتحصل علي المعاش الاساسي لان كل هذه الفئات بموجب القانون الليبي يحق لهم المعاش ..معادا اطفال الليبيه من اب غير ليبي بحكم ليس لديهم الجنسيه الليبيه 
والجنسيه الليبيه شرط اساسي حتي تتحصل علي المنحه لدي كل الفئات المذكورة... لذالك بعد القرار الجديد بإعطاء الام الليبيه جنسيتها لأطفالها اصبح بإمكانهم الحصول والاستفادة من هذه البرامج </t>
  </si>
  <si>
    <t xml:space="preserve">لا يوجد ذكرت ذالك  في السؤال السابق </t>
  </si>
  <si>
    <t xml:space="preserve">هنالك لجنه مختصه بحل هذه المشاكل داخل المؤسسه هي من تقوم بهذه العمليه ..لجنه فك النزاعات </t>
  </si>
  <si>
    <t xml:space="preserve">لا يوجد لهم دور ... دورهم الاسي هو التسجيل ومتابعه الحالات اذا تطلب الامر. </t>
  </si>
  <si>
    <t>0442113b-29c5-4b8f-b405-9a55fcc9c345</t>
  </si>
  <si>
    <t xml:space="preserve">مثلا الزوجه اذا كان زوجها مفقود ولديها طفل معاق </t>
  </si>
  <si>
    <t xml:space="preserve">علي حسب كل فئه ولكن مثلا .. فئه العائدون من المهجر يستحق المعاش الأساسي شرط ان يكون ذو اصل ليبي ...وعلي المواطن العائد من المهجر ان يرفق بطلب استحقاق المعاش بطاقه تفيد انه من اصل ليبي وانه عائد من المهجر والاوراق التي تثبت انه تقدم الي الاداره العامه للجوازات والجنسيه بالمستندات المطلوبه لمنحة الجنسيه العربيه الليبيه </t>
  </si>
  <si>
    <t xml:space="preserve">كما ذكرت علي حسب الفئات 
كل فئه لديها متطلبات خاصه بها 
ولكن بالعموم 
رقم وطني 
شهاده ميلاد مفصله 
وضع عائلي 
صور شخصيه 
إثبات عنوان السكن 
صور شخصيه 
رقم حساب مصرفي  </t>
  </si>
  <si>
    <t xml:space="preserve">استقبال المستفيد 
جمع كافه المستندات التي يقدمها المواطن 
مراجعه كل المستندات حاي لا يكون هنالك اي نقص 
عرض المواطن علي اخصائي البحث الاجتماعي </t>
  </si>
  <si>
    <t>Inform legal guardians in schools Inform legal guardians in care centres Do door-to-door outreach</t>
  </si>
  <si>
    <t xml:space="preserve">لا يوجد لم اذكر التمييز </t>
  </si>
  <si>
    <t xml:space="preserve">في الوقت الحالي لا يوجد اي فئه ممكن ان تواجه اي صعوبه اذا تم توفير كل المستندات المطلوبه .. واذا كان فعلا المستفيد متطابق لشروط الحصول علي منحه المعاش الاساسي سوف يتحصل عليها   </t>
  </si>
  <si>
    <t xml:space="preserve">توجد لجنه يطلق عليها لجنه فك النزاع هي من تتخذ كامل الإجراءات في هذه العمليه ... يتم كتابه رساله من المواطن .. ثم يتم أخذ موعد للعرض علي هذه اللجنه </t>
  </si>
  <si>
    <t xml:space="preserve">في حقيقه الامر ... كساد ان يكون معدوم .. لان هذه العمليه تعتبر خارج إطار مهام الأخصائي </t>
  </si>
  <si>
    <t>83dfed11-8577-4701-8e41-37df45f4d6b8</t>
  </si>
  <si>
    <t>Recoded into existing answer option: some of the points mentioned in the "Other" answer are among the existing answer options</t>
  </si>
  <si>
    <t xml:space="preserve">Recoded into existing answer option </t>
  </si>
  <si>
    <t>Answer deleted for consistency reasons, because answered "None" in previous question.</t>
  </si>
  <si>
    <t>New option added</t>
  </si>
  <si>
    <t>Inconsistency</t>
  </si>
  <si>
    <t>N/A</t>
  </si>
  <si>
    <t>Answers for same question merged in same column regardless of respondent type (answers provided by social workers in MoSA, SSolF and care centres merged)</t>
  </si>
  <si>
    <t xml:space="preserve">Excel Sheets </t>
  </si>
  <si>
    <r>
      <rPr>
        <b/>
        <sz val="11"/>
        <rFont val="Arial Narrow"/>
        <family val="2"/>
      </rPr>
      <t>Choices</t>
    </r>
    <r>
      <rPr>
        <sz val="11"/>
        <rFont val="Arial Narrow"/>
        <family val="2"/>
      </rPr>
      <t>: Listing all the answer options per question (for all select one or select multiple) as displayed to respondents in the Kobo form.</t>
    </r>
  </si>
  <si>
    <r>
      <rPr>
        <b/>
        <sz val="11"/>
        <rFont val="Arial Narrow"/>
        <family val="2"/>
      </rPr>
      <t>Comment</t>
    </r>
    <r>
      <rPr>
        <sz val="11"/>
        <rFont val="Arial Narrow"/>
        <family val="2"/>
      </rPr>
      <t xml:space="preserve">: The table below displays the surveys durations and explanations as to why some surveys are very short or very long. The average survey duration time is quite long (about 5hours and 56minutes) because of power cuts, internet and technical issues. As such, several interviews had to be conducted in several sections and not in one go. </t>
    </r>
  </si>
  <si>
    <t>Enumerator's feedback: respondent provided list of information and documents required to register with Basic Assistance</t>
  </si>
  <si>
    <t>For all applicants: National identification number, Family Status Certificate, Birth Certificate, Personal photograph, Bank account number, Home address, Proof of unemployment or of not receiving salary from the state or of not owning a commercial license. Then some more specific documents are required from each category, for instance for persons with disabilities they have to provide medical report; for divorced women the official divorce papers; for orphans the death certificate of parents.</t>
  </si>
  <si>
    <t>Respondent clarified: decree was issued about three weeks ago but is still not enforced</t>
  </si>
  <si>
    <t>Visualisation of data - Coding</t>
  </si>
  <si>
    <t>Column for social workers in care homes deleted. Answers for same question merged in same column regardless of respondent type (answers provided by social workers in MoSA, SSolF and care centres merged)</t>
  </si>
  <si>
    <t>Column for social workers in care homes deleted. All answers transferred to same question with "sp1" code</t>
  </si>
  <si>
    <t>Harmonisation</t>
  </si>
  <si>
    <t>Baladiya of the mantika changed into Tripoli for harmonisation with Benghazi and Sebha</t>
  </si>
  <si>
    <t>Bio Data</t>
  </si>
  <si>
    <t>Baladiya of the interviewee</t>
  </si>
  <si>
    <t>Gender of interviewee</t>
  </si>
  <si>
    <t>Job of interviewee</t>
  </si>
  <si>
    <t>Total</t>
  </si>
  <si>
    <t>Social workers in care homes</t>
  </si>
  <si>
    <t>Social workers in SSolF</t>
  </si>
  <si>
    <t>Social workers in MoSA</t>
  </si>
  <si>
    <t>Type of care centres</t>
  </si>
  <si>
    <t>All Libyan children</t>
  </si>
  <si>
    <t>Centres open to migrant and refugee children</t>
  </si>
  <si>
    <t>Total of care centres per type</t>
  </si>
  <si>
    <t>Children without legal guardians</t>
  </si>
  <si>
    <t>Number of boys in care centre</t>
  </si>
  <si>
    <t>Care centres characteristics</t>
  </si>
  <si>
    <t>Number of girls in care centre</t>
  </si>
  <si>
    <t>Between 10-45</t>
  </si>
  <si>
    <t>Between 46-100</t>
  </si>
  <si>
    <t>Above 100</t>
  </si>
  <si>
    <t>Boys</t>
  </si>
  <si>
    <t>Girls</t>
  </si>
  <si>
    <t>Interviewee working programme</t>
  </si>
  <si>
    <t>Wife's and Children's grant</t>
  </si>
  <si>
    <t>Basic Assistance</t>
  </si>
  <si>
    <t>Emergency Assistance</t>
  </si>
  <si>
    <t>Programmes in care centres</t>
  </si>
  <si>
    <t>Wife's and Children's Grant</t>
  </si>
  <si>
    <t>Bio Data - MoSA and SSolF</t>
  </si>
  <si>
    <r>
      <rPr>
        <b/>
        <sz val="11"/>
        <color theme="1"/>
        <rFont val="Calibri"/>
        <family val="2"/>
        <scheme val="minor"/>
      </rPr>
      <t>RQ1</t>
    </r>
    <r>
      <rPr>
        <sz val="11"/>
        <color theme="1"/>
        <rFont val="Calibri"/>
        <family val="2"/>
        <scheme val="minor"/>
      </rPr>
      <t>: What active social protection programmes cover children currently in Libya?</t>
    </r>
  </si>
  <si>
    <t>2. Benefits</t>
  </si>
  <si>
    <t>In kind</t>
  </si>
  <si>
    <t>1. Operational in baladiya since</t>
  </si>
  <si>
    <t>2.1. Bank account of cash transfer</t>
  </si>
  <si>
    <t>3. Frequency</t>
  </si>
  <si>
    <t>2.2. Amount calculated</t>
  </si>
  <si>
    <t xml:space="preserve">Answer deleted for harmonization </t>
  </si>
  <si>
    <t>2.3. In kind benefits</t>
  </si>
  <si>
    <t>Basic NFIs</t>
  </si>
  <si>
    <t>4. In kind delivery place</t>
  </si>
  <si>
    <t>Muhalla office</t>
  </si>
  <si>
    <t>MoSA/SSolF registration offices</t>
  </si>
  <si>
    <t>Care centres</t>
  </si>
  <si>
    <t>Schools</t>
  </si>
  <si>
    <t>Baladiya office</t>
  </si>
  <si>
    <r>
      <rPr>
        <b/>
        <sz val="11"/>
        <color theme="1"/>
        <rFont val="Calibri"/>
        <family val="2"/>
        <scheme val="minor"/>
      </rPr>
      <t>RQ2</t>
    </r>
    <r>
      <rPr>
        <sz val="11"/>
        <color theme="1"/>
        <rFont val="Calibri"/>
        <family val="2"/>
        <scheme val="minor"/>
      </rPr>
      <t>: What is the existing legal and administrative framework that underpin social protection programmes for children in Libya?</t>
    </r>
  </si>
  <si>
    <t>Categorical</t>
  </si>
  <si>
    <t>Means-tested</t>
  </si>
  <si>
    <t>Answer modified for consistency reasons (respondent provides list of categories covered by programme in the follow up question)</t>
  </si>
  <si>
    <t>1. Programme scheme</t>
  </si>
  <si>
    <t>2. Eligibility criteria</t>
  </si>
  <si>
    <t>1.1. Wife's and Children's Grant</t>
  </si>
  <si>
    <t>1.2. Basic Assistance</t>
  </si>
  <si>
    <t>1.3. Emergency Assistance</t>
  </si>
  <si>
    <t>3.1. Wife's and Children's Grant</t>
  </si>
  <si>
    <t>3.2. Basic Assistance</t>
  </si>
  <si>
    <t>3.3. Emergency Assistance</t>
  </si>
  <si>
    <t>4. Post-enrolment condition</t>
  </si>
  <si>
    <t>4.1. Wife's and Children's Grant</t>
  </si>
  <si>
    <t>4.2. Basic Assistance</t>
  </si>
  <si>
    <t>4.3. Emergency Assistance</t>
  </si>
  <si>
    <r>
      <rPr>
        <b/>
        <sz val="11"/>
        <color theme="1"/>
        <rFont val="Calibri"/>
        <family val="2"/>
        <scheme val="minor"/>
      </rPr>
      <t>RQ3:</t>
    </r>
    <r>
      <rPr>
        <sz val="11"/>
        <color theme="1"/>
        <rFont val="Calibri"/>
        <family val="2"/>
        <scheme val="minor"/>
      </rPr>
      <t xml:space="preserve"> How do these social protection programmes function in practice? </t>
    </r>
  </si>
  <si>
    <t>Outreach means</t>
  </si>
  <si>
    <t>Level of outreach</t>
  </si>
  <si>
    <t>For persons with disabilities, the home allowance every month and medical aid every three months</t>
  </si>
  <si>
    <t>Care and attention until they reach the age of 18</t>
  </si>
  <si>
    <t>One person with a disability</t>
  </si>
  <si>
    <t>Amount for the child as an orphan</t>
  </si>
  <si>
    <t>For all married women</t>
  </si>
  <si>
    <t>For girls over the age of 18 and unmarried, a grant of 100 is granted to the head of the family</t>
  </si>
  <si>
    <t>All Libyan children (18 and under) Children of Libyan mothers and non-Libyan fathers</t>
  </si>
  <si>
    <t xml:space="preserve">All Libyan children (18 and under) Children of Libyan mothers and non-Libyan fathers </t>
  </si>
  <si>
    <t>"Other" answer option deleted for consistency reasons: not answering this question</t>
  </si>
  <si>
    <t>In my opinion, the most important criterion is that they become patient with us until the procedures they presented to us are verified</t>
  </si>
  <si>
    <t>Family status A copy of the personal identification certificate of salary or proof of unemployment</t>
  </si>
  <si>
    <t>Abiding by the terms and rules of the SSolF</t>
  </si>
  <si>
    <t>Family status certificate and bank account</t>
  </si>
  <si>
    <t>Children under 18 years old, Wife does not work, be of Libyan nationality</t>
  </si>
  <si>
    <t>Through head of families</t>
  </si>
  <si>
    <t>A written request addressed to the branch manager, Picture from the family brochure, A copy of the identity card or passport, the ID number, Telephone number. In the event of a medical request, a medical document for the patient is submitted.</t>
  </si>
  <si>
    <t>There are no criteria as long as the applicant is Libyan with a national number, Also the children of Libyan mothers married to a foreigner, but their grants have not been delivered yet</t>
  </si>
  <si>
    <t>There are no criteria as long as the applicant is Libyan with a national number</t>
  </si>
  <si>
    <t>To have a national identification number</t>
  </si>
  <si>
    <t>Be a victim of a natural or human disaster</t>
  </si>
  <si>
    <t>Not answering question. No enumerator's feedback. Answer deleted</t>
  </si>
  <si>
    <t>The state already takes care of children in care homes</t>
  </si>
  <si>
    <t>Some Libyans lack the required documents, including the national identification number, so they cannot receive the grant</t>
  </si>
  <si>
    <t>Children in care homes receive the Basic Assistance. The Wife's and Children's Grant is to support heads of families</t>
  </si>
  <si>
    <t>Applicability of the Basic Assistance entitlement conditions in accordance with the laws and regulations issued by the Basic Assistance Law No. 16 of 1985</t>
  </si>
  <si>
    <t>The assistance only covers for buildings and properties damages, and not for human</t>
  </si>
  <si>
    <t>Family Allowance</t>
  </si>
  <si>
    <t>Subsidies</t>
  </si>
  <si>
    <t>Programmes and a place in care centres are provided according to the type of disability: there are special centres for deaf or hard of hearing children, centres for mental capacity development, centres for autistic children, centres for children with physical disabilities, centres for blind children</t>
  </si>
  <si>
    <t>Basic Assistance and Housing benefit</t>
  </si>
  <si>
    <t>Basic Assistance (650LYD), Wife's and Children's Grant (100LYD), Housing benefit (450LYD)</t>
  </si>
  <si>
    <t>The applicant can benefit from, without obtaining the grant, to present his son to study and also to improve the mental and intellectual development of the child</t>
  </si>
  <si>
    <t>In kind assistance</t>
  </si>
  <si>
    <t>Basic Assistance, Wife's and Children's grant, other subsidies such a free medical care and food assistance</t>
  </si>
  <si>
    <t>Wife's and Children's grant, Grant for children with disabilities, Grant for Twins</t>
  </si>
  <si>
    <t>Medical assistance, Wife's and Children's grant, Basic Assistance, Emergency Assistance, Social assistance</t>
  </si>
  <si>
    <t>Awareness activities</t>
  </si>
  <si>
    <t>Depending on the family situation, there are families that receive the Basic Assistance</t>
  </si>
  <si>
    <t>Basic Assistance, Marriage grant for persons with special needs</t>
  </si>
  <si>
    <t>Persons with disabilities receive a permanent grant if their level of disability is above 60% and if it is below that they receive a grant after regular examinations from the medical board. Families with limited income also receive a grant, and this grant is suspended when the head of family finds a stable job. The returnees benefit from in kind assistance.</t>
  </si>
  <si>
    <t>Basic assistance, Wife and Children's grant, Emergency assistance</t>
  </si>
  <si>
    <t>Basic assistance, Emergency assistance</t>
  </si>
  <si>
    <t>In-kind grants for people in need and displaced, in addition to grants that they are pre-qualified for</t>
  </si>
  <si>
    <t>All programmes provided by the SSolF as long as they meet the eligibility criteria</t>
  </si>
  <si>
    <t>Basic assistance, Emergency assistance (in kind)</t>
  </si>
  <si>
    <t>For families of persons with disabilities and missing persons they benefit from these programmes</t>
  </si>
  <si>
    <t>The family, if they meet the conditions, has the right to benefit from more than one programme. For example, a divorced mother or a widowed mother with a child with disabilities or with twins. The Libyan state takes care of them.</t>
  </si>
  <si>
    <t xml:space="preserve">The Libyan family has the right to benefit from more than one programme. For example, a family with a child with disabilities and an older person 
</t>
  </si>
  <si>
    <t>The wife if her husband is missing and she has a child with disabilities</t>
  </si>
  <si>
    <t>Not answering question. Answer modified for consistency reason</t>
  </si>
  <si>
    <t>Recoded into existing answer option: the points mentioned in the "Other" answer are among the existing answer options</t>
  </si>
  <si>
    <t>Update the social status by filling out the notification form on a yearly basis</t>
  </si>
  <si>
    <t xml:space="preserve">School attendance Regular medical checks for persons with disabilities </t>
  </si>
  <si>
    <t>Answer in "Other" column</t>
  </si>
  <si>
    <t>36241d33-809e-4dd2-805a-3678ddc38ee1</t>
  </si>
  <si>
    <t>Victims of natural disasters Orphans Children with disabilities Divorced women Widowed women Elderly (above 60) Families with no/low income (below 450LYD/month) Only Libyan citizens</t>
  </si>
  <si>
    <t>All Libyan children (18 and under) Only Libyan citizens Children with disabilities Orphans Children born out of wedlock</t>
  </si>
  <si>
    <t>Children with disabilities Children born out of wedlock Orphans Only Libyan citizens</t>
  </si>
  <si>
    <t>450LYD housing benefit</t>
  </si>
  <si>
    <t>All children in care centres, including migrant and refugee children</t>
  </si>
  <si>
    <t>Per orphan child</t>
  </si>
  <si>
    <t>Orphans All Libyan children (18 and under) Children born out of wedlock</t>
  </si>
  <si>
    <t xml:space="preserve">Children with disabilities Orphans Children born out of wedlock </t>
  </si>
  <si>
    <t xml:space="preserve">Children with disabilities All Libyan children (18 and under) </t>
  </si>
  <si>
    <t>Who is eligible for this programme?/Families with head of family missing or martyr</t>
  </si>
  <si>
    <t>legad_2_category_eligbility/families_with_head_of_family_missing_or_martyr</t>
  </si>
  <si>
    <t>legad_2_category_eligbility/families_with_head_of_family_sick</t>
  </si>
  <si>
    <t>Who is eligible for this programme?/Families with head of family sick</t>
  </si>
  <si>
    <t>legad_2_category_eligbility/families_with_head_of_family_imprisoned</t>
  </si>
  <si>
    <t>Who is eligible for this programme?/Families with head of family imprisoned</t>
  </si>
  <si>
    <t>Elderly (above 60) Widowed women Orphans Divorced women Children born out of wedlock Children with disabilities Families with no/low income (below 450LYD/month) Victims of natural disasters Families with head of family sick Families with head of family missing or martyr Families with head of family imprisoned</t>
  </si>
  <si>
    <t xml:space="preserve">Orphans Children with disabilities Children born out of wedlock Widowed women Divorced women Unemployed single mothers Twins until the age of 2 Families with no/low income (below 450LYD/month) Elderly (above 60) Families with head of family missing or martyr Families with head of family sick </t>
  </si>
  <si>
    <t>Children with disabilities Orphans Children born out of wedlock Widowed women Divorced women Twins until the age of 2 Families with no/low income (below 450LYD/month) Elderly (above 60)</t>
  </si>
  <si>
    <t>Children with disabilities Orphans Children born out of wedlock Widowed women Divorced women Unemployed single mothers Twins until the age of 2 Families with no/low income (below 450LYD/month) Elderly (above 60) Families with head of family missing or martyr Families with head of family sick Only Libyan citizens</t>
  </si>
  <si>
    <t xml:space="preserve">Families with head of family imprisoned Children with disabilities Orphans Children born out of wedlock Widowed women Divorced women Only Libyan citizens Unemployed single mothers Twins until the age of 2 Families with no/low income (below 450LYD/month) Elderly (above 60) Families with head of family missing or martyr Families with head of family sick </t>
  </si>
  <si>
    <t xml:space="preserve">Only Libyan citizens Children with disabilities Orphans Children born out of wedlock Widowed women Divorced women Unemployed single mothers Twins until the age of 2 Families with no/low income (below 450LYD/month) Elderly (above 60) Families with head of family missing or martyr Families with head of family sick </t>
  </si>
  <si>
    <t>Widowed women Divorced women Children with disabilities Orphans Children born out of wedlock Unemployed single mothers Twins until the age of 2 Families with no/low income (below 450LYD/month) Elderly (above 60) Only Libyan citizens</t>
  </si>
  <si>
    <t xml:space="preserve">Divorced women Only Libyan citizens Children with disabilities Orphans Children born out of wedlock Widowed women Divorced women Unemployed single mothers Twins until the age of 2 Families with no/low income (below 450LYD/month) Elderly (above 60) Families with head of family missing or martyr Families with head of family sick </t>
  </si>
  <si>
    <t>Only Libyan citizens Children with disabilities Orphans Divorced women Unemployed single mothers Widowed women Twins until the age of 2 Families with no/low income (below 450LYD/month) Elderly (above 60) Families not registered with the Social Security Fund</t>
  </si>
  <si>
    <t xml:space="preserve">Orphans Children with disabilities Children born out of wedlock Widowed women Divorced women Unemployed single mothers Twins until the age of 2 Elderly (above 60) Families with head of family missing or martyr Families with head of family sick </t>
  </si>
  <si>
    <t>"Other" answer option deleted for consistency reasons: not answering this question. Recoded into existing answer option</t>
  </si>
  <si>
    <t>Yes, each category has conditions. The sick is covered until they recovers, and the family of the missing until the absent person returns, and the widowed or divorced mother with children, the state takes care of the children until the age of 18, and the grant period can be extended until they reach the age of 21, provided that they study, of course. And the girl until marriage, and persons with disabilities by submitting an annual declaration of their health, and the returnees to provide proof that they are of Libyan origin.</t>
  </si>
  <si>
    <t>Yes, there are conditions.... For example, the elders must be 65 years old for the man (by submitting a birth certificate to prove that he is of the legal age for pension)
Marital status
Determining the status of the wife by not receiving any salary (non-working)
A certificate from the guarantee that he and his wife will not receive any other salary
A certificate that they do not have any trade or craft licence
Proof of the level of the children and determining the status of the children if they are working or studying.. personal photos.. and a bank account.</t>
  </si>
  <si>
    <t>Yes, there are conditions, for example, the category of missing persons: the family of an absent or missing person is entitled to the Basic Assistance if they have been absent from their place of residence for a period of 6 months at least</t>
  </si>
  <si>
    <t>Through the media office inside the Benghazi Social Solidarity Fund</t>
  </si>
  <si>
    <t>Through the hotline/phone</t>
  </si>
  <si>
    <t>Trough the hotline that was recently created by a special committee. I hope other institutions will create one too.</t>
  </si>
  <si>
    <t>There is no outreach. Children are registered to the programme as soon as medical examinations are performed and they are registered in the care home.</t>
  </si>
  <si>
    <t>Security situation and lack of transportation</t>
  </si>
  <si>
    <t>Lack of social awareness</t>
  </si>
  <si>
    <t>Persons with disabilities are directly contacted and visited by social workers from the department for persons with disabilities</t>
  </si>
  <si>
    <t>Sometimes communication is carried out through relatives and acquaintances to provide the service to the beneficiary and through the attorney general to facilitate the provision of the service to the beneficiaries</t>
  </si>
  <si>
    <t>Any Libyan who has a national identification number can benefit from the programme</t>
  </si>
  <si>
    <t>Need for follow up with children</t>
  </si>
  <si>
    <t>registr_1_registr__place_sp1_wife/other2</t>
  </si>
  <si>
    <t>Automatic registration through Head of Family Allowance</t>
  </si>
  <si>
    <t>Where do potential beneficiaries need to go to register for this programme?/Automatic registration through Head of Family Allowance</t>
  </si>
  <si>
    <t>registr_1_registr__place_sp1_wife/automatic_registration_through_head_of_family_allowance</t>
  </si>
  <si>
    <t>Municipal MoSA office Automatic registration through Head of Family Allowance</t>
  </si>
  <si>
    <t xml:space="preserve">Automatic registration through Head of Family Allowance Municipal MoSA office </t>
  </si>
  <si>
    <t>Details of the case/social situation</t>
  </si>
  <si>
    <t>Personal information, Level of disability</t>
  </si>
  <si>
    <t>Personal information,  Income rate, Housing status</t>
  </si>
  <si>
    <t>Family status, passport copy of the head of the family and a personal photo of the head of the family and filling out the form</t>
  </si>
  <si>
    <t xml:space="preserve">No feedback from enumerator: not answering question, so answer deleted and transfered to next question about documents to be provided. </t>
  </si>
  <si>
    <t>Recoded into existing answer option based on answer to previous question</t>
  </si>
  <si>
    <t>Full name, Passport or national identification number, Date of birth, Address. Then it is about the case itself, as it would be different information as the type of information for a disabled person would be different from the information filled by a widow and so on.</t>
  </si>
  <si>
    <t>The full name of the head of the family, the wife, and children, National identification number, Address, Bank account details</t>
  </si>
  <si>
    <t>National identification number, Birth certificate number, Phone number, Bank account details</t>
  </si>
  <si>
    <t>Family Status Certificate and Canceled cheque</t>
  </si>
  <si>
    <t>There is no registration form, only documents to submit</t>
  </si>
  <si>
    <t>Answer modified: information provided are more about the documents required (which is the topic of the next question in the survey)</t>
  </si>
  <si>
    <t xml:space="preserve">Full name of all members of family, National identification numbers
</t>
  </si>
  <si>
    <t>General information about the applicant: Full name of the head of the family, Full name of the wife or wives if the head of the family is married to more than one woman, alll their national identification numbers, Children's names, Date of birth of all family members</t>
  </si>
  <si>
    <t xml:space="preserve">Full name of all members of family, National identification numbers, Bank account details
</t>
  </si>
  <si>
    <t>Full name of all members of family: head of family, mother and children</t>
  </si>
  <si>
    <t>Passport copy</t>
  </si>
  <si>
    <t>National Identification Number (NIN) Family Status Certificate Family Book Birth Certificate Other, please specify: Personal photograph</t>
  </si>
  <si>
    <t>The application form</t>
  </si>
  <si>
    <t>Answer modified based on answer to previous question</t>
  </si>
  <si>
    <t>Personal information, Level/type of disability</t>
  </si>
  <si>
    <t>Medical report, Family Status Certificate, Birth certificate, Personal photograph</t>
  </si>
  <si>
    <t xml:space="preserve">Medical report </t>
  </si>
  <si>
    <t>Medical report, Personal photograph</t>
  </si>
  <si>
    <t>What documentation do applicants need to provide?/Medical report for disability</t>
  </si>
  <si>
    <t>registr_4_registr__documentation_sp1_basic/medical_report_for_disability</t>
  </si>
  <si>
    <t>National Identification Number (NIN) Family Book Family Status Certificate Birth Certificate Proof of residency Deposit voucher or cancelled bank cheque (bank account number) Certificate of death of husband (widows) Divorce papers (divorced women) Pay slip Personal photograph Medical report for disability</t>
  </si>
  <si>
    <t>National Identification Number (NIN) Family Book Family Status Certificate Birth Certificate Proof of residency Personal photograph Medical report</t>
  </si>
  <si>
    <t>National Identification Number (NIN) Birth Certificate Proof of residency Medical report</t>
  </si>
  <si>
    <t>Birth Certificate Proof of residency Certificate of death of husband (widows) Divorce papers (divorced women) Personal photograph Medical report</t>
  </si>
  <si>
    <t>Birth Certificate, National identification number</t>
  </si>
  <si>
    <t>Recoded into new answer option and existing answer added based on answer to previous question</t>
  </si>
  <si>
    <t>National Identification Number (NIN) Family Status Certificate Birth Certificate Divorce papers (divorced women) Certificate of death of husband (widows) Personal photograph Medical report</t>
  </si>
  <si>
    <t>National identification number</t>
  </si>
  <si>
    <t>Families with head of family missing or martyr</t>
  </si>
  <si>
    <t>Families with head of family sick</t>
  </si>
  <si>
    <t>Families with head of family imprisoned</t>
  </si>
  <si>
    <t>3. Coverage of all targeted population</t>
  </si>
  <si>
    <t>Possible to receive multiple grants</t>
  </si>
  <si>
    <t>It varies according to the situation, as mentioned previously. In the case of the widow, she must prove the death of the husband, along with presenting her national identification number and a copy of the ID in order to be sure that she is not receiving a grant. For people with special needs, their health condition must be proven with a health report approved by the state clinics.</t>
  </si>
  <si>
    <t>Personal information Medical examinations (reports) Official documents</t>
  </si>
  <si>
    <t>Birth certificate, residence, health certificate and national number</t>
  </si>
  <si>
    <t>The medical report and conciliation from the guardian and personal data to the beneficiary of the basic grant</t>
  </si>
  <si>
    <t>It varies according to the type of applicant (widow, divorced, orphan, disabled, etc.)</t>
  </si>
  <si>
    <t>There is always a request to update the data, so it depends on the time and situation of each applicant</t>
  </si>
  <si>
    <t>Information about the applicant and medical reports</t>
  </si>
  <si>
    <t>Personal and social data</t>
  </si>
  <si>
    <t>Documents that prove the lack of income</t>
  </si>
  <si>
    <t>As I mentioned, each category has its own requirements, but in general: National identification number,Birth certificate, Family Status Certificate, Personal Photograph, Proof of residency, Bank account details</t>
  </si>
  <si>
    <t>Each category has its own requirements: National identification number, Birth certificate, Personal photograph, Family Status Certificate, Bank account details</t>
  </si>
  <si>
    <t>In general, without going into the details of the categories: National identification number, Birth certificate, Bank account details, Personal photograph,, Proof of residency, Family Status Certificate, Proof of not receiving any income from any other entity</t>
  </si>
  <si>
    <t>Each according to his category. For example, the widow must be provide: Spouse death certificate, Family Status Certificate, Certificate from Social Security Fund of not already receiving any other benefit or income, Certificate of not owning a trade or craft license, Determining the children's status...so that the basic pension salary is for the girl until she gets married, and for the son until the age of 18, and in case the son is a student until the age of 21 years until his studies are completed, Personal photograph</t>
  </si>
  <si>
    <t>Each category has its own requirements, for example for divorced women: Family Status Certificate, Divorce ruling, Birth certificate, Unemployment Certificate, Certificate of not owning a trade or craft license, The father's salary certificate, Personal photograph, Opening a bank account, Home address</t>
  </si>
  <si>
    <t>For orphans, they need to go through medical analysis to prove that they are not sick. A report from the police station to prove the fact that the child is an orphan.</t>
  </si>
  <si>
    <t>Personal information</t>
  </si>
  <si>
    <t>National number, Birth certificate, Family status certificate, proof of residing within the municipality of Benghazi because each city has a branch of a social solidarity fund and its own civil registry, except for the displaced, they have a special office inside Benghazi in the area of ​​Sidi Hussein, assistance is provided to them</t>
  </si>
  <si>
    <t>According to each category, but in general the national identification number and a birth certificate</t>
  </si>
  <si>
    <t>Birth certificate, Proof of unemployment, National identification number</t>
  </si>
  <si>
    <t>For elders, the family situation, ID card, bank account details, 
medical report</t>
  </si>
  <si>
    <t>Name, Age, ID number, ID card, Address. If they have disabilities, disability card and medical report</t>
  </si>
  <si>
    <t>Birth certificate, Divorce papers for divorced women, Eligibility for the father’s pension</t>
  </si>
  <si>
    <t>For all applicants: National identification number, Family Status Certificate, Birth Certificate, Personal photograph, Bank account number, Home address, Proof of unemployment or of not receiving salary from the state or of not owning a trade or craft license. Then some more specific documents are required from each category, for instance for persons with disabilities they have to provide medical report; for divorced women the official divorce papers; for orphans the death certificate of parents.</t>
  </si>
  <si>
    <t xml:space="preserve">What documentation do applicants need to provide?/Proof of not receiving benefit or income from other entity </t>
  </si>
  <si>
    <t xml:space="preserve">registr_4_registr__documentation_sp1_basic/proof_of_not_receiving_benefit_or_income_from_other_entity </t>
  </si>
  <si>
    <t xml:space="preserve">National Identification Number (NIN) Family Status Certificate Birth Certificate Proof of residency Divorce papers (divorced women) Certificate of death of husband (widows) Deposit voucher or cancelled bank cheque (bank account number) Proof of not receiving benefit or income from other entity </t>
  </si>
  <si>
    <t xml:space="preserve">Personal photograph Pay slip Divorce papers (divorced women) Deposit voucher or cancelled bank cheque (bank account number) Proof of residency Birth Certificate Family Status Certificate Family Book National Identification Number (NIN) Proof of not receiving benefit or income from other entity </t>
  </si>
  <si>
    <t xml:space="preserve">National Identification Number (NIN) Family Status Certificate Birth Certificate Proof of residency Personal photograph Certificate of death of husband (widows) Proof of not receiving benefit or income from other entity </t>
  </si>
  <si>
    <t xml:space="preserve">National Identification Number (NIN) Family Book Family Status Certificate Birth Certificate Proof of residency Deposit voucher or cancelled bank cheque (bank account number) Certificate of death of husband (widows) Divorce papers (divorced women) Pay slip Personal photograph Proof of not receiving benefit or income from other entity </t>
  </si>
  <si>
    <t>Recoded into two new answer options and existing answer added based on answer to previous question</t>
  </si>
  <si>
    <t xml:space="preserve">National Identification Number (NIN) Family Book Family Status Certificate Birth Certificate Proof of residency Deposit voucher or cancelled bank cheque (bank account number) Certificate of death of husband (widows) Divorce papers (divorced women) Pay slip Personal photograph Medical report Proof of not receiving benefit or income from other entity </t>
  </si>
  <si>
    <t>Medical report for orphans, Police station report for orphans/abandonned children so the Civil Registry Authority can issue them a National identification number</t>
  </si>
  <si>
    <t>National Identification Number (NIN) Family Book Family Status Certificate Birth Certificate Proof of residency Deposit voucher or cancelled bank cheque (bank account number) Medical report for disability</t>
  </si>
  <si>
    <t>National Identification Number (NIN) Family Status Certificate Birth Certificate Proof of residency Deposit voucher or cancelled bank cheque (bank account number) Certificate of death of husband (widows) Divorce papers (divorced women) Pay slip Personal photograph Medical report for disability</t>
  </si>
  <si>
    <t>National Identification Number (NIN) Family Status Certificate Proof of residency Birth Certificate Medical report for disability</t>
  </si>
  <si>
    <t>National Identification Number (NIN) Family Book Family Status Certificate Birth Certificate Proof of residency Deposit voucher or cancelled bank cheque (bank account number) Proof of property ownership Official house renting contract Certificate of death of husband (widows) Divorce papers (divorced women) Pay slip Personal photograph Medical report for disability</t>
  </si>
  <si>
    <t>National Identification Number (NIN) Family Status Certificate Birth Certificate Proof of residency Deposit voucher or cancelled bank cheque (bank account number) Certificate of death of husband (widows) Divorce papers (divorced women) Personal photograph Medical report for disability</t>
  </si>
  <si>
    <t>National Identification Number (NIN) Family Book Family Status Certificate Birth Certificate Proof of residency Deposit voucher or cancelled bank cheque (bank account number) Proof of property ownership Certificate of death of husband (widows) Divorce papers (divorced women) Pay slip Personal photograph Medical report for disability</t>
  </si>
  <si>
    <t>National Identification Number (NIN) Family Book Family Status Certificate Birth Certificate Proof of residency Deposit voucher or cancelled bank cheque (bank account number) Certificate of death of husband (widows) Divorce papers (divorced women) Personal photograph Medical report for disability</t>
  </si>
  <si>
    <t>Recoded into new answer option based on answer to previous question</t>
  </si>
  <si>
    <t>Some children do not have any documents that is why it depends on the category</t>
  </si>
  <si>
    <t>If the child does not have a family, new identity documents must be created for him</t>
  </si>
  <si>
    <t>It depends on every child, but normally all the legal documents own by a child are requested for registration</t>
  </si>
  <si>
    <t>Personal information, income certificate, health record</t>
  </si>
  <si>
    <t>Personal information, and other information depends on every emergency</t>
  </si>
  <si>
    <t>Information about natural damage to him, his home or his property</t>
  </si>
  <si>
    <t>Answer modified: information provided in the following question of the survey (in the "Other, please specify" column) transfered to this question</t>
  </si>
  <si>
    <t>Family Book National Identification Number (NIN) Family Status Certificate Birth Certificate Deposit voucher or cancelled bank cheque (bank account number)</t>
  </si>
  <si>
    <t>Answer modified: same information already provided in the previous question of the survey</t>
  </si>
  <si>
    <t>Carrying the verification of documents provided by applicants</t>
  </si>
  <si>
    <t>Raising awareness</t>
  </si>
  <si>
    <t>Conducting social assessment to understand the social and economic status of the family and their needs</t>
  </si>
  <si>
    <t>Conducting social assessment to understand the social and economic status of the family and their needs, Carrying the verification of documents provided by applicants</t>
  </si>
  <si>
    <t>Following up with children</t>
  </si>
  <si>
    <t>Communication and finalise procedures with the SSolF</t>
  </si>
  <si>
    <t>Providing support, counseling to families and explaining registration process (required documents)</t>
  </si>
  <si>
    <t>Receiving applicants, Providing support, counseling to families and explaining registration process (required documents), Refering people to competent entities (medical committees for persons with disabilities, bank for opening bank account, Social Security Fund for collecting specific documents, etc.)</t>
  </si>
  <si>
    <t>Receiving applicants, Conducting social assessment to understand the social and economic status of the family and their needs, Refering people to competent entities (medical committees for persons with disabilities, bank for opening bank account, Social Security Fund for collecting specific documents, etc.)</t>
  </si>
  <si>
    <t>Raising awareness, Providing support, counseling to families and explaining registration process (required documents), Providing psychological support</t>
  </si>
  <si>
    <t>Receiving applicants, Conducting social assessment to understand the social and economic status of the family and their needs, Providing support, counseling to families and explaining registration process (required documents), Carrying the verification of documents provided by applicants</t>
  </si>
  <si>
    <t>Providing support, counseling to families and explaining registration process (required documents), Refering people to competent entities (medical committees for persons with disabilities, bank for opening bank account, Social Security Fund for collecting specific documents, etc.)</t>
  </si>
  <si>
    <t>Receiving applicants, Providing support, counseling to families and explaining registration process (required documents)</t>
  </si>
  <si>
    <t>Receiving applicants, Providing support, counseling to families and explaining registration process (required documents), Following up after registration</t>
  </si>
  <si>
    <t>Providing support, counseling to families and explaining registration process (required documents), Facilitate integration of children in care centres</t>
  </si>
  <si>
    <t>Providing support, counseling to families and explaining registration process (required documents), Raising awareness</t>
  </si>
  <si>
    <t>Receiving applicants, Providing support, counseling to families and explaining registration process (required documents), Conducting social assessment to understand the social and economic status of the family and their needs</t>
  </si>
  <si>
    <t>Receiving applicants, Providing support, counseling to families and explaining registration process (required documents), Social workers must be patient and treat well all applicants regardless of their background</t>
  </si>
  <si>
    <t>Receiving applicants, Providing support, counseling to families and explaining registration process (required documents), Carrying the verification of documents provided by applicants, Conducting social assessment to understand the social and economic status of the family and their needs</t>
  </si>
  <si>
    <t>Psychological support</t>
  </si>
  <si>
    <t>Recoded into new answer option: social workers do not play role in the outreach (done at the institution level through publications and audiovisual media)</t>
  </si>
  <si>
    <t>Unfortunately, there is no educational awareness in the institutions</t>
  </si>
  <si>
    <t>Applicants not providing all the required documents</t>
  </si>
  <si>
    <t>Applicants not providing all the required documents to register</t>
  </si>
  <si>
    <t>Number of employees in offices reduced to COVID-19</t>
  </si>
  <si>
    <t>Delay from the evaluation committee due to disability and the lack of specific dates for evaluation</t>
  </si>
  <si>
    <t>According to the provisions of the Basic Assistance Law: the assistance is activated as of the date of submitting the application in accordance with the law. In fact, there is a missing time period from the reason for the delay of the general main committees, and this is the shortcoming, which causes disruption of the pension activation for a period of up to two months</t>
  </si>
  <si>
    <t>Previously, it was due to the COVID-19 pandemic and to liquidity shortage, but now there is no more delays especially since the grant's value was increased</t>
  </si>
  <si>
    <t>What causes delays to the registration process for those who are eligible for this programme?/Applicants not providing all the required documents to register</t>
  </si>
  <si>
    <t>barr_3_delays_registr__sp1_basic/applicants_not_providing_all_the_required_documents_to_register</t>
  </si>
  <si>
    <t>Distance to the registration or Civil Registry office Applicants not providing all the required documents to register</t>
  </si>
  <si>
    <t>Administrative reasons, sometimes in opening the account from the bank, and sometimes when opening the account, it is required to pay a certain value, the beneficiary is unable to pay it</t>
  </si>
  <si>
    <t>Unavailability of in-kind aid on a continuous basis in the Social Solidarity Fund stocks</t>
  </si>
  <si>
    <t>Previously, children of the Libyan mothers and non-Libyan fathers, but now after the new decision and that the Libyan mother can give her nationality to her children, there are no barriers</t>
  </si>
  <si>
    <t>Because sometimes legal guardians are not aware of such grants or they simply do not do the procedures to register their children with disabilities</t>
  </si>
  <si>
    <t>As a result of the wars, early marriage, and educational and cultural inequality in the family</t>
  </si>
  <si>
    <t>For example, in the elderly category, it is necessary to bring a decision of the medical committee to prove the incapacity at a rate of no less than fifty percent. For divorced women, the divorce ruling issued by the court, the widow, the death certificate of the husband</t>
  </si>
  <si>
    <t>Lack of care centres</t>
  </si>
  <si>
    <t>Lack of law enforcement for children of Libyan mothers and non-Libyan fathers to access social protection programmes</t>
  </si>
  <si>
    <t xml:space="preserve">Persons with disabilities in general might face additional challenges if they do not have anyone to do the paper work and follow up on the process, also, the management has decreased the number of employees working in the office due to Covid making the process take more time. </t>
  </si>
  <si>
    <t>Lack of awareness and understanding of their rights</t>
  </si>
  <si>
    <t>Because of lack of National identification number (citizenship) and other required documents</t>
  </si>
  <si>
    <t>Because of movement difficulties for persons with disabilities, Lack of legal guardians for orphans, Because of lack of National identification number (citizenship) and other required documents</t>
  </si>
  <si>
    <t>Because of difficulty to have access to medical committee, Because of lack of National identification number (citizenship) and other required documents</t>
  </si>
  <si>
    <t>Because of difficulty to have access to medical committee, and access to documents from the Civil Registry Authority, Because of lack of National identification number (citizenship) and other required documents</t>
  </si>
  <si>
    <t>Because of lack of National identification number (citizenship) and other required documents, Because their lineage is unknown</t>
  </si>
  <si>
    <t>All the groups mentioned, when they submit the required documents, will receive the basic pension, because all of these groups, according to the Libyan law, are entitled to the pension..except for the Libyan children of a non-Libyan father by virtue of their lack of Libyan nationality.
And Libyan nationality is a prerequisite for obtaining the grant for all the above-mentioned categories... Therefore, after the new decision to give the Libyan mother her nationality to her children, they can obtain and benefit from these programs</t>
  </si>
  <si>
    <t>Answer deleted for consistency reason: harmonised with previous question where respondent reported "None"</t>
  </si>
  <si>
    <t>Answer deleted for consistency reason: harmonised with previous question where respondent reported "Do not know"</t>
  </si>
  <si>
    <t>Libyan widowed of foreign husbands do not receive a pension</t>
  </si>
  <si>
    <t>Answer modified for consistency reason: answer to this question provided in "Other" column of previous question</t>
  </si>
  <si>
    <t>There is a complaint box</t>
  </si>
  <si>
    <t>Ministers' review of each case</t>
  </si>
  <si>
    <t>Providing guidance and refering plaintiffs to the competent office</t>
  </si>
  <si>
    <t>Play an administrative role, enter data through the digital platform</t>
  </si>
  <si>
    <t>Hearing the complaints and finding a solution for every case</t>
  </si>
  <si>
    <t>Answer deleted for consistency reason: respondent reported "No" to two previous questions about existence of complaint mechanisms</t>
  </si>
  <si>
    <t>They have a special role</t>
  </si>
  <si>
    <t>Answer modified for consistency reason: answer to "Role played by social workers in process" mentions existence of such mechanisms</t>
  </si>
  <si>
    <t>Presenting complaint at the administrative affairs office</t>
  </si>
  <si>
    <t>Complaints from care centres when Basic Assistance not paid to the centre</t>
  </si>
  <si>
    <t>If the issue is with the medical examination about the level of disability, the application needs to be submitted again from start</t>
  </si>
  <si>
    <t>Through a special committee within the SSolF called the Dispute Resolution Committee</t>
  </si>
  <si>
    <t>Through a special committee within the SSolF called the Dispute Resolution Committee, although the process is not official</t>
  </si>
  <si>
    <t>Often there are no complaints because we provide the grant to persons with disabilities on time without delay. We also accept the files of all applicants who meet the conditions for obtaining the grant</t>
  </si>
  <si>
    <t>Submitting a complaint form to the competent office/head of branch, Through a special committee within the SSolF called the Dispute Resolution Committee</t>
  </si>
  <si>
    <t>Submitting a complaint form to the competent office/head of branch</t>
  </si>
  <si>
    <r>
      <rPr>
        <b/>
        <sz val="11"/>
        <rFont val="Arial Narrow"/>
        <family val="2"/>
      </rPr>
      <t>Deletion Log :</t>
    </r>
    <r>
      <rPr>
        <sz val="11"/>
        <rFont val="Arial Narrow"/>
        <family val="2"/>
      </rPr>
      <t xml:space="preserve"> Listing the UUIDs of the deleted interviews and the reason for deletion of each interview. Data from the deleted interviews was not used for the analysis.</t>
    </r>
  </si>
  <si>
    <r>
      <rPr>
        <b/>
        <sz val="11"/>
        <rFont val="Arial Narrow"/>
        <family val="2"/>
      </rPr>
      <t>Cleaning Log:</t>
    </r>
    <r>
      <rPr>
        <sz val="11"/>
        <rFont val="Arial Narrow"/>
        <family val="2"/>
      </rPr>
      <t xml:space="preserve"> Containing all modification that was conducted to the Raw Data and executed to the Clean Data Sheet.</t>
    </r>
  </si>
  <si>
    <r>
      <rPr>
        <b/>
        <sz val="11"/>
        <rFont val="Arial Narrow"/>
        <family val="2"/>
      </rPr>
      <t>Clean data:</t>
    </r>
    <r>
      <rPr>
        <sz val="11"/>
        <rFont val="Arial Narrow"/>
        <family val="2"/>
      </rPr>
      <t xml:space="preserve"> Containing the clean dataset of KIIs with social workers that will be used to complete the Analysis. Open ended answers were coded and harmonised to facilitate analysis.</t>
    </r>
  </si>
  <si>
    <r>
      <rPr>
        <b/>
        <sz val="11"/>
        <rFont val="Arial Narrow"/>
        <family val="2"/>
      </rPr>
      <t>Raw data:</t>
    </r>
    <r>
      <rPr>
        <sz val="11"/>
        <rFont val="Arial Narrow"/>
        <family val="2"/>
      </rPr>
      <t xml:space="preserve"> This contains the raw data received from the key informant interviews with social workers within the MoSA, the SSolF and care centres.</t>
    </r>
  </si>
  <si>
    <t>In the event that the beneficiary is treated from the basic salary, the committee will be contacted to stop the basic salary through a questionnaire for social affairs</t>
  </si>
  <si>
    <t>Social workers' opinions are more important than the documents provided to register with the programme</t>
  </si>
  <si>
    <t>Providing guidance and refering plaintiffs to the competent office, Verify information and documents provided by plaintiff</t>
  </si>
  <si>
    <t>Providing support and guidance to families of children in care centres</t>
  </si>
  <si>
    <t>Field visit to assess the case and verify information provided in complaint</t>
  </si>
  <si>
    <t>This administrative process includes the submission of a written request to the director of the fund’s branch to ensure obtaining the approval of the re-offer</t>
  </si>
  <si>
    <t>No feedback from enumerator: not answering question, so answer deleted</t>
  </si>
  <si>
    <t>thanks</t>
  </si>
  <si>
    <t>Accurate documentation in records</t>
  </si>
  <si>
    <t>The value of the basic salary is 650. The minimum salary is not enough for household benefits or medicines</t>
  </si>
  <si>
    <t>Fezzan Autism Center provides free diagnostic services for children outside the center</t>
  </si>
  <si>
    <t>You should look at the children's private profit associations that use them for profit</t>
  </si>
  <si>
    <t>It was noticed on the draft questionnaire questions that they were not fully familiar with the basic pension law, the eligible categories and the conditions of application, and that what was stated in the questionnaire was outside the scope of what is in the local reality and I tried to adapt the answers that are in line with the title of the basic pension questionnaire.. I can submit a detailed paper summarizing everything related to the basic pension And its social dimensions to ensure family and social protection for the deserving groups</t>
  </si>
  <si>
    <t>A proposal to open the divorce and counseling office</t>
  </si>
  <si>
    <t>In which the bond-bearers provide the Social Solidarity Fund with services from cradle to grave</t>
  </si>
  <si>
    <t>The entitlement must be monitored by conducting field visits to basic pensioners</t>
  </si>
  <si>
    <t>There is a problem with the home subsidy for the disabled, the service has been discontinued for about 7 years</t>
  </si>
  <si>
    <t>I would like to add the establishment of a special center and an integrated preparation facility for the groups falling under the umbrella of social solidarity with the challenge of a dedicated financial summit that can meet their needs
  Preparing technical and specialized cadres to deal with them and working on conducting workshops and refresher courses for specialists and working in the field of social solidarity by experts, because society is in a state of development.</t>
  </si>
  <si>
    <t xml:space="preserve">Please pay attention to the requirements of social workers </t>
  </si>
  <si>
    <t>Enumerator's feedback: only two centres in Tripoli interviewed, one for all Libyan children, and the other for juveniles (currently only fostering boys)</t>
  </si>
  <si>
    <t>Answer deleted for consistency reason: follow up question for respondents who reported "Means-tested", which is not the case here</t>
  </si>
  <si>
    <t>Awareness</t>
  </si>
  <si>
    <t>WCG: All beneficiaries aware of programmes and processes or not</t>
  </si>
  <si>
    <t>WCG: All social workers in care centres aware of programmes and processes or not</t>
  </si>
  <si>
    <t>BA: All beneficiaries aware of programmes and processes or not</t>
  </si>
  <si>
    <t>BA: All social workers in care centres aware of programmes and processes or not</t>
  </si>
  <si>
    <t>EA: All beneficiaries aware of programmes and processes or not</t>
  </si>
  <si>
    <t>Registration process</t>
  </si>
  <si>
    <t>WCG</t>
  </si>
  <si>
    <t>BA</t>
  </si>
  <si>
    <t>EA</t>
  </si>
  <si>
    <t>Municipal MoSA office; Automatic registration through Head of Family Allowance</t>
  </si>
  <si>
    <t>WCG: Place of registration</t>
  </si>
  <si>
    <t>BA: Place of registration</t>
  </si>
  <si>
    <t>EA: Place of registration</t>
  </si>
  <si>
    <t>In charge of registration in care centres</t>
  </si>
  <si>
    <t>MoSA/SSolF employees</t>
  </si>
  <si>
    <t>Bank account details</t>
  </si>
  <si>
    <t>ID number</t>
  </si>
  <si>
    <t>Type/Level of disability</t>
  </si>
  <si>
    <t>Housing status</t>
  </si>
  <si>
    <t>Income rate</t>
  </si>
  <si>
    <t>No registration form</t>
  </si>
  <si>
    <t>Number of family members/children</t>
  </si>
  <si>
    <t>Personal information (name, date of birth, phone number, address)</t>
  </si>
  <si>
    <t>WCG: Information on registration form</t>
  </si>
  <si>
    <t>WCG: Documents to register</t>
  </si>
  <si>
    <t>NIN</t>
  </si>
  <si>
    <t>WCG: Length of process</t>
  </si>
  <si>
    <t>BA: Information on registration form</t>
  </si>
  <si>
    <t>BA: Documents to register</t>
  </si>
  <si>
    <t>Medical report for disability</t>
  </si>
  <si>
    <t>Proof of not receiving benefit or income from other entity</t>
  </si>
  <si>
    <t>BA: Length of process</t>
  </si>
  <si>
    <t>EA: Information on registration form</t>
  </si>
  <si>
    <t>EA: Documents to register</t>
  </si>
  <si>
    <t>EA: Length of process</t>
  </si>
  <si>
    <r>
      <rPr>
        <b/>
        <sz val="11"/>
        <color theme="1"/>
        <rFont val="Calibri"/>
        <family val="2"/>
        <scheme val="minor"/>
      </rPr>
      <t>RQ4:</t>
    </r>
    <r>
      <rPr>
        <sz val="11"/>
        <color theme="1"/>
        <rFont val="Calibri"/>
        <family val="2"/>
        <scheme val="minor"/>
      </rPr>
      <t xml:space="preserve"> What is the role and capacity of social workers to conduct outreach and support the registration process?</t>
    </r>
  </si>
  <si>
    <t>Role of social workers in registration process</t>
  </si>
  <si>
    <t>Receiving applicants</t>
  </si>
  <si>
    <t>Refering people to competent entities</t>
  </si>
  <si>
    <t>Following up with children in care centres</t>
  </si>
  <si>
    <t>Role of social workers in outreach</t>
  </si>
  <si>
    <t>Social workers capacity</t>
  </si>
  <si>
    <r>
      <rPr>
        <b/>
        <sz val="11"/>
        <color theme="1"/>
        <rFont val="Calibri"/>
        <family val="2"/>
        <scheme val="minor"/>
      </rPr>
      <t xml:space="preserve">RQ5: </t>
    </r>
    <r>
      <rPr>
        <sz val="11"/>
        <color theme="1"/>
        <rFont val="Calibri"/>
        <family val="2"/>
        <scheme val="minor"/>
      </rPr>
      <t xml:space="preserve">What barriers  and bottlenecks (if any) do eligible applicants face when registering with the SSolF and MoSA? </t>
    </r>
  </si>
  <si>
    <t>Barriers to register</t>
  </si>
  <si>
    <t xml:space="preserve">Causes of delays in registration </t>
  </si>
  <si>
    <t>Causes of delays in delivery of benefit</t>
  </si>
  <si>
    <t>People of undetermined legal status</t>
  </si>
  <si>
    <t>Groups more likely to face more barriers</t>
  </si>
  <si>
    <t>Causes for these barriers</t>
  </si>
  <si>
    <t>Lack of NIN (citizenship) and other required documents</t>
  </si>
  <si>
    <t>Lack of awareness and understanding of rights of children by legal guardians</t>
  </si>
  <si>
    <t>Lack of enforcement of laws (for children of non-Libyan fathers)</t>
  </si>
  <si>
    <t>Due to insecurity</t>
  </si>
  <si>
    <t>Due to cultural/social norms</t>
  </si>
  <si>
    <t>Difficulty to access institutions to get documents and register (Civil Registry Authority, Medical committee)</t>
  </si>
  <si>
    <t>Lack of interest of legal guardians or no legal guardians</t>
  </si>
  <si>
    <t>Coverage of programme</t>
  </si>
  <si>
    <t>Complaint mechanisms</t>
  </si>
  <si>
    <t>WCG: For those who got application rejected</t>
  </si>
  <si>
    <t>WCG: For beneficiaries who did not receive benefit</t>
  </si>
  <si>
    <t>Description of mechanisms</t>
  </si>
  <si>
    <t>Role of social workers (MoSA)</t>
  </si>
  <si>
    <t>BA: For those who got application rejected</t>
  </si>
  <si>
    <t>BA: For beneficiaries who did not receive benefit</t>
  </si>
  <si>
    <t>Submitting complaint form to the competent office/head of branch</t>
  </si>
  <si>
    <t>Applying once more (for persons with disabilities)</t>
  </si>
  <si>
    <t>Role of social workers (SSolF)</t>
  </si>
  <si>
    <t>Verify information and documents provided by plaintiff</t>
  </si>
  <si>
    <t>EA: For those who got application rejected</t>
  </si>
  <si>
    <t>EA: For beneficiaries who did not receive benefit</t>
  </si>
  <si>
    <t>What is the purpose of this assessment?</t>
  </si>
  <si>
    <t>What is ACTED?</t>
  </si>
  <si>
    <r>
      <rPr>
        <b/>
        <sz val="11"/>
        <rFont val="Arial Narrow"/>
        <family val="2"/>
      </rPr>
      <t>Analysis</t>
    </r>
    <r>
      <rPr>
        <sz val="11"/>
        <rFont val="Arial Narrow"/>
        <family val="2"/>
      </rPr>
      <t>: Simple analysis of Clean dataset. WCG refers to the Wife's and Children's Grant; BA to the Basic Assistance, and EA to the Emergency Assistance.</t>
    </r>
  </si>
  <si>
    <t>According to the type of eligibility (divorced, widowed with children, disabled, orphan, unmarried and unemployed adult woman, etc.)</t>
  </si>
  <si>
    <t>Wrong data entry, answer changed after enumerator's follow up</t>
  </si>
  <si>
    <t>Between 8-45</t>
  </si>
  <si>
    <t>2 centres</t>
  </si>
  <si>
    <t>4 centres</t>
  </si>
  <si>
    <t>Tripoli (number of assessed centres)</t>
  </si>
  <si>
    <t>Benghazi (number of assessed centres)</t>
  </si>
  <si>
    <t>Sebha (number of assessed centres)</t>
  </si>
  <si>
    <t>type</t>
  </si>
  <si>
    <t>hint::Arabic</t>
  </si>
  <si>
    <t>hint::English</t>
  </si>
  <si>
    <t>required</t>
  </si>
  <si>
    <t>constraint</t>
  </si>
  <si>
    <t>constraint_message::Arabic</t>
  </si>
  <si>
    <t>constraint_message::English</t>
  </si>
  <si>
    <t>relevant</t>
  </si>
  <si>
    <t>appearance</t>
  </si>
  <si>
    <t>calculation</t>
  </si>
  <si>
    <t>begin_group</t>
  </si>
  <si>
    <t>metadata</t>
  </si>
  <si>
    <t>بيانات التعريف</t>
  </si>
  <si>
    <t>Metadata</t>
  </si>
  <si>
    <t>false</t>
  </si>
  <si>
    <t>text</t>
  </si>
  <si>
    <t>إدخال معرف العداد</t>
  </si>
  <si>
    <t>Enter you Enumerator ID</t>
  </si>
  <si>
    <t>أدخل معرف تم تعيينه لك</t>
  </si>
  <si>
    <t>Enter the ID that has been_x000D__x000D_
assigned to you</t>
  </si>
  <si>
    <t>date</t>
  </si>
  <si>
    <t>أدخل تاريخ المقابلة (العداد فقط)</t>
  </si>
  <si>
    <t>.&lt;= today()</t>
  </si>
  <si>
    <t>Date should be less or equal to today</t>
  </si>
  <si>
    <t>end_group</t>
  </si>
  <si>
    <t>consent</t>
  </si>
  <si>
    <t>موافقه</t>
  </si>
  <si>
    <t>Consent</t>
  </si>
  <si>
    <t>select_one cn_1_consent_list</t>
  </si>
  <si>
    <t>مرحبا، اسمي (اسم العداد) وأنا أعمل في منظمة Acted، وهي منظمة دولية غير حكومية. نقوم، بالشراكة مع اليونيسيف ومفوضية الأمم المتحدة لشؤون اللاجئين، بجمع معلومات عن برامج الحماية الاجتماعية للأطفال في منطقتك. سنطرح أسئلة حول برامج الحماية الاجتماعية في ليبيا حاليا، بما في ذلك من هو المؤهل، وكيفية تسجيلها، وما هي التحديات التي يواجهها الناس. يرجى ملاحظة ما يلي: المشاركة في هذه الدراسة طوعية. ليس عليك المشاركة، ويمكنك إنهاء مشاركتك في أي وقت إذا كنت لا ترغب في المتابعة. بعض هذه الأسئلة تغطي قضايا حساسة وإذا كنت لا تريد الإجابة عليها، يرجى فقط أن أقول ذلك. أيضا، إذا كنت غير متأكد من الإجابة على أي من الأسئلة التي نطرحها، يرجى فقط أقول ذلك، ويمكننا المضي قدما.كل ما تخبرنا به سيبقى مجهولا لن يتم تسجيل الأسماء، وسيتم إخفاء هويتك. لن يتم مشاركة أي تعريف. سيكون أعضاء فرق البحث هم الوحيدون الذين اطلعوا على النصوص الكاملة لإجاباتك. سيتم استخدام المعلومات التي ستقدمونها خلال هذه المقابلة لكتابة تقرير عن برامج الحماية الاجتماعية في ليبيا، وسيتم إطلاع اليونيسف والمفوضية. قبل أن نبدأ، أود أن أتأكد من أنك في مكان تشعر فيه بالراحة والحر في التحدث عن الأسئلة الحساسة المحتملة؟ نعم (متابعة / لا (اقترح إعادة ترتيب المكالمة أو الانتقال إلى موقع آخر) وبما أنه لا يوجد سوى عدد محدود من الأسئلة، نأمل ألا يستغرق جمع المعلومات أكثر من ساعة. إذا كان لديك أي أسئلة أو مخاوف حول هذا البحث، تحتاج إلى الإبلاغ عن مشكلة حدثت أثناء هذه المناقشة أو تشعر بالأسى بسبب المواضيع التي تم تناولها خلال هذه المناقشة، يرجى الاتصال بنقطة الاتصال لدينا: إدراج البريد الإلكتروني هنا. هل توافق على هذه المقابلة؟</t>
  </si>
  <si>
    <t>حدد واحدا</t>
  </si>
  <si>
    <t>Select one</t>
  </si>
  <si>
    <t>true</t>
  </si>
  <si>
    <t>select_one cn_2_consent_follow_up_list</t>
  </si>
  <si>
    <t>هل توافق على أن يتم الاتصال بك في المستقبل لطرح بعض الأسئلة الإضافية؟</t>
  </si>
  <si>
    <t>${cn_1_consent} = 'yes'</t>
  </si>
  <si>
    <t>هل لديك أي أسئلة قبل أن نبدأ؟</t>
  </si>
  <si>
    <t>biodata</t>
  </si>
  <si>
    <t>البيانات الشخصية</t>
  </si>
  <si>
    <t>Biodata</t>
  </si>
  <si>
    <t>select_one bio_1_baladiya_list</t>
  </si>
  <si>
    <t>في أي بلدية يعمل المستجيب؟</t>
  </si>
  <si>
    <t>حدد واحدة من ورقة البلادية</t>
  </si>
  <si>
    <t>Select one from baladiya sheet</t>
  </si>
  <si>
    <t>select_one bio_2_gender_list</t>
  </si>
  <si>
    <t>ما هو جنس المستجيب؟</t>
  </si>
  <si>
    <t>قمت بتحديد أخرى، يرجى تحديد</t>
  </si>
  <si>
    <t>${bio_2_gender} = 'other'</t>
  </si>
  <si>
    <t>integer</t>
  </si>
  <si>
    <t>bio_3_phone_number</t>
  </si>
  <si>
    <t>ما هو رقم هاتف المستجيب؟</t>
  </si>
  <si>
    <t>What is the phone number of the respondent?</t>
  </si>
  <si>
    <t>طمأنة المجيب بأن هذا هو لأي متابعة</t>
  </si>
  <si>
    <t>Reassure the respondent that this is for any follow ups</t>
  </si>
  <si>
    <t>select_one bio_4_resp_type_list</t>
  </si>
  <si>
    <t>ما هو نوع المستجيب؟</t>
  </si>
  <si>
    <t>حدد واحدة. مطلوب. تأكد من أن التمييز واضح: مكاتب وزارة الشؤون الاجتماعية وصندوق التضامن الاجتماعي في كل بلدية # مراكز رعاية للأطفال (على الرغم من إدارتها من قبل صندوق التضامن الاجتماعي).</t>
  </si>
  <si>
    <t>Select one._x000D__x000D_
Required. _x000D__x000D_
Make sure the distinction is clear: Ministry of Social Affairs and Social Solidarity Fund offices in each municipality # care centres for children (although managed by the Social Solidarity Fund).</t>
  </si>
  <si>
    <t>select_multiple bio_5_type_centre_list</t>
  </si>
  <si>
    <t>إلى أي مجموعة من الأطفال يكون مركزك مفتوحا؟</t>
  </si>
  <si>
    <t>تحديد كل ما ينطبق</t>
  </si>
  <si>
    <t>Select all that apply</t>
  </si>
  <si>
    <t>(selected(.,'dk') and count-selected(.)=1 ) or (selected(.,'no') and count-selected(.)=1 ) or (selected(.,'dwta') and count-selected(.)=1 ) or (selected(.,’none’) and count-selected(.)=1 ) or not(selected(.,’not_relevant’) or selected(.,’none’) or selected(.,'dk') or selected(.,'dwta') or selected(.,'no'))</t>
  </si>
  <si>
    <t>لا يمكنك تحديد هذه الخيارات معا، يرجى التحقق من إجاباتك</t>
  </si>
  <si>
    <t>You can't select these choices together, please check your answers</t>
  </si>
  <si>
    <t>${bio_4_resp_type} = 'social_worker_care_centres'</t>
  </si>
  <si>
    <t>selected(${bio_5_type_centre}, 'other')</t>
  </si>
  <si>
    <t>كم عدد الأولاد الذين يدعمهم/ يرعاهم مركزك؟</t>
  </si>
  <si>
    <t>كم عدد الفتيات اللاتي يدعمهن/يرعينهن مركزك؟</t>
  </si>
  <si>
    <t>كم عدد مراكز رعاية الأطفال العاملة حاليا في بلديتك؟</t>
  </si>
  <si>
    <t>active_sp_programmes</t>
  </si>
  <si>
    <t>برامج الحماية الاجتماعية النشطة</t>
  </si>
  <si>
    <t>Active Sp Programmes</t>
  </si>
  <si>
    <t>select_multiple sp_1_social_protection_work_list</t>
  </si>
  <si>
    <t>ما هي برامج الحماية الاجتماعية التي تعملون بها؟</t>
  </si>
  <si>
    <t>${bio_4_resp_type} = 'social_worker_ministry_of_social_affairs' or ${bio_4_resp_type} = 'social_worker_social_solidarity_fund'</t>
  </si>
  <si>
    <t>select_multiple sp_2_social_protection_care_centre_list</t>
  </si>
  <si>
    <t>ما هي برامج الحماية الاجتماعية التي تقدم للأطفال في مركز الرعاية الذي تعمل فيه؟</t>
  </si>
  <si>
    <t>selected(${sp_2_social_protection_care_centre}, 'other')</t>
  </si>
  <si>
    <t>active_sp_programmes_sp1_wife</t>
  </si>
  <si>
    <t>selected(${sp_1_social_protection_work}, 'wife_and_children_grant_mosa')</t>
  </si>
  <si>
    <t>select_one sp_3_length_programme_list</t>
  </si>
  <si>
    <t>منذ متى ينشط هذا البرنامج في منطقتك (بلديتك)؟</t>
  </si>
  <si>
    <t>select_multiple sp_4_benefits_list</t>
  </si>
  <si>
    <t>ما هي الفوائد التي تحصل عليها الأسر/الأطفال من هذا البرنامج؟</t>
  </si>
  <si>
    <t>selected(${sp_4_benefits_sp1_wife}, 'other')</t>
  </si>
  <si>
    <t>select_one sp_5_bank_transfer_list</t>
  </si>
  <si>
    <t>على أي حساب بنكي يتم دفع المنحة؟</t>
  </si>
  <si>
    <t>selected(${sp_4_benefits_sp1_wife}, 'cash_transfer_to_bank_account')</t>
  </si>
  <si>
    <t>${sp_5_bank_transfer_sp1_wife} = 'other'</t>
  </si>
  <si>
    <t>select_one sp_6_amount_benefit_calculated_list</t>
  </si>
  <si>
    <t>كيف يتم حساب مبلغ الاستحقاق لكل مقدم طلب؟</t>
  </si>
  <si>
    <t>selected(${sp_4_benefits_sp1_wife}, 'cash_transfer_to_bank_account') or selected(${sp_4_benefits_sp1_wife}, 'cash') or selected(${sp_4_benefits_sp1_wife}, 'cheque') or selected(${sp_4_benefits_sp1_wife}, 'voucher')</t>
  </si>
  <si>
    <t>${sp_6_amount_benefit_calculated_sp1_wife} = 'other'</t>
  </si>
  <si>
    <t>ما هو مبلغ الاستحقاق (دينار ليبي)؟</t>
  </si>
  <si>
    <t>. &gt;= 0</t>
  </si>
  <si>
    <t>select_multiple sp_8_in_kind_benefit_list</t>
  </si>
  <si>
    <t>ما هي الفوائد العينية التي تحصل عليها الأسر/الأطفال من هذا البرنامج؟</t>
  </si>
  <si>
    <t>selected(${sp_4_benefits_sp1_wife}, 'in_kind')</t>
  </si>
  <si>
    <t>selected(${sp_8_in_kind_benefit_sp1_wife}, 'other')</t>
  </si>
  <si>
    <t>select_one sp_9_frequency_benefit_list</t>
  </si>
  <si>
    <t>ما هو تكرار تسليم المنافع؟</t>
  </si>
  <si>
    <t>${sp_9_frequency_benefit_sp1_wife} = 'other'</t>
  </si>
  <si>
    <t>select_multiple sp_10_in_kind_benefit_provision_list</t>
  </si>
  <si>
    <t>كيف يتم تقديم الاستحقاقات العينية للمستفيدين؟</t>
  </si>
  <si>
    <t>selected(${sp_10_in_kind_benefit_provision_sp1_wife}, 'other')</t>
  </si>
  <si>
    <t>active_sp_programmes_sp1_basic</t>
  </si>
  <si>
    <t>selected(${sp_1_social_protection_work}, 'basic_assistance_grant_ssolf')</t>
  </si>
  <si>
    <t>selected(${sp_4_benefits_sp1_basic}, 'other')</t>
  </si>
  <si>
    <t>selected(${sp_4_benefits_sp1_basic}, 'cash_transfer_to_bank_account')</t>
  </si>
  <si>
    <t>${sp_5_bank_transfer_sp1_basic} = 'other'</t>
  </si>
  <si>
    <t>selected(${sp_4_benefits_sp1_basic}, 'cash_transfer_to_bank_account') or selected(${sp_4_benefits_sp1_basic}, 'cash') or selected(${sp_4_benefits_sp1_basic}, 'cheque') or selected(${sp_4_benefits_sp1_basic}, 'voucher')</t>
  </si>
  <si>
    <t>${sp_6_amount_benefit_calculated_sp1_basic} = 'other'</t>
  </si>
  <si>
    <t>selected(${sp_4_benefits_sp1_basic}, 'in_kind')</t>
  </si>
  <si>
    <t>selected(${sp_8_in_kind_benefit_sp1_basic}, 'other')</t>
  </si>
  <si>
    <t>${sp_9_frequency_benefit_sp1_basic} = 'other'</t>
  </si>
  <si>
    <t>selected(${sp_10_in_kind_benefit_provision_sp1_basic}, 'other')</t>
  </si>
  <si>
    <t>active_sp_programmes_sp1_emergency</t>
  </si>
  <si>
    <t>selected(${sp_1_social_protection_work}, 'emergency_assistance_grant_ssolf')</t>
  </si>
  <si>
    <t>selected(${sp_4_benefits_sp1_emergency}, 'other')</t>
  </si>
  <si>
    <t>selected(${sp_4_benefits_sp1_emergency}, 'cash_transfer_to_bank_account')</t>
  </si>
  <si>
    <t>${sp_5_bank_transfer_sp1_emergency} = 'other'</t>
  </si>
  <si>
    <t>selected(${sp_4_benefits_sp1_emergency}, 'cash_transfer_to_bank_account') or selected(${sp_4_benefits_sp1_emergency}, 'cash') or selected(${sp_4_benefits_sp1_emergency}, 'cheque') or selected(${sp_4_benefits_sp1_emergency}, 'voucher')</t>
  </si>
  <si>
    <t>${sp_6_amount_benefit_calculated_sp1_emergency} = 'other'</t>
  </si>
  <si>
    <t>selected(${sp_4_benefits_sp1_emergency}, 'in_kind')</t>
  </si>
  <si>
    <t>selected(${sp_8_in_kind_benefit_sp1_emergency}, 'other')</t>
  </si>
  <si>
    <t>${sp_9_frequency_benefit_sp1_emergency} = 'other'</t>
  </si>
  <si>
    <t>selected(${sp_10_in_kind_benefit_provision_sp1_emergency}, 'other')</t>
  </si>
  <si>
    <t>active_sp_programmes_sp2_wife</t>
  </si>
  <si>
    <t>selected(${sp_2_social_protection_care_centre}, 'wife_and_children_grant')</t>
  </si>
  <si>
    <t>selected(${sp_4_benefits_sp2_wife}, 'other')</t>
  </si>
  <si>
    <t>selected(${sp_4_benefits_sp2_wife}, 'cash_transfer_to_bank_account')</t>
  </si>
  <si>
    <t>${sp_5_bank_transfer_sp2_wife} = 'other'</t>
  </si>
  <si>
    <t>selected(${sp_4_benefits_sp2_wife}, 'cash_transfer_to_bank_account') or selected(${sp_4_benefits_sp2_wife}, 'cash') or selected(${sp_4_benefits_sp2_wife}, 'cheque') or selected(${sp_4_benefits_sp2_wife}, 'voucher')</t>
  </si>
  <si>
    <t>${sp_6_amount_benefit_calculated_sp2_wife} = 'other'</t>
  </si>
  <si>
    <t>selected(${sp_4_benefits_sp2_wife}, 'in_kind')</t>
  </si>
  <si>
    <t>selected(${sp_8_in_kind_benefit_sp2_wife}, 'other')</t>
  </si>
  <si>
    <t>${sp_9_frequency_benefit_sp2_wife} = 'other'</t>
  </si>
  <si>
    <t>selected(${sp_10_in_kind_benefit_provision_sp2_wife}, 'other')</t>
  </si>
  <si>
    <t>active_sp_programmes_sp2_basic</t>
  </si>
  <si>
    <t>selected(${sp_2_social_protection_care_centre}, 'basic_assistance_grant')</t>
  </si>
  <si>
    <t>selected(${sp_4_benefits_sp2_basic}, 'other')</t>
  </si>
  <si>
    <t>selected(${sp_4_benefits_sp2_basic}, 'cash_transfer_to_bank_account')</t>
  </si>
  <si>
    <t>${sp_5_bank_transfer_sp2_basic} = 'other'</t>
  </si>
  <si>
    <t>selected(${sp_4_benefits_sp2_basic}, 'cash_transfer_to_bank_account') or selected(${sp_4_benefits_sp2_basic}, 'cash') or selected(${sp_4_benefits_sp2_basic}, 'cheque') or selected(${sp_4_benefits_sp2_basic}, 'voucher')</t>
  </si>
  <si>
    <t>${sp_6_amount_benefit_calculated_sp2_basic} = 'other'</t>
  </si>
  <si>
    <t>selected(${sp_4_benefits_sp2_basic}, 'in_kind')</t>
  </si>
  <si>
    <t>selected(${sp_8_in_kind_benefit_sp2_basic}, 'other')</t>
  </si>
  <si>
    <t>${sp_9_frequency_benefit_sp2_basic} = 'other'</t>
  </si>
  <si>
    <t>selected(${sp_10_in_kind_benefit_provision_sp2_basic}, 'other')</t>
  </si>
  <si>
    <t>active_sp_programmes_sp2_emergency</t>
  </si>
  <si>
    <t>selected(${sp_2_social_protection_care_centre}, 'emergency_assistance_grant')</t>
  </si>
  <si>
    <t>selected(${sp_4_benefits_sp2_emergency}, 'other')</t>
  </si>
  <si>
    <t>selected(${sp_4_benefits_sp2_emergency}, 'cash_transfer_to_bank_account')</t>
  </si>
  <si>
    <t>${sp_5_bank_transfer_sp2_emergency} = 'other'</t>
  </si>
  <si>
    <t>selected(${sp_4_benefits_sp2_emergency}, 'cash_transfer_to_bank_account') or selected(${sp_4_benefits_sp2_emergency}, 'cash') or selected(${sp_4_benefits_sp2_emergency}, 'cheque') or selected(${sp_4_benefits_sp2_emergency}, 'voucher')</t>
  </si>
  <si>
    <t>${sp_6_amount_benefit_calculated_sp2_emergency} = 'other'</t>
  </si>
  <si>
    <t>selected(${sp_4_benefits_sp2_emergency}, 'in_kind')</t>
  </si>
  <si>
    <t>selected(${sp_8_in_kind_benefit_sp2_emergency}, 'other')</t>
  </si>
  <si>
    <t>${sp_9_frequency_benefit_sp2_emergency} = 'other'</t>
  </si>
  <si>
    <t>selected(${sp_10_in_kind_benefit_provision_sp2_emergency}, 'other')</t>
  </si>
  <si>
    <t>legal_administrative_framework</t>
  </si>
  <si>
    <t>الإطار الإداري القانوني</t>
  </si>
  <si>
    <t>Legal Administrative Framework</t>
  </si>
  <si>
    <t>select_one legad_1_scheme_type_list</t>
  </si>
  <si>
    <t>وفي إطار أي نوع من الخطط يندرج هذا البرنامج؟ (منحة للزوجة و الابناء)</t>
  </si>
  <si>
    <t>وفي إطار أي نوع من الخطط يندرج هذا البرنامج؟ (المعاش الأساسي)</t>
  </si>
  <si>
    <t>وفي إطار أي نوع من الخطط يندرج هذا البرنامج؟ (تعويض في حالات الكوارث الطبيعية و النكبات)</t>
  </si>
  <si>
    <t>select_multiple legad_2_category_eligbility_list</t>
  </si>
  <si>
    <t>من هو المؤهل لهذا البرنامج؟</t>
  </si>
  <si>
    <t>${legad_1_scheme_type_sp1_wife} = 'categorical' or ${legad_1_scheme_type_sp1_basic} = 'means_tested' or ${legad_1_scheme_type_sp1_emergency} = 'means_tested' or ${legad_1_scheme_type_sp2_wife} = 'means_tested' or ${legad_1_scheme_type_sp2_basic} = 'means_tested' or ${legad_1_scheme_type_sp2_emergency} = 'means_tested'</t>
  </si>
  <si>
    <t>selected(${legad_2_category_eligbility}, 'other')</t>
  </si>
  <si>
    <t>ما هي المعايير التي يجب على المتقدمين تلبيتها؟</t>
  </si>
  <si>
    <t>multiline</t>
  </si>
  <si>
    <t>select_one legad_4_coverage_list</t>
  </si>
  <si>
    <t>هل يشمل هذا البرنامج جميع الفئات/الأطفال المؤهلين في المنطقة (بما في ذلك دور الرعاية)؟ (منحة للزوجة و الابناء)</t>
  </si>
  <si>
    <t>في رأيك، لماذا لا يشمل هذا البرنامج بعض المجموعات/الأطفال المؤهلين؟</t>
  </si>
  <si>
    <t>${legad_4_coverage_sp1_wife} = 'no'</t>
  </si>
  <si>
    <t>هل يشمل هذا البرنامج جميع الفئات/الأطفال المؤهلين في المنطقة (بما في ذلك دور الرعاية)؟ (المعاش الأساسي)</t>
  </si>
  <si>
    <t>${legad_4_coverage_sp1_basic} = 'no'</t>
  </si>
  <si>
    <t>هل يشمل هذا البرنامج جميع الفئات/الأطفال المؤهلين في المنطقة (بما في ذلك دور الرعاية)؟ (تعويض في حالات الكوارث الطبيعية و النكبات)</t>
  </si>
  <si>
    <t>${legad_4_coverage_sp1_emergency} = 'no'</t>
  </si>
  <si>
    <t>${legad_4_coverage_sp2_wife} = 'no'</t>
  </si>
  <si>
    <t>${legad_4_coverage_sp2_basic} = 'no'</t>
  </si>
  <si>
    <t>${legad_4_coverage_sp2_emergency} = 'no'</t>
  </si>
  <si>
    <t>select_one legad_6_multiple_programmes_list</t>
  </si>
  <si>
    <t>هل يمكن للأسرة/الطفل الاستفادة من أكثر من برنامج واحد للحماية الاجتماعية؟</t>
  </si>
  <si>
    <t>يرجى ذكر البرامج المختلفة التي يمكن أن تكون لها</t>
  </si>
  <si>
    <t>${legad_6_multiple_programmes} = 'yes'</t>
  </si>
  <si>
    <t>select_multiple legad_8_post_enrol__conditions_list</t>
  </si>
  <si>
    <t>هل هناك شروط للالتحاق بعد التسجيل في البرنامج؟ (منحة للزوجة و الابناء)</t>
  </si>
  <si>
    <t>selected(${legad_8_post_enrol__conditions_sp1_wife}, 'other')</t>
  </si>
  <si>
    <t>هل هناك شروط للالتحاق بعد التسجيل في البرنامج؟ (المعاش الأساسي)</t>
  </si>
  <si>
    <t>selected(${legad_8_post_enrol__conditions_sp1_basic}, 'other')</t>
  </si>
  <si>
    <t>هل هناك شروط للالتحاق بعد التسجيل في البرنامج؟ (تعويض في حالات الكوارث الطبيعية و النكبات)</t>
  </si>
  <si>
    <t>selected(${legad_8_post_enrol__conditions_sp1_emergency}, 'other')</t>
  </si>
  <si>
    <t>selected(${legad_8_post_enrol__conditions_sp2_wife}, 'other')</t>
  </si>
  <si>
    <t>selected(${legad_8_post_enrol__conditions_sp2_basic}, 'other')</t>
  </si>
  <si>
    <t>selected(${legad_8_post_enrol__conditions_sp2_emergency}, 'other')</t>
  </si>
  <si>
    <t>outreach</t>
  </si>
  <si>
    <t>التوعيه</t>
  </si>
  <si>
    <t>Outreach</t>
  </si>
  <si>
    <t>select_multiple out_1_means_of_communication_list</t>
  </si>
  <si>
    <t>ما هي وسائل الاتصال المعمول بها لإعلام الجمهور بمختلف البرامج ومعايير الأهلية واستحقاقات الاستحقاقات وعملية التسجيل؟</t>
  </si>
  <si>
    <t>selected(${out_1_means_of_communication}, 'other')</t>
  </si>
  <si>
    <t>select_one out_2_outreach_level_list</t>
  </si>
  <si>
    <t>على أي مستوى إداري لوزارة الشؤون الاجتماعية/صندوق التضامن الاجتماعي يتم هذا التواصل؟</t>
  </si>
  <si>
    <t>select_one out_3_outreach_coverage_list</t>
  </si>
  <si>
    <t>على حد علمك، هل جميع المستفيدين المحتملين على علم بالبرنامج، وكيفية التقدم بطلب أو التسجيل للحصول عليه وما هي الشروط المؤهلة؟ (منحة للزوجة و الابناء)</t>
  </si>
  <si>
    <t>selected(${sp_1_social_protection_work},'wife_and_children_grant_mosa') and (selected(${bio_4_resp_type},'social_worker_ministry_of_social_affairs') or selected(${bio_4_resp_type},'social_worker_social_solidarity_fund'))</t>
  </si>
  <si>
    <t>select_one out_4_outreach_coverage_bis_list</t>
  </si>
  <si>
    <t>على حد علمك ، هل جميع الأخصائيين الاجتماعيين في مراكز الرعاية على علم بالبرنامج ، وكيفية التقدم بطلب أو التسجيل فيه وما هي الشروط المؤهلة؟  (منحة للزوجة و الابناء)</t>
  </si>
  <si>
    <t>selected(${sp_1_social_protection_work}, 'wife_and_children_grant_mosa') and ${bio_4_resp_type} = 'social_worker_care_centres'</t>
  </si>
  <si>
    <t>على حد علمك، هل جميع المستفيدين المحتملين على علم بالبرنامج، وكيفية التقدم بطلب أو التسجيل للحصول عليه وما هي الشروط المؤهلة؟ (المعاش الأساسي)</t>
  </si>
  <si>
    <t>selected(${sp_1_social_protection_work},'basic_assistance_grant_ssolf') and (selected(${bio_4_resp_type},'social_worker_ministry_of_social_affairs') or selected(${bio_4_resp_type},'social_worker_social_solidarity_fund'))</t>
  </si>
  <si>
    <t>على حد علمك ، هل جميع الأخصائيين الاجتماعيين في مراكز الرعاية على علم بالبرنامج ، وكيفية التقدم بطلب أو التسجيل فيه وما هي الشروط المؤهلة؟ (المعاش الأساسي)</t>
  </si>
  <si>
    <t>selected(${sp_1_social_protection_work}, 'basic_assistance_grant_ssolf') and ${bio_4_resp_type} = 'social_worker_care_centres'</t>
  </si>
  <si>
    <t>على حد علمك، هل جميع المستفيدين المحتملين على علم بالبرنامج، وكيفية التقدم بطلب أو التسجيل للحصول عليه وما هي الشروط المؤهلة؟ (تعويض في حالات الكوارث الطبيعية و النكبات)</t>
  </si>
  <si>
    <t>selected(${sp_1_social_protection_work},'emergency_assistance_grant_ssolf') and (selected(${bio_4_resp_type},'social_worker_ministry_of_social_affairs') or selected(${bio_4_resp_type},'social_worker_social_solidarity_fund'))</t>
  </si>
  <si>
    <t>على حد علمك ، هل جميع الأخصائيين الاجتماعيين في مراكز الرعاية على علم بالبرنامج ، وكيفية التقدم بطلب أو التسجيل فيه وما هي الشروط المؤهلة؟ (تعويض في حالات الكوارث الطبيعية و النكبات)</t>
  </si>
  <si>
    <t>selected(${sp_1_social_protection_work}, 'emergency_assistance_grant_ssolf') and ${bio_4_resp_type} = 'social_worker_care_centres'</t>
  </si>
  <si>
    <t>على حد علمك، هل جميع المستفيدين المحتملين على علم بالبرنامج، وكيفية التقدم بطلب أو التسجيل للحصول عليه وما هي الشروط المؤهلة؟  (منحة للزوجة و الابناء)</t>
  </si>
  <si>
    <t>selected(${sp_2_social_protection_care_centre},'wife_and_children_grant') and (selected(${bio_4_resp_type},'social_worker_ministry_of_social_affairs') or selected(${bio_4_resp_type},'social_worker_social_solidarity_fund'))</t>
  </si>
  <si>
    <t>على حد علمك ، هل جميع الأخصائيين الاجتماعيين في مراكز الرعاية على علم بالبرنامج ، وكيفية التقدم بطلب أو التسجيل فيه وما هي الشروط المؤهلة؟ (منحة للزوجة و الابناء)</t>
  </si>
  <si>
    <t>selected(${sp_2_social_protection_care_centre}, 'wife_and_children_grant') and ${bio_4_resp_type} = 'social_worker_care_centres'</t>
  </si>
  <si>
    <t>selected(${sp_2_social_protection_care_centre},'basic_assistance_grant') and (selected(${bio_4_resp_type},'social_worker_ministry_of_social_affairs') or selected(${bio_4_resp_type},'social_worker_social_solidarity_fund'))</t>
  </si>
  <si>
    <t>selected(${sp_2_social_protection_care_centre}, 'basic_assistance_grant') and ${bio_4_resp_type} = 'social_worker_care_centres'</t>
  </si>
  <si>
    <t>selected(${sp_2_social_protection_care_centre},'emergency_assistance_grant') and (selected(${bio_4_resp_type},'social_worker_ministry_of_social_affairs') or selected(${bio_4_resp_type},'social_worker_social_solidarity_fund'))</t>
  </si>
  <si>
    <t>selected(${sp_2_social_protection_care_centre}, 'emergency_assistance_grant') and ${bio_4_resp_type} = 'social_worker_care_centres'</t>
  </si>
  <si>
    <t>من لم يتم الاتصال به من خلال التواصل؟ لماذا؟ حدد لكل فئة لم يتم الوصول إليها، إن وجدت.</t>
  </si>
  <si>
    <t>${out_3_outreach_coverage_sp1_wife} = 'no' or ${out_3_outreach_coverage_sp1_basic} = 'no' or ${out_3_outreach_coverage_sp1_emergency} = 'no' or ${out_3_outreach_coverage_sp2_wife} = 'no' or ${out_3_outreach_coverage_sp2_basic} = 'no' or ${out_3_outreach_coverage_sp2_emergency} = 'no'</t>
  </si>
  <si>
    <t>لماذا؟</t>
  </si>
  <si>
    <t>${out_4_outreach_coverage_bis_sp1_wife} = 'no' or ${out_4_outreach_coverage_bis_sp1_basic} = 'no' or ${out_4_outreach_coverage_bis_sp1_emergency} = 'no' or ${out_4_outreach_coverage_bis_sp2_wife} = 'no' or ${out_4_outreach_coverage_bis_sp2_basic} = 'no' or ${out_4_outreach_coverage_bis_sp2_emergency} = 'no'</t>
  </si>
  <si>
    <t>registration_process</t>
  </si>
  <si>
    <t>عملية التسجيل</t>
  </si>
  <si>
    <t>Registration Process</t>
  </si>
  <si>
    <t>registration_process_sp1_wife</t>
  </si>
  <si>
    <t>select_multiple registr_1_registr__place_list</t>
  </si>
  <si>
    <t>أين يحتاج المستفيدون المحتملون إلى التسجيل في هذا البرنامج؟</t>
  </si>
  <si>
    <t>selected(${registr_1_registr__place_sp1_wife}, 'other')</t>
  </si>
  <si>
    <t>select_multiple registr_2_registr__care_centres_list</t>
  </si>
  <si>
    <t>من المسؤول عن تسجيل الأطفال في مراكز الرعاية؟</t>
  </si>
  <si>
    <t>selected(${registr_2_registr__care_centres_sp1_wife}, 'other')</t>
  </si>
  <si>
    <t>ما هي المعلومات التي يحتاج مقدمو الطلبات إلى تقديمها في استمارة التسجيل؟</t>
  </si>
  <si>
    <t>select_multiple registr_4_registr__documentation_list</t>
  </si>
  <si>
    <t>ما هي الوثائق التي يحتاج مقدمو الطلبات إلى تقديمها؟</t>
  </si>
  <si>
    <t>selected(${registr_4_registr__documentation_sp1_wife}, 'other')</t>
  </si>
  <si>
    <t>select_one registr_5_registr__length_list</t>
  </si>
  <si>
    <t>كم تستغرق عملية التسجيل (من تقديم الوثائق اللازمة إلى التسجيل في النظام) عادة؟</t>
  </si>
  <si>
    <t>registration_process_sp1_basic</t>
  </si>
  <si>
    <t>selected(${registr_1_registr__place_sp1_basic}, 'other')</t>
  </si>
  <si>
    <t>selected(${registr_2_registr__care_centres_sp1_basic}, 'other')</t>
  </si>
  <si>
    <t>selected(${registr_4_registr__documentation_sp1_basic}, 'other')</t>
  </si>
  <si>
    <t>registration_process_sp1_emergency</t>
  </si>
  <si>
    <t>selected(${registr_1_registr__place_sp1_emergency}, 'other')</t>
  </si>
  <si>
    <t>selected(${registr_2_registr__care_centres_sp1_emergency}, 'other')</t>
  </si>
  <si>
    <t>selected(${registr_4_registr__documentation_sp1_emergency}, 'other')</t>
  </si>
  <si>
    <t>registration_process_sp2_wife</t>
  </si>
  <si>
    <t>selected(${registr_1_registr__place_sp2_wife}, 'other')</t>
  </si>
  <si>
    <t>selected(${registr_2_registr__care_centres_sp2_wife}, 'other')</t>
  </si>
  <si>
    <t>selected(${registr_4_registr__documentation_sp2_wife}, 'other')</t>
  </si>
  <si>
    <t>registration_process_sp2_basic</t>
  </si>
  <si>
    <t>selected(${registr_1_registr__place_sp2_basic}, 'other')</t>
  </si>
  <si>
    <t>selected(${registr_2_registr__care_centres_sp2_basic}, 'other')</t>
  </si>
  <si>
    <t>selected(${registr_4_registr__documentation_sp2_basic}, 'other')</t>
  </si>
  <si>
    <t>registration_process_sp2_emergency</t>
  </si>
  <si>
    <t>selected(${registr_1_registr__place_sp2_emergency}, 'other')</t>
  </si>
  <si>
    <t>selected(${registr_2_registr__care_centres_sp2_emergency}, 'other')</t>
  </si>
  <si>
    <t>selected(${registr_4_registr__documentation_sp2_emergency}, 'other')</t>
  </si>
  <si>
    <t>social_workers_role</t>
  </si>
  <si>
    <t>دور العاملين الاجتماعيين</t>
  </si>
  <si>
    <t>Social Workers Role</t>
  </si>
  <si>
    <t>ما هو الدور الذي يلعبه الأخصائيون الاجتماعيون داخل مؤسستك في دعم عملية التسجيل؟</t>
  </si>
  <si>
    <t>select_multiple socwork_2_social_workers_outreach_list</t>
  </si>
  <si>
    <t>ما هو الدور الذي يلعبه الأخصائيون الاجتماعيون داخل مؤسستك في التوعية؟</t>
  </si>
  <si>
    <t>selected(${socwork_2_social_workers_outreach}, 'other')</t>
  </si>
  <si>
    <t>select_multiple socwork_3_social_workers_capacity_list</t>
  </si>
  <si>
    <t>الرجاء قراءة البيانات التالية وحدد كافة تلك التي تعتبرها صحيحة</t>
  </si>
  <si>
    <t>bottlenecks_and_barriers</t>
  </si>
  <si>
    <t>الاختناقات والحواجز</t>
  </si>
  <si>
    <t>Bottlenecks And Barriers</t>
  </si>
  <si>
    <t>select_multiple barr_1_barriers_list</t>
  </si>
  <si>
    <t>ما الذي يمنع الأطفال المؤهلين و/أو الأسر من التسجيل في هذا البرنامج؟ (منحة للزوجة و الابناء)</t>
  </si>
  <si>
    <t>(selected(.,'dk') and count-selected(.)=1 ) or (selected(.,'no') and count-selected(.)=1 ) or (selected(.,'dwta') and count-selected(.)=1 ) or (selected(.,’nothing’) and count-selected(.)=1 ) or not(selected(.,’not_relevant’) or selected(.,’nothing’) or selected(.,'dk') or selected(.,'dwta') or selected(.,'no'))</t>
  </si>
  <si>
    <t>selected(${barr_1_barriers_sp1_wife}, 'other')</t>
  </si>
  <si>
    <t>ما الذي يمنع الأطفال المؤهلين و/أو الأسر من التسجيل في هذا البرنامج؟ (المعاش الأساسي)</t>
  </si>
  <si>
    <t>selected(${barr_1_barriers_sp1_basic}, 'other')</t>
  </si>
  <si>
    <t>ما الذي يمنع الأطفال المؤهلين و/أو الأسر من التسجيل في هذا البرنامج؟ (تعويض في حالات الكوارث الطبيعية و النكبات)</t>
  </si>
  <si>
    <t>selected(${barr_1_barriers_sp1_emergency}, 'other')</t>
  </si>
  <si>
    <t>selected(${barr_1_barriers_sp2_wife}, 'other')</t>
  </si>
  <si>
    <t>selected(${barr_1_barriers_sp2_basic}, 'other')</t>
  </si>
  <si>
    <t>selected(${barr_1_barriers_sp2_emergency}, 'other')</t>
  </si>
  <si>
    <t>هل يمكنك أن تشرح لماذا اخترت \"التمييز\"؟</t>
  </si>
  <si>
    <t>selected(${barr_1_barriers_sp1_wife}, 'nothing') or selected(${barr_1_barriers_sp1_basic}, 'nothing') or selected(${barr_1_barriers_sp1_emergency}, 'nothing') or selected(${barr_1_barriers_sp2_wife}, 'nothing') or selected(${barr_1_barriers_sp2_basic}, 'nothing') or selected(${barr_1_barriers_sp2_emergency}, 'nothing')</t>
  </si>
  <si>
    <t>select_multiple barr_3_delays_registr__list</t>
  </si>
  <si>
    <t>ما هي أسباب التأخير في عملية التسجيل بالنسبة لأولئك المؤهلين لهذا البرنامج؟ (منحة للزوجة و الابناء)</t>
  </si>
  <si>
    <t>selected(${barr_3_delays_registr__sp1_wife}, 'other')</t>
  </si>
  <si>
    <t>ما هي أسباب التأخير في عملية التسجيل بالنسبة لأولئك المؤهلين لهذا البرنامج؟ (المعاش الأساسي)</t>
  </si>
  <si>
    <t>selected(${barr_3_delays_registr__sp1_basic}, 'other')</t>
  </si>
  <si>
    <t>ما هي أسباب التأخير في عملية التسجيل بالنسبة لأولئك المؤهلين لهذا البرنامج؟ (تعويض في حالات الكوارث الطبيعية و النكبات)</t>
  </si>
  <si>
    <t>selected(${barr_3_delays_registr__sp1_emergency}, 'other')</t>
  </si>
  <si>
    <t>selected(${barr_3_delays_registr__sp2_wife}, 'other')</t>
  </si>
  <si>
    <t>selected(${barr_3_delays_registr__sp2_basic}, 'other')</t>
  </si>
  <si>
    <t>selected(${barr_3_delays_registr__sp2_emergency}, 'other')</t>
  </si>
  <si>
    <t>select_multiple barr_4_delays_payment_list</t>
  </si>
  <si>
    <t>ما هي أسباب التأخير في دفع أو استلام الاستحقاق للمسجلين في هذا البرنامج؟ (منحة للزوجة و الابناء)</t>
  </si>
  <si>
    <t>selected(${barr_4_delays_payment_sp1_wife}, 'other')</t>
  </si>
  <si>
    <t>ما هي أسباب التأخير في دفع أو استلام الاستحقاق للمسجلين في هذا البرنامج؟ (المعاش الأساسي)</t>
  </si>
  <si>
    <t>selected(${barr_4_delays_payment_sp1_basic}, 'other')</t>
  </si>
  <si>
    <t>ما هي أسباب التأخير في دفع أو استلام الاستحقاق للمسجلين في هذا البرنامج؟ (تعويض في حالات الكوارث الطبيعية و النكبات)</t>
  </si>
  <si>
    <t>selected(${barr_4_delays_payment_sp1_emergency}, 'other')</t>
  </si>
  <si>
    <t>selected(${barr_4_delays_payment_sp2_wife}, 'other')</t>
  </si>
  <si>
    <t>selected(${barr_4_delays_payment_sp2_basic}, 'other')</t>
  </si>
  <si>
    <t>selected(${barr_4_delays_payment_sp2_emergency}, 'other')</t>
  </si>
  <si>
    <t>select_multiple barr_5_barriers_groups_list</t>
  </si>
  <si>
    <t>ما هي الفئات (المجموعات) المؤهلة التي من المرجح أن تواجه المزيد من الحواجز للتسجيل في برامج الحماية الاجتماعية في منطقتك؟</t>
  </si>
  <si>
    <t>(selected(.,'dk') and count-selected(.)=1 ) or (selected(.,'no') and count-selected(.)=1 ) or (selected(.,'dwta') and count-selected(.)=1 ) or (selected(.,’nothing’) and count-selected(.)=1 ) or not(selected(.,’not_relevant’) or selected(.,’barr_5_barriers_groups_list_1’) or selected(.,'dk') or selected(.,'dwta') or selected(.,'no'))</t>
  </si>
  <si>
    <t>selected(${barr_5_barriers_groups}, 'other')</t>
  </si>
  <si>
    <t>حدد لكل مجموعة، إن وجدت.</t>
  </si>
  <si>
    <t>Specify for each group, if applicable.</t>
  </si>
  <si>
    <t>select_multiple barr_7_barriers_coverage_list</t>
  </si>
  <si>
    <t>الرجاء قراءة البيانات التالية وحدد كافة تلك التي تعتبرها صحيحة (منحة للزوجة و الابناء)</t>
  </si>
  <si>
    <t>الرجاء قراءة البيانات التالية وحدد كافة تلك التي تعتبرها صحيحة (المعاش الأساسي)</t>
  </si>
  <si>
    <t>الرجاء قراءة البيانات التالية وحدد كافة تلك التي تعتبرها صحيحة (تعويض في حالات الكوارث الطبيعية و النكبات)</t>
  </si>
  <si>
    <t>complaints_mechanisms</t>
  </si>
  <si>
    <t>آليات الشكاوى</t>
  </si>
  <si>
    <t>Complaints Mechanisms</t>
  </si>
  <si>
    <t>complaints_mechanisms_sp1_wife</t>
  </si>
  <si>
    <t>select_one compl_1_compl__applicat__rejected_list</t>
  </si>
  <si>
    <t>هل يوفر هذا البرنامج آليات لتقديم الشكاوى والاستئناف للمتقدمين الذين رفض تسجيلهم؟</t>
  </si>
  <si>
    <t>select_one compl_2_compl__regist__no_benefit_list</t>
  </si>
  <si>
    <t>هل يوفر هذا البرنامج آليات لتقديم الشكاوى والاستئناف للمتقدمين المسجلين ولكنهم لم يحصلوا على المزايا على النحو المنشود؟</t>
  </si>
  <si>
    <t>هل يمكنك وصف هذه الآليات خطوة بخطوة؟</t>
  </si>
  <si>
    <t>حدد لكل برنامج ومجموعة، إن وجدت.</t>
  </si>
  <si>
    <t>Specify for each programme and group, if applicable.</t>
  </si>
  <si>
    <t>${compl_1_compl__applicat__rejected_sp1_wife} = 'yes' or ${compl_2_compl__regist__no_benefit_sp1_wife} = 'yes'</t>
  </si>
  <si>
    <t>هل يمكنك وصف دور الأخصائيين الاجتماعيين في هذه العملية بدقة؟</t>
  </si>
  <si>
    <t>complaints_mechanisms_sp1_basic</t>
  </si>
  <si>
    <t>${compl_1_compl__applicat__rejected_sp1_basic} = 'yes' or ${compl_2_compl__regist__no_benefit_sp1_basic} = 'yes'</t>
  </si>
  <si>
    <t>complaints_mechanisms_sp1_emergency</t>
  </si>
  <si>
    <t>${compl_1_compl__applicat__rejected_sp1_emergency} = 'yes' or ${compl_2_compl__regist__no_benefit_sp1_emergency} = 'yes'</t>
  </si>
  <si>
    <t>complaints_mechanisms_sp2_wife</t>
  </si>
  <si>
    <t>${compl_1_compl__applicat__rejected_sp2_wife} = 'yes' or ${compl_2_compl__regist__no_benefit_sp2_wife} = 'yes'</t>
  </si>
  <si>
    <t>complaints_mechanisms_sp2_basic</t>
  </si>
  <si>
    <t>${compl_1_compl__applicat__rejected_sp2_basic} = 'yes' or ${compl_2_compl__regist__no_benefit_sp2_basic} = 'yes'</t>
  </si>
  <si>
    <t>complaints_mechanisms_sp2_emergency</t>
  </si>
  <si>
    <t>${compl_1_compl__applicat__rejected_sp2_emergency} = 'yes' or ${compl_2_compl__regist__no_benefit_sp2_emergency} = 'yes'</t>
  </si>
  <si>
    <t>closing</t>
  </si>
  <si>
    <t>اغلاق</t>
  </si>
  <si>
    <t>Closing</t>
  </si>
  <si>
    <t>هل هناك أي معلومات إضافية ذات صلة ترغب في مشاركتها؟</t>
  </si>
  <si>
    <t>clo_2_na</t>
  </si>
  <si>
    <t>مع من سيكون من المثير للاهتمام التحدث كجزء من تقييمنا؟ هل يمكنك تزويدنا بجهات اتصال؟</t>
  </si>
  <si>
    <t>With whom would it be interesting to talk to as part of our assessment? Can you provide us with contacts?</t>
  </si>
  <si>
    <t>توفير المسمى الوظيفي/ المؤسسة ورقم الهاتف/البريد الإلكتروني</t>
  </si>
  <si>
    <t>Provide job title/organisation, and phone number/email</t>
  </si>
  <si>
    <t>calculate</t>
  </si>
  <si>
    <t>__version__</t>
  </si>
  <si>
    <t>'vdbK2EzduXGF4nCrgQaGUB'</t>
  </si>
  <si>
    <t>Items</t>
  </si>
  <si>
    <t>Description</t>
  </si>
  <si>
    <t>Project Background</t>
  </si>
  <si>
    <t xml:space="preserve">The overall aim of this assessment is to understand the existing legal and policy framework for social protection programmes (most of which are run by the Social Solidarity Fund and the Ministry of Social Affairs)  in Libya, as well as how these function in practice. This investigation will seek to determine which families and/or individuals are considered eligible for different programmes, the application process for registration, and the bottlenecks and barriers experienced by those enrolling. Alongside this, it will also consider how these vary in different regions of the country and among different population groups.
The findings will be used to produce recommendations for both donors, UNICEF and UNHCR (and other UN agencies and humanitarian organisations), on how best to fill gaps in coverage of social protection programmes, improve synergies and linkages between Humanitarian Cash Transfer programmes and national social protection schemes, improve registration services and safeguard the rights and well-being of those currently unregistered in Libya. These recommendations can be used by UNICEF and UNHCR for advocacy purposes regarding the expansion of the current eligibility criteria to cover vulnerable groups living in Libya and who fall outside of the system. They can also help inform their national and global strategies as social protection is a Sustainable Development Goal, of which both UN agencies are custodians. </t>
  </si>
  <si>
    <t>Primary data collection time period</t>
  </si>
  <si>
    <t>Geographic Coverage</t>
  </si>
  <si>
    <t>Tripoli, Benghazi, Sebha.</t>
  </si>
  <si>
    <t>Methodology &amp; Sampling</t>
  </si>
  <si>
    <t>Participating Partners</t>
  </si>
  <si>
    <t>Data collection was completed with contribution of Libyan partner CSOs (Enmaa, Psychosocial Team, Breeze) who conducted all interviews in the three locations.</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</si>
  <si>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</si>
  <si>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</si>
  <si>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</si>
  <si>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Edward Beswick - edward.beswick@reach-initiative.org
Abir Nur - abir.nur@reach-intiative.org</t>
  </si>
  <si>
    <t>REACH LIBYA | LBY2106 BLUEPRINT INITIATIVE: SOCIAL PROTECTION SYSTEMS FOR CHILDREN IN LIBYA [Social workers Dataset]</t>
  </si>
  <si>
    <t xml:space="preserve">A total of 53 key informant interviews were conducted from September 23 to December 12, 2021. </t>
  </si>
  <si>
    <t xml:space="preserve">This phase of the assessment involved data collection with 53 social workers from the Ministry of Social Affairs, from the Social Solidarity Fund, and in care centres.  These interviews allowed REACH to understand the registration process, as well as the barriers and bottlenecks for registration at the municipal level, from a service provider standpoint. According to the first phase of data collection (with national level experts), social workers are in charge of conducting a “social status assessment” of each applicant before referring them to the adequate unit for registration. They are also involved in the hearing of complaints and appeals for applicants who got their registration rejected. This activity thus helped to determine the role and capacity of social workers in supporting registration and outreach into these programmes, and especially for vulnerable children (e.g. orphans and children without legal guardians) in care centres if applicable.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</si>
</sst>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h:mm:ss;@"/>
    <numFmt numFmtId="166" formatCode="h:mm;@"/>
  </numFmts>
  <fonts count="16" x14ac:knownFonts="1">
    <font>
      <sz val="11"/>
      <color theme="1"/>
      <name val="Calibri"/>
      <family val="2"/>
      <scheme val="minor"/>
    </font>
    <font>
      <b/>
      <sz val="12"/>
      <color theme="0"/>
      <name val="Arial Narrow"/>
      <family val="2"/>
    </font>
    <font>
      <sz val="11"/>
      <color theme="0"/>
      <name val="Calibri"/>
      <family val="2"/>
      <scheme val="minor"/>
    </font>
    <font>
      <sz val="10"/>
      <name val="Arial Narrow"/>
      <family val="2"/>
    </font>
    <font>
      <sz val="10"/>
      <color theme="1"/>
      <name val="Arial Narrow"/>
      <family val="2"/>
    </font>
    <font>
      <b/>
      <sz val="11"/>
      <color theme="0"/>
      <name val="Arial Narrow"/>
      <family val="2"/>
    </font>
    <font>
      <sz val="10"/>
      <color theme="0"/>
      <name val="Arial Narrow"/>
      <family val="2"/>
    </font>
    <font>
      <sz val="11"/>
      <color theme="1"/>
      <name val="Calibri"/>
      <family val="2"/>
    </font>
    <font>
      <sz val="8"/>
      <name val="Calibri"/>
      <family val="2"/>
      <scheme val="minor"/>
    </font>
    <font>
      <b/>
      <sz val="11"/>
      <color theme="0"/>
      <name val="Calibri"/>
      <family val="2"/>
      <scheme val="minor"/>
    </font>
    <font>
      <b/>
      <sz val="11"/>
      <color theme="1"/>
      <name val="Calibri"/>
      <family val="2"/>
      <scheme val="minor"/>
    </font>
    <font>
      <sz val="10"/>
      <color rgb="FF000000"/>
      <name val="Arial Narrow"/>
      <family val="2"/>
    </font>
    <font>
      <sz val="11"/>
      <name val="Arial Narrow"/>
      <family val="2"/>
    </font>
    <font>
      <b/>
      <sz val="11"/>
      <name val="Arial Narrow"/>
      <family val="2"/>
    </font>
    <font>
      <b/>
      <sz val="11"/>
      <color theme="1" tint="4.9989318521683403E-2"/>
      <name val="Calibri"/>
      <family val="2"/>
      <scheme val="minor"/>
    </font>
    <font>
      <b/>
      <sz val="24"/>
      <color rgb="FF000000"/>
      <name val="Arial Narrow"/>
      <family val="2"/>
    </font>
  </fonts>
  <fills count="26">
    <fill>
      <patternFill patternType="none"/>
    </fill>
    <fill>
      <patternFill patternType="gray125"/>
    </fill>
    <fill>
      <patternFill patternType="solid">
        <fgColor rgb="FFE34443"/>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bgColor indexed="64"/>
      </patternFill>
    </fill>
    <fill>
      <patternFill patternType="solid">
        <fgColor theme="9" tint="0.59999389629810485"/>
        <bgColor indexed="64"/>
      </patternFill>
    </fill>
    <fill>
      <patternFill patternType="solid">
        <fgColor rgb="FF00B050"/>
        <bgColor indexed="64"/>
      </patternFill>
    </fill>
    <fill>
      <patternFill patternType="solid">
        <fgColor theme="1"/>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rgb="FFC00000"/>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rgb="FFCC3300"/>
        <bgColor rgb="FF000000"/>
      </patternFill>
    </fill>
    <fill>
      <patternFill patternType="solid">
        <fgColor theme="7" tint="0.39997558519241921"/>
        <bgColor indexed="64"/>
      </patternFill>
    </fill>
    <fill>
      <patternFill patternType="solid">
        <fgColor theme="0" tint="-0.34998626667073579"/>
        <bgColor indexed="64"/>
      </patternFill>
    </fill>
    <fill>
      <patternFill patternType="solid">
        <fgColor rgb="FFEE5859"/>
        <bgColor indexed="64"/>
      </patternFill>
    </fill>
    <fill>
      <patternFill patternType="solid">
        <fgColor theme="0"/>
        <bgColor indexed="64"/>
      </patternFill>
    </fill>
    <fill>
      <patternFill patternType="solid">
        <fgColor rgb="FF92D050"/>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s>
  <borders count="21">
    <border>
      <left/>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diagonal/>
    </border>
    <border>
      <left style="thin">
        <color theme="0"/>
      </left>
      <right style="thin">
        <color theme="0"/>
      </right>
      <top style="thin">
        <color theme="0"/>
      </top>
      <bottom/>
      <diagonal/>
    </border>
    <border>
      <left style="thin">
        <color indexed="64"/>
      </left>
      <right/>
      <top/>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s>
  <cellStyleXfs count="1">
    <xf numFmtId="0" fontId="0" fillId="0" borderId="0"/>
  </cellStyleXfs>
  <cellXfs count="113">
    <xf numFmtId="0" fontId="0" fillId="0" borderId="0" xfId="0"/>
    <xf numFmtId="0" fontId="1" fillId="2" borderId="0" xfId="0" applyFont="1" applyFill="1" applyAlignment="1">
      <alignment horizontal="left" vertical="center" wrapText="1"/>
    </xf>
    <xf numFmtId="0" fontId="0" fillId="0" borderId="0" xfId="0" applyAlignment="1"/>
    <xf numFmtId="0" fontId="0" fillId="3" borderId="0" xfId="0" applyFill="1"/>
    <xf numFmtId="0" fontId="0" fillId="4" borderId="0" xfId="0" applyFill="1"/>
    <xf numFmtId="165" fontId="0" fillId="0" borderId="0" xfId="0" applyNumberFormat="1"/>
    <xf numFmtId="0" fontId="2" fillId="5" borderId="0" xfId="0" applyFont="1" applyFill="1" applyAlignment="1"/>
    <xf numFmtId="0" fontId="2" fillId="5" borderId="0" xfId="0" applyFont="1" applyFill="1"/>
    <xf numFmtId="0" fontId="4" fillId="0" borderId="0" xfId="0" applyFont="1"/>
    <xf numFmtId="0" fontId="5" fillId="2" borderId="0" xfId="0" applyFont="1" applyFill="1" applyAlignment="1">
      <alignment horizontal="center" vertical="center" wrapText="1"/>
    </xf>
    <xf numFmtId="0" fontId="4" fillId="3" borderId="0" xfId="0" applyFont="1" applyFill="1"/>
    <xf numFmtId="0" fontId="6" fillId="2" borderId="0" xfId="0" applyFont="1" applyFill="1" applyAlignment="1">
      <alignment horizontal="left" vertical="center"/>
    </xf>
    <xf numFmtId="164" fontId="0" fillId="0" borderId="0" xfId="0" applyNumberFormat="1" applyFill="1" applyAlignment="1"/>
    <xf numFmtId="164" fontId="0" fillId="0" borderId="0" xfId="0" applyNumberFormat="1" applyFill="1"/>
    <xf numFmtId="0" fontId="0" fillId="0" borderId="0" xfId="0" applyFill="1" applyAlignment="1"/>
    <xf numFmtId="0" fontId="0" fillId="0" borderId="0" xfId="0" applyFill="1"/>
    <xf numFmtId="0" fontId="4" fillId="0" borderId="0" xfId="0" applyFont="1" applyAlignment="1"/>
    <xf numFmtId="0" fontId="4" fillId="0" borderId="0" xfId="0" applyFont="1" applyFill="1"/>
    <xf numFmtId="0" fontId="3" fillId="7" borderId="2" xfId="0" applyFont="1" applyFill="1" applyBorder="1" applyAlignment="1">
      <alignment horizontal="center" vertical="center"/>
    </xf>
    <xf numFmtId="0" fontId="4" fillId="0" borderId="0" xfId="0" applyFont="1" applyFill="1" applyBorder="1"/>
    <xf numFmtId="0" fontId="7" fillId="0" borderId="0" xfId="0" applyFont="1"/>
    <xf numFmtId="0" fontId="2" fillId="8" borderId="0" xfId="0" applyFont="1" applyFill="1"/>
    <xf numFmtId="0" fontId="4" fillId="0" borderId="0" xfId="0" applyFont="1" applyFill="1" applyBorder="1" applyAlignment="1"/>
    <xf numFmtId="0" fontId="3" fillId="11" borderId="2" xfId="0" applyFont="1" applyFill="1" applyBorder="1" applyAlignment="1">
      <alignment horizontal="center" vertical="center"/>
    </xf>
    <xf numFmtId="0" fontId="0" fillId="12" borderId="0" xfId="0" applyFill="1"/>
    <xf numFmtId="0" fontId="4" fillId="0" borderId="0" xfId="0" applyFont="1" applyFill="1" applyAlignment="1"/>
    <xf numFmtId="0" fontId="0" fillId="0" borderId="0" xfId="0" applyFill="1" applyAlignment="1">
      <alignment vertical="top"/>
    </xf>
    <xf numFmtId="0" fontId="0" fillId="0" borderId="0" xfId="0" applyFill="1" applyAlignment="1">
      <alignment vertical="top" wrapText="1"/>
    </xf>
    <xf numFmtId="0" fontId="4" fillId="0" borderId="0" xfId="0" applyFont="1" applyAlignment="1">
      <alignment vertical="top" wrapText="1"/>
    </xf>
    <xf numFmtId="164" fontId="4" fillId="0" borderId="0" xfId="0" applyNumberFormat="1" applyFont="1" applyFill="1" applyAlignment="1"/>
    <xf numFmtId="164" fontId="4" fillId="0" borderId="0" xfId="0" applyNumberFormat="1" applyFont="1" applyFill="1"/>
    <xf numFmtId="164" fontId="0" fillId="0" borderId="0" xfId="0" applyNumberFormat="1"/>
    <xf numFmtId="14" fontId="4" fillId="0" borderId="0" xfId="0" applyNumberFormat="1" applyFont="1" applyFill="1"/>
    <xf numFmtId="0" fontId="6" fillId="2" borderId="0" xfId="0" applyFont="1" applyFill="1" applyAlignment="1">
      <alignment horizontal="left" vertical="center"/>
    </xf>
    <xf numFmtId="0" fontId="0" fillId="0" borderId="0" xfId="0" applyFill="1"/>
    <xf numFmtId="0" fontId="3" fillId="7" borderId="2" xfId="0" applyFont="1" applyFill="1" applyBorder="1" applyAlignment="1">
      <alignment horizontal="center" vertical="center"/>
    </xf>
    <xf numFmtId="0" fontId="4" fillId="0" borderId="0" xfId="0" applyFont="1" applyFill="1" applyBorder="1" applyAlignment="1"/>
    <xf numFmtId="0" fontId="3" fillId="10" borderId="0" xfId="0" applyFont="1" applyFill="1" applyBorder="1" applyAlignment="1">
      <alignment horizontal="center" vertical="center" wrapText="1"/>
    </xf>
    <xf numFmtId="0" fontId="4" fillId="6" borderId="0" xfId="0" applyFont="1" applyFill="1" applyBorder="1" applyAlignment="1">
      <alignment horizontal="center" vertical="center"/>
    </xf>
    <xf numFmtId="0" fontId="4" fillId="9" borderId="0" xfId="0" applyFont="1" applyFill="1" applyBorder="1" applyAlignment="1">
      <alignment horizontal="center" vertical="center"/>
    </xf>
    <xf numFmtId="0" fontId="0" fillId="0" borderId="0" xfId="0" applyBorder="1"/>
    <xf numFmtId="0" fontId="4" fillId="13" borderId="0" xfId="0" applyFont="1" applyFill="1" applyBorder="1" applyAlignment="1">
      <alignment horizontal="center" vertical="center" wrapText="1"/>
    </xf>
    <xf numFmtId="0" fontId="3" fillId="14" borderId="0" xfId="0" applyFont="1" applyFill="1" applyBorder="1" applyAlignment="1">
      <alignment horizontal="center" vertical="center"/>
    </xf>
    <xf numFmtId="0" fontId="11" fillId="15" borderId="0" xfId="0" applyFont="1" applyFill="1" applyBorder="1" applyAlignment="1">
      <alignment horizontal="center"/>
    </xf>
    <xf numFmtId="0" fontId="4" fillId="16" borderId="0" xfId="0" applyFont="1" applyFill="1" applyBorder="1" applyAlignment="1">
      <alignment horizontal="center" vertical="center"/>
    </xf>
    <xf numFmtId="0" fontId="0" fillId="17" borderId="0" xfId="0" applyFill="1"/>
    <xf numFmtId="0" fontId="0" fillId="17" borderId="0" xfId="0" applyFill="1" applyAlignment="1">
      <alignment horizontal="left"/>
    </xf>
    <xf numFmtId="0" fontId="5" fillId="2" borderId="0" xfId="0" applyFont="1" applyFill="1" applyBorder="1" applyAlignment="1">
      <alignment horizontal="center" vertical="center" wrapText="1"/>
    </xf>
    <xf numFmtId="0" fontId="0" fillId="0" borderId="0" xfId="0" applyFont="1" applyAlignment="1">
      <alignment horizontal="center"/>
    </xf>
    <xf numFmtId="0" fontId="5" fillId="18" borderId="4" xfId="0" applyFont="1" applyFill="1" applyBorder="1" applyAlignment="1">
      <alignment horizontal="left" vertical="center"/>
    </xf>
    <xf numFmtId="0" fontId="5" fillId="18" borderId="4" xfId="0" applyFont="1" applyFill="1" applyBorder="1" applyAlignment="1">
      <alignment vertical="center"/>
    </xf>
    <xf numFmtId="0" fontId="5" fillId="18" borderId="0" xfId="0" applyFont="1" applyFill="1" applyAlignment="1">
      <alignment vertical="center"/>
    </xf>
    <xf numFmtId="166" fontId="4" fillId="0" borderId="0" xfId="0" applyNumberFormat="1" applyFont="1" applyFill="1" applyAlignment="1"/>
    <xf numFmtId="166" fontId="5" fillId="18" borderId="4" xfId="0" applyNumberFormat="1" applyFont="1" applyFill="1" applyBorder="1" applyAlignment="1">
      <alignment vertical="center"/>
    </xf>
    <xf numFmtId="166" fontId="4" fillId="3" borderId="0" xfId="0" applyNumberFormat="1" applyFont="1" applyFill="1" applyAlignment="1"/>
    <xf numFmtId="0" fontId="0" fillId="0" borderId="0" xfId="0" applyAlignment="1">
      <alignment horizontal="left"/>
    </xf>
    <xf numFmtId="0" fontId="4" fillId="20" borderId="0" xfId="0" applyFont="1" applyFill="1" applyAlignment="1">
      <alignment horizontal="center" vertical="center"/>
    </xf>
    <xf numFmtId="0" fontId="0" fillId="0" borderId="1" xfId="0" applyFill="1" applyBorder="1"/>
    <xf numFmtId="0" fontId="10" fillId="17" borderId="6" xfId="0" applyFont="1" applyFill="1" applyBorder="1" applyAlignment="1">
      <alignment horizontal="center"/>
    </xf>
    <xf numFmtId="0" fontId="10" fillId="17" borderId="7" xfId="0" applyFont="1" applyFill="1" applyBorder="1" applyAlignment="1">
      <alignment horizontal="center"/>
    </xf>
    <xf numFmtId="0" fontId="10" fillId="17" borderId="8" xfId="0" applyFont="1" applyFill="1" applyBorder="1" applyAlignment="1">
      <alignment horizontal="center"/>
    </xf>
    <xf numFmtId="0" fontId="10" fillId="17" borderId="9" xfId="0" applyFont="1" applyFill="1" applyBorder="1" applyAlignment="1">
      <alignment horizontal="center"/>
    </xf>
    <xf numFmtId="0" fontId="10" fillId="17" borderId="2" xfId="0" applyFont="1" applyFill="1" applyBorder="1" applyAlignment="1">
      <alignment horizontal="center"/>
    </xf>
    <xf numFmtId="0" fontId="10" fillId="17" borderId="10" xfId="0" applyFont="1" applyFill="1" applyBorder="1" applyAlignment="1">
      <alignment horizontal="left"/>
    </xf>
    <xf numFmtId="0" fontId="10" fillId="17" borderId="11" xfId="0" applyFont="1" applyFill="1" applyBorder="1" applyAlignment="1">
      <alignment horizontal="left"/>
    </xf>
    <xf numFmtId="0" fontId="0" fillId="17" borderId="0" xfId="0" applyFill="1" applyAlignment="1"/>
    <xf numFmtId="0" fontId="10" fillId="17" borderId="12" xfId="0" applyFont="1" applyFill="1" applyBorder="1" applyAlignment="1">
      <alignment horizontal="center"/>
    </xf>
    <xf numFmtId="0" fontId="10" fillId="17" borderId="2" xfId="0" applyFont="1" applyFill="1" applyBorder="1" applyAlignment="1">
      <alignment horizontal="left"/>
    </xf>
    <xf numFmtId="0" fontId="10" fillId="17" borderId="9" xfId="0" applyFont="1" applyFill="1" applyBorder="1" applyAlignment="1">
      <alignment horizontal="center"/>
    </xf>
    <xf numFmtId="0" fontId="0" fillId="21" borderId="0" xfId="0" applyFill="1"/>
    <xf numFmtId="0" fontId="0" fillId="22" borderId="0" xfId="0" applyFill="1"/>
    <xf numFmtId="0" fontId="10" fillId="17" borderId="0" xfId="0" applyFont="1" applyFill="1" applyAlignment="1"/>
    <xf numFmtId="0" fontId="0" fillId="17" borderId="0" xfId="0" applyFont="1" applyFill="1" applyAlignment="1"/>
    <xf numFmtId="0" fontId="0" fillId="0" borderId="1" xfId="0" applyFill="1" applyBorder="1" applyAlignment="1"/>
    <xf numFmtId="0" fontId="0" fillId="0" borderId="3" xfId="0" applyFill="1" applyBorder="1" applyAlignment="1"/>
    <xf numFmtId="0" fontId="0" fillId="3" borderId="0" xfId="0" applyFill="1" applyBorder="1"/>
    <xf numFmtId="0" fontId="14" fillId="3" borderId="5" xfId="0" applyFont="1" applyFill="1" applyBorder="1"/>
    <xf numFmtId="0" fontId="0" fillId="0" borderId="1" xfId="0" applyFont="1" applyFill="1" applyBorder="1" applyAlignment="1"/>
    <xf numFmtId="0" fontId="4" fillId="9" borderId="0" xfId="0" applyFont="1" applyFill="1" applyAlignment="1">
      <alignment horizontal="center" vertical="center"/>
    </xf>
    <xf numFmtId="0" fontId="0" fillId="0" borderId="0" xfId="0" applyFont="1" applyFill="1"/>
    <xf numFmtId="0" fontId="9" fillId="11" borderId="0" xfId="0" applyFont="1" applyFill="1" applyAlignment="1">
      <alignment horizontal="left" vertical="center" wrapText="1"/>
    </xf>
    <xf numFmtId="0" fontId="9" fillId="11" borderId="0" xfId="0" applyFont="1" applyFill="1" applyAlignment="1">
      <alignment horizontal="left" vertical="center" wrapText="1"/>
    </xf>
    <xf numFmtId="0" fontId="9" fillId="11" borderId="0" xfId="0" applyFont="1" applyFill="1" applyAlignment="1">
      <alignment vertical="center" wrapText="1"/>
    </xf>
    <xf numFmtId="0" fontId="0" fillId="0" borderId="0" xfId="0" applyAlignment="1">
      <alignment vertical="center" wrapText="1"/>
    </xf>
    <xf numFmtId="0" fontId="0" fillId="0" borderId="3" xfId="0" applyFont="1" applyFill="1" applyBorder="1" applyAlignment="1"/>
    <xf numFmtId="0" fontId="12" fillId="19" borderId="0" xfId="0" applyFont="1" applyFill="1" applyAlignment="1">
      <alignment horizontal="left"/>
    </xf>
    <xf numFmtId="0" fontId="12" fillId="19" borderId="0" xfId="0" applyFont="1" applyFill="1" applyAlignment="1">
      <alignment horizontal="left" wrapText="1"/>
    </xf>
    <xf numFmtId="0" fontId="4" fillId="0" borderId="0" xfId="0" applyFont="1" applyFill="1" applyAlignment="1">
      <alignment horizontal="left" vertical="center" wrapText="1"/>
    </xf>
    <xf numFmtId="0" fontId="5" fillId="18" borderId="4" xfId="0" applyFont="1" applyFill="1" applyBorder="1" applyAlignment="1">
      <alignment horizontal="left" vertical="center"/>
    </xf>
    <xf numFmtId="0" fontId="5" fillId="18" borderId="0" xfId="0" applyFont="1" applyFill="1" applyAlignment="1">
      <alignment horizontal="left" vertical="center"/>
    </xf>
    <xf numFmtId="0" fontId="12" fillId="19" borderId="4" xfId="0" applyFont="1" applyFill="1" applyBorder="1" applyAlignment="1">
      <alignment horizontal="left"/>
    </xf>
    <xf numFmtId="0" fontId="12" fillId="19" borderId="4" xfId="0" applyFont="1" applyFill="1" applyBorder="1" applyAlignment="1">
      <alignment horizontal="left" wrapText="1"/>
    </xf>
    <xf numFmtId="0" fontId="10" fillId="17" borderId="6" xfId="0" applyFont="1" applyFill="1" applyBorder="1" applyAlignment="1">
      <alignment horizontal="center"/>
    </xf>
    <xf numFmtId="0" fontId="10" fillId="17" borderId="9" xfId="0" applyFont="1" applyFill="1" applyBorder="1" applyAlignment="1">
      <alignment horizontal="center"/>
    </xf>
    <xf numFmtId="0" fontId="0" fillId="17" borderId="0" xfId="0" applyFill="1" applyAlignment="1">
      <alignment horizontal="left"/>
    </xf>
    <xf numFmtId="0" fontId="10" fillId="17" borderId="0" xfId="0" applyFont="1" applyFill="1" applyAlignment="1">
      <alignment horizontal="left"/>
    </xf>
    <xf numFmtId="0" fontId="9" fillId="11" borderId="0" xfId="0" applyFont="1" applyFill="1" applyAlignment="1">
      <alignment horizontal="left" vertical="center" wrapText="1"/>
    </xf>
    <xf numFmtId="0" fontId="15" fillId="0" borderId="12" xfId="0" applyFont="1" applyBorder="1" applyAlignment="1">
      <alignment horizontal="left" vertical="top" wrapText="1"/>
    </xf>
    <xf numFmtId="0" fontId="15" fillId="0" borderId="13" xfId="0" applyFont="1" applyBorder="1" applyAlignment="1">
      <alignment horizontal="left" vertical="top" wrapText="1"/>
    </xf>
    <xf numFmtId="0" fontId="15" fillId="0" borderId="14" xfId="0" applyFont="1" applyBorder="1" applyAlignment="1">
      <alignment horizontal="left" vertical="top" wrapText="1"/>
    </xf>
    <xf numFmtId="0" fontId="15" fillId="0" borderId="15" xfId="0" applyFont="1" applyBorder="1" applyAlignment="1">
      <alignment horizontal="left" vertical="top" wrapText="1"/>
    </xf>
    <xf numFmtId="0" fontId="5" fillId="23" borderId="14" xfId="0" applyFont="1" applyFill="1" applyBorder="1" applyAlignment="1">
      <alignment vertical="top" wrapText="1"/>
    </xf>
    <xf numFmtId="0" fontId="5" fillId="23" borderId="16" xfId="0" applyFont="1" applyFill="1" applyBorder="1" applyAlignment="1">
      <alignment horizontal="left" vertical="top" wrapText="1"/>
    </xf>
    <xf numFmtId="0" fontId="3" fillId="24" borderId="17" xfId="0" applyFont="1" applyFill="1" applyBorder="1" applyAlignment="1">
      <alignment vertical="top" wrapText="1"/>
    </xf>
    <xf numFmtId="0" fontId="3" fillId="24" borderId="15" xfId="0" applyFont="1" applyFill="1" applyBorder="1" applyAlignment="1">
      <alignment horizontal="left" vertical="top" wrapText="1"/>
    </xf>
    <xf numFmtId="0" fontId="3" fillId="0" borderId="17" xfId="0" applyFont="1" applyBorder="1" applyAlignment="1">
      <alignment vertical="top" wrapText="1"/>
    </xf>
    <xf numFmtId="0" fontId="3" fillId="0" borderId="18" xfId="0" applyFont="1" applyBorder="1" applyAlignment="1">
      <alignment horizontal="left" vertical="top" wrapText="1"/>
    </xf>
    <xf numFmtId="0" fontId="3" fillId="25" borderId="15" xfId="0" applyFont="1" applyFill="1" applyBorder="1" applyAlignment="1">
      <alignment horizontal="left" vertical="top" wrapText="1"/>
    </xf>
    <xf numFmtId="0" fontId="3" fillId="24" borderId="19" xfId="0" applyFont="1" applyFill="1" applyBorder="1" applyAlignment="1">
      <alignment vertical="top" wrapText="1"/>
    </xf>
    <xf numFmtId="0" fontId="3" fillId="24" borderId="20" xfId="0" applyFont="1" applyFill="1" applyBorder="1" applyAlignment="1">
      <alignment vertical="top" wrapText="1"/>
    </xf>
    <xf numFmtId="0" fontId="3" fillId="19" borderId="19" xfId="0" applyFont="1" applyFill="1" applyBorder="1" applyAlignment="1">
      <alignment vertical="top" wrapText="1"/>
    </xf>
    <xf numFmtId="0" fontId="3" fillId="19" borderId="20" xfId="0" applyFont="1" applyFill="1" applyBorder="1" applyAlignment="1">
      <alignment vertical="top" wrapText="1"/>
    </xf>
    <xf numFmtId="0" fontId="3" fillId="24" borderId="18" xfId="0" applyFont="1" applyFill="1" applyBorder="1" applyAlignment="1">
      <alignment horizontal="left" vertical="top" wrapText="1"/>
    </xf>
  </cellXfs>
  <cellStyles count="1">
    <cellStyle name="Normal" xfId="0" builtinId="0"/>
  </cellStyles>
  <dxfs count="1353">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ill>
        <patternFill>
          <bgColor theme="8" tint="-0.499984740745262"/>
        </patternFill>
      </fill>
    </dxf>
    <dxf>
      <fill>
        <patternFill>
          <bgColor theme="9" tint="-0.24994659260841701"/>
        </patternFill>
      </fill>
    </dxf>
    <dxf>
      <fill>
        <patternFill>
          <bgColor theme="6" tint="0.59996337778862885"/>
        </patternFill>
      </fill>
    </dxf>
    <dxf>
      <fill>
        <patternFill>
          <bgColor rgb="FFFF33CC"/>
        </patternFill>
      </fill>
    </dxf>
    <dxf>
      <fill>
        <patternFill>
          <bgColor rgb="FFCC3300"/>
        </patternFill>
      </fill>
    </dxf>
    <dxf>
      <fill>
        <patternFill>
          <bgColor theme="7" tint="-0.24994659260841701"/>
        </patternFill>
      </fill>
    </dxf>
    <dxf>
      <fill>
        <patternFill>
          <bgColor theme="0" tint="-0.34998626667073579"/>
        </patternFill>
      </fill>
    </dxf>
    <dxf>
      <fill>
        <patternFill>
          <bgColor rgb="FF666633"/>
        </patternFill>
      </fill>
    </dxf>
    <dxf>
      <fill>
        <patternFill>
          <bgColor rgb="FFFFFF00"/>
        </patternFill>
      </fill>
    </dxf>
    <dxf>
      <fill>
        <patternFill>
          <bgColor rgb="FF00CCFF"/>
        </patternFill>
      </fill>
    </dxf>
    <dxf>
      <fill>
        <patternFill>
          <bgColor theme="7" tint="0.59996337778862885"/>
        </patternFill>
      </fill>
    </dxf>
    <dxf>
      <fill>
        <patternFill>
          <bgColor theme="9"/>
        </patternFill>
      </fill>
    </dxf>
    <dxf>
      <fill>
        <patternFill>
          <bgColor rgb="FF006600"/>
        </patternFill>
      </fill>
    </dxf>
    <dxf>
      <fill>
        <patternFill>
          <bgColor theme="7" tint="-0.499984740745262"/>
        </patternFill>
      </fill>
    </dxf>
    <dxf>
      <fill>
        <patternFill>
          <bgColor theme="5" tint="-0.49998474074526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yyyy\-mm\-dd"/>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border diagonalUp="0" diagonalDown="0" outline="0">
        <left style="thin">
          <color theme="0"/>
        </left>
        <right style="thin">
          <color theme="0"/>
        </right>
        <top style="thin">
          <color theme="0"/>
        </top>
        <bottom style="thin">
          <color theme="0"/>
        </bottom>
      </border>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yyyy\-mm\-dd"/>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numFmt numFmtId="164" formatCode="yyyy\-mm\-dd"/>
      <fill>
        <patternFill patternType="none">
          <fgColor indexed="64"/>
          <bgColor auto="1"/>
        </patternFill>
      </fill>
      <alignment horizontal="general" vertical="bottom" textRotation="0" wrapText="0" indent="0" justifyLastLine="0" shrinkToFit="0" readingOrder="0"/>
    </dxf>
    <dxf>
      <numFmt numFmtId="164" formatCode="yyyy\-mm\-dd"/>
      <fill>
        <patternFill patternType="none">
          <fgColor indexed="64"/>
          <bgColor auto="1"/>
        </patternFill>
      </fill>
      <alignment horizontal="general" vertical="bottom" textRotation="0" wrapText="0" indent="0" justifyLastLine="0" shrinkToFit="0" readingOrder="0"/>
    </dxf>
    <dxf>
      <numFmt numFmtId="164" formatCode="yyyy\-mm\-dd"/>
      <fill>
        <patternFill patternType="none">
          <fgColor indexed="64"/>
          <bgColor auto="1"/>
        </patternFill>
      </fill>
      <alignment horizontal="general" vertical="bottom" textRotation="0" wrapText="0" indent="0" justifyLastLine="0" shrinkToFit="0" readingOrder="0"/>
    </dxf>
    <dxf>
      <fill>
        <patternFill patternType="none">
          <fgColor indexed="64"/>
          <bgColor auto="1"/>
        </patternFill>
      </fill>
      <alignment horizontal="general" vertical="bottom" textRotation="0" wrapText="0" indent="0" justifyLastLine="0" shrinkToFit="0" readingOrder="0"/>
    </dxf>
    <dxf>
      <fill>
        <patternFill patternType="solid">
          <fgColor indexed="64"/>
          <bgColor theme="3" tint="0.399975585192419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2:TZ55" totalsRowShown="0" headerRowDxfId="1352" dataDxfId="1351">
  <autoFilter ref="A2:TZ55" xr:uid="{00000000-000C-0000-FFFF-FFFF00000000}"/>
  <tableColumns count="546">
    <tableColumn id="1" xr3:uid="{00000000-0010-0000-0000-000001000000}" name="start" dataDxfId="1350"/>
    <tableColumn id="2" xr3:uid="{00000000-0010-0000-0000-000002000000}" name="end" dataDxfId="1349"/>
    <tableColumn id="3" xr3:uid="{00000000-0010-0000-0000-000003000000}" name="today" dataDxfId="1348"/>
    <tableColumn id="4" xr3:uid="{00000000-0010-0000-0000-000004000000}" name="deviceid" dataDxfId="1347"/>
    <tableColumn id="5" xr3:uid="{00000000-0010-0000-0000-000005000000}" name="audit" dataDxfId="1346"/>
    <tableColumn id="7" xr3:uid="{00000000-0010-0000-0000-000007000000}" name="me_2_date" dataDxfId="1345"/>
    <tableColumn id="8" xr3:uid="{00000000-0010-0000-0000-000008000000}" name="cn_1_consent" dataDxfId="1344"/>
    <tableColumn id="9" xr3:uid="{00000000-0010-0000-0000-000009000000}" name="cn_2_consent_follow_up" dataDxfId="1343"/>
    <tableColumn id="10" xr3:uid="{00000000-0010-0000-0000-00000A000000}" name="cn_3_consent_questions" dataDxfId="1342"/>
    <tableColumn id="11" xr3:uid="{00000000-0010-0000-0000-00000B000000}" name="bio_1_baladiya" dataDxfId="1341"/>
    <tableColumn id="12" xr3:uid="{00000000-0010-0000-0000-00000C000000}" name="bio_2_gender" dataDxfId="1340"/>
    <tableColumn id="13" xr3:uid="{00000000-0010-0000-0000-00000D000000}" name="bio_2_gender_other" dataDxfId="1339"/>
    <tableColumn id="15" xr3:uid="{00000000-0010-0000-0000-00000F000000}" name="bio_4_resp_type" dataDxfId="1338"/>
    <tableColumn id="16" xr3:uid="{00000000-0010-0000-0000-000010000000}" name="bio_5_type_centre" dataDxfId="1337"/>
    <tableColumn id="17" xr3:uid="{00000000-0010-0000-0000-000011000000}" name="bio_5_type_centre/all_children_18_and_under_in_this_area_including_migrant_and_refugee_children" dataDxfId="1336"/>
    <tableColumn id="18" xr3:uid="{00000000-0010-0000-0000-000012000000}" name="bio_5_type_centre/all_children_18_and_under_in_this_area_excluding_migrant_and_refugee_children" dataDxfId="1335"/>
    <tableColumn id="19" xr3:uid="{00000000-0010-0000-0000-000013000000}" name="bio_5_type_centre/children_18_and_under_without_legal_guardian_including_migrant_and_refugee_children" dataDxfId="1334"/>
    <tableColumn id="20" xr3:uid="{00000000-0010-0000-0000-000014000000}" name="bio_5_type_centre/children_18_and_under_without_legal_guardian_excluding_migrant_and_refugee_children" dataDxfId="1333"/>
    <tableColumn id="21" xr3:uid="{00000000-0010-0000-0000-000015000000}" name="bio_5_type_centre/children_with_disabilities_including_migrant_and_refugee_children_with_disabilities" dataDxfId="1332"/>
    <tableColumn id="22" xr3:uid="{00000000-0010-0000-0000-000016000000}" name="bio_5_type_centre/children_with_disabilities_excluding_migrant_and_refugee_children_with_disabilities" dataDxfId="1331"/>
    <tableColumn id="23" xr3:uid="{00000000-0010-0000-0000-000017000000}" name="bio_5_type_centre/juveniles" dataDxfId="1330"/>
    <tableColumn id="24" xr3:uid="{00000000-0010-0000-0000-000018000000}" name="bio_5_type_centre/other" dataDxfId="1329"/>
    <tableColumn id="25" xr3:uid="{00000000-0010-0000-0000-000019000000}" name="bio_5_type_centre/dk" dataDxfId="1328"/>
    <tableColumn id="26" xr3:uid="{00000000-0010-0000-0000-00001A000000}" name="bio_5_type_centre/dwta" dataDxfId="1327"/>
    <tableColumn id="27" xr3:uid="{00000000-0010-0000-0000-00001B000000}" name="bio_5_type_centre_other" dataDxfId="1326"/>
    <tableColumn id="28" xr3:uid="{00000000-0010-0000-0000-00001C000000}" name="bio_6_boys_number" dataDxfId="1325"/>
    <tableColumn id="29" xr3:uid="{00000000-0010-0000-0000-00001D000000}" name="bio_7_girls_number" dataDxfId="1324"/>
    <tableColumn id="30" xr3:uid="{00000000-0010-0000-0000-00001E000000}" name="bio_8_centre_number" dataDxfId="1323"/>
    <tableColumn id="31" xr3:uid="{00000000-0010-0000-0000-00001F000000}" name="sp_1_social_protection_work" dataDxfId="1322"/>
    <tableColumn id="32" xr3:uid="{00000000-0010-0000-0000-000020000000}" name="sp_1_social_protection_work/wife_and_children_grant_mosa" dataDxfId="1321"/>
    <tableColumn id="33" xr3:uid="{00000000-0010-0000-0000-000021000000}" name="sp_1_social_protection_work/basic_assistance_grant_ssolf" dataDxfId="1320"/>
    <tableColumn id="34" xr3:uid="{00000000-0010-0000-0000-000022000000}" name="sp_1_social_protection_work/emergency_assistance_grant_ssolf" dataDxfId="1319"/>
    <tableColumn id="35" xr3:uid="{00000000-0010-0000-0000-000023000000}" name="sp_2_social_protection_care_centre" dataDxfId="1318"/>
    <tableColumn id="36" xr3:uid="{00000000-0010-0000-0000-000024000000}" name="sp_2_social_protection_care_centre/none" dataDxfId="1317"/>
    <tableColumn id="37" xr3:uid="{00000000-0010-0000-0000-000025000000}" name="sp_2_social_protection_care_centre/wife_and_children_grant" dataDxfId="1316"/>
    <tableColumn id="38" xr3:uid="{00000000-0010-0000-0000-000026000000}" name="sp_2_social_protection_care_centre/basic_assistance_grant" dataDxfId="1315"/>
    <tableColumn id="39" xr3:uid="{00000000-0010-0000-0000-000027000000}" name="sp_2_social_protection_care_centre/emergency_assistance_grant" dataDxfId="1314"/>
    <tableColumn id="40" xr3:uid="{00000000-0010-0000-0000-000028000000}" name="sp_2_social_protection_care_centre/other" dataDxfId="1313"/>
    <tableColumn id="41" xr3:uid="{00000000-0010-0000-0000-000029000000}" name="sp_2_social_protection_care_centre/dk" dataDxfId="1312"/>
    <tableColumn id="42" xr3:uid="{00000000-0010-0000-0000-00002A000000}" name="sp_2_social_protection_care_centre/dwta" dataDxfId="1311"/>
    <tableColumn id="43" xr3:uid="{00000000-0010-0000-0000-00002B000000}" name="sp_2_social_protection_care_centre_other" dataDxfId="1310"/>
    <tableColumn id="44" xr3:uid="{00000000-0010-0000-0000-00002C000000}" name="sp_3_length_programme_sp1_wife" dataDxfId="1309"/>
    <tableColumn id="45" xr3:uid="{00000000-0010-0000-0000-00002D000000}" name="sp_4_benefits_sp1_wife" dataDxfId="1308"/>
    <tableColumn id="46" xr3:uid="{00000000-0010-0000-0000-00002E000000}" name="sp_4_benefits_sp1_wife/cash_transfer_to_bank_account" dataDxfId="1307"/>
    <tableColumn id="47" xr3:uid="{00000000-0010-0000-0000-00002F000000}" name="sp_4_benefits_sp1_wife/cash" dataDxfId="1306"/>
    <tableColumn id="48" xr3:uid="{00000000-0010-0000-0000-000030000000}" name="sp_4_benefits_sp1_wife/cheque" dataDxfId="1305"/>
    <tableColumn id="49" xr3:uid="{00000000-0010-0000-0000-000031000000}" name="sp_4_benefits_sp1_wife/in_kind" dataDxfId="1304"/>
    <tableColumn id="50" xr3:uid="{00000000-0010-0000-0000-000032000000}" name="sp_4_benefits_sp1_wife/voucher" dataDxfId="1303"/>
    <tableColumn id="51" xr3:uid="{00000000-0010-0000-0000-000033000000}" name="sp_4_benefits_sp1_wife/other" dataDxfId="1302"/>
    <tableColumn id="52" xr3:uid="{00000000-0010-0000-0000-000034000000}" name="sp_4_benefits_sp1_wife/dk" dataDxfId="1301"/>
    <tableColumn id="53" xr3:uid="{00000000-0010-0000-0000-000035000000}" name="sp_4_benefits_sp1_wife/dwta" dataDxfId="1300"/>
    <tableColumn id="54" xr3:uid="{00000000-0010-0000-0000-000036000000}" name="sp_4_benefits_sp1_wife_other" dataDxfId="1299"/>
    <tableColumn id="55" xr3:uid="{00000000-0010-0000-0000-000037000000}" name="sp_5_bank_transfer_sp1_wife" dataDxfId="1298"/>
    <tableColumn id="56" xr3:uid="{00000000-0010-0000-0000-000038000000}" name="sp_5_bank_transfer_sp1_wife_other" dataDxfId="1297"/>
    <tableColumn id="57" xr3:uid="{00000000-0010-0000-0000-000039000000}" name="sp_6_amount_benefit_calculated_sp1_wife" dataDxfId="1296"/>
    <tableColumn id="58" xr3:uid="{00000000-0010-0000-0000-00003A000000}" name="sp_6_amount_benefit_calculated_sp1_wife_other" dataDxfId="1295"/>
    <tableColumn id="59" xr3:uid="{00000000-0010-0000-0000-00003B000000}" name="sp_7_amount_benefit_sp1_wife" dataDxfId="1294"/>
    <tableColumn id="60" xr3:uid="{00000000-0010-0000-0000-00003C000000}" name="sp_8_in_kind_benefit_sp1_wife" dataDxfId="1293"/>
    <tableColumn id="61" xr3:uid="{00000000-0010-0000-0000-00003D000000}" name="sp_8_in_kind_benefit_sp1_wife/food" dataDxfId="1292"/>
    <tableColumn id="62" xr3:uid="{00000000-0010-0000-0000-00003E000000}" name="sp_8_in_kind_benefit_sp1_wife/shelter" dataDxfId="1291"/>
    <tableColumn id="63" xr3:uid="{00000000-0010-0000-0000-00003F000000}" name="sp_8_in_kind_benefit_sp1_wife/basic_non_food_items" dataDxfId="1290"/>
    <tableColumn id="64" xr3:uid="{00000000-0010-0000-0000-000040000000}" name="sp_8_in_kind_benefit_sp1_wife/medical_supplies" dataDxfId="1289"/>
    <tableColumn id="65" xr3:uid="{00000000-0010-0000-0000-000041000000}" name="sp_8_in_kind_benefit_sp1_wife/other" dataDxfId="1288"/>
    <tableColumn id="66" xr3:uid="{00000000-0010-0000-0000-000042000000}" name="sp_8_in_kind_benefit_sp1_wife/dk" dataDxfId="1287"/>
    <tableColumn id="67" xr3:uid="{00000000-0010-0000-0000-000043000000}" name="sp_8_in_kind_benefit_sp1_wife/dwta" dataDxfId="1286"/>
    <tableColumn id="68" xr3:uid="{00000000-0010-0000-0000-000044000000}" name="sp_8_in_kind_benefit_sp1_wife_other" dataDxfId="1285"/>
    <tableColumn id="69" xr3:uid="{00000000-0010-0000-0000-000045000000}" name="sp_9_frequency_benefit_sp1_wife" dataDxfId="1284"/>
    <tableColumn id="70" xr3:uid="{00000000-0010-0000-0000-000046000000}" name="sp_9_frequency_benefit_sp1_wife_other" dataDxfId="1283"/>
    <tableColumn id="71" xr3:uid="{00000000-0010-0000-0000-000047000000}" name="sp_10_in_kind_benefit_provision_sp1_wife" dataDxfId="1282"/>
    <tableColumn id="72" xr3:uid="{00000000-0010-0000-0000-000048000000}" name="sp_10_in_kind_benefit_provision_sp1_wife/door_to_door" dataDxfId="1281"/>
    <tableColumn id="73" xr3:uid="{00000000-0010-0000-0000-000049000000}" name="sp_10_in_kind_benefit_provision_sp1_wife/distribution_in_mosa_ssolf_registration_offices" dataDxfId="1280"/>
    <tableColumn id="74" xr3:uid="{00000000-0010-0000-0000-00004A000000}" name="sp_10_in_kind_benefit_provision_sp1_wife/distribution_in_care_centres" dataDxfId="1279"/>
    <tableColumn id="75" xr3:uid="{00000000-0010-0000-0000-00004B000000}" name="sp_10_in_kind_benefit_provision_sp1_wife/distribution_in_schools" dataDxfId="1278"/>
    <tableColumn id="76" xr3:uid="{00000000-0010-0000-0000-00004C000000}" name="sp_10_in_kind_benefit_provision_sp1_wife/distribution_in_baladiya_office" dataDxfId="1277"/>
    <tableColumn id="77" xr3:uid="{00000000-0010-0000-0000-00004D000000}" name="sp_10_in_kind_benefit_provision_sp1_wife/distribution_in_muhalla_office" dataDxfId="1276"/>
    <tableColumn id="78" xr3:uid="{00000000-0010-0000-0000-00004E000000}" name="sp_10_in_kind_benefit_provision_sp1_wife/other" dataDxfId="1275"/>
    <tableColumn id="79" xr3:uid="{00000000-0010-0000-0000-00004F000000}" name="sp_10_in_kind_benefit_provision_sp1_wife/dk" dataDxfId="1274"/>
    <tableColumn id="80" xr3:uid="{00000000-0010-0000-0000-000050000000}" name="sp_10_in_kind_benefit_provision_sp1_wife/dwta" dataDxfId="1273"/>
    <tableColumn id="81" xr3:uid="{00000000-0010-0000-0000-000051000000}" name="sp_10_in_kind_benefit_provision_sp1_wife_other" dataDxfId="1272"/>
    <tableColumn id="82" xr3:uid="{00000000-0010-0000-0000-000052000000}" name="sp_3_length_programme_sp1_basic" dataDxfId="1271"/>
    <tableColumn id="83" xr3:uid="{00000000-0010-0000-0000-000053000000}" name="sp_4_benefits_sp1_basic" dataDxfId="1270"/>
    <tableColumn id="84" xr3:uid="{00000000-0010-0000-0000-000054000000}" name="sp_4_benefits_sp1_basic/cash_transfer_to_bank_account" dataDxfId="1269"/>
    <tableColumn id="85" xr3:uid="{00000000-0010-0000-0000-000055000000}" name="sp_4_benefits_sp1_basic/cash" dataDxfId="1268"/>
    <tableColumn id="86" xr3:uid="{00000000-0010-0000-0000-000056000000}" name="sp_4_benefits_sp1_basic/cheque" dataDxfId="1267"/>
    <tableColumn id="87" xr3:uid="{00000000-0010-0000-0000-000057000000}" name="sp_4_benefits_sp1_basic/in_kind" dataDxfId="1266"/>
    <tableColumn id="88" xr3:uid="{00000000-0010-0000-0000-000058000000}" name="sp_4_benefits_sp1_basic/voucher" dataDxfId="1265"/>
    <tableColumn id="89" xr3:uid="{00000000-0010-0000-0000-000059000000}" name="sp_4_benefits_sp1_basic/other" dataDxfId="1264"/>
    <tableColumn id="90" xr3:uid="{00000000-0010-0000-0000-00005A000000}" name="sp_4_benefits_sp1_basic/dk" dataDxfId="1263"/>
    <tableColumn id="91" xr3:uid="{00000000-0010-0000-0000-00005B000000}" name="sp_4_benefits_sp1_basic/dwta" dataDxfId="1262"/>
    <tableColumn id="92" xr3:uid="{00000000-0010-0000-0000-00005C000000}" name="sp_4_benefits_sp1_basic_other" dataDxfId="1261"/>
    <tableColumn id="93" xr3:uid="{00000000-0010-0000-0000-00005D000000}" name="sp_5_bank_transfer_sp1_basic" dataDxfId="1260"/>
    <tableColumn id="94" xr3:uid="{00000000-0010-0000-0000-00005E000000}" name="sp_5_bank_transfer_sp1_basic_other" dataDxfId="1259"/>
    <tableColumn id="95" xr3:uid="{00000000-0010-0000-0000-00005F000000}" name="sp_6_amount_benefit_calculated_sp1_basic" dataDxfId="1258"/>
    <tableColumn id="96" xr3:uid="{00000000-0010-0000-0000-000060000000}" name="sp_6_amount_benefit_calculated_sp1_basic_other" dataDxfId="1257"/>
    <tableColumn id="97" xr3:uid="{00000000-0010-0000-0000-000061000000}" name="sp_7_amount_benefit_sp1_basic" dataDxfId="1256"/>
    <tableColumn id="98" xr3:uid="{00000000-0010-0000-0000-000062000000}" name="sp_8_in_kind_benefit_sp1_basic" dataDxfId="1255"/>
    <tableColumn id="99" xr3:uid="{00000000-0010-0000-0000-000063000000}" name="sp_8_in_kind_benefit_sp1_basic/food" dataDxfId="1254"/>
    <tableColumn id="100" xr3:uid="{00000000-0010-0000-0000-000064000000}" name="sp_8_in_kind_benefit_sp1_basic/shelter" dataDxfId="1253"/>
    <tableColumn id="101" xr3:uid="{00000000-0010-0000-0000-000065000000}" name="sp_8_in_kind_benefit_sp1_basic/basic_non_food_items" dataDxfId="1252"/>
    <tableColumn id="102" xr3:uid="{00000000-0010-0000-0000-000066000000}" name="sp_8_in_kind_benefit_sp1_basic/medical_supplies" dataDxfId="1251"/>
    <tableColumn id="103" xr3:uid="{00000000-0010-0000-0000-000067000000}" name="sp_8_in_kind_benefit_sp1_basic/other" dataDxfId="1250"/>
    <tableColumn id="104" xr3:uid="{00000000-0010-0000-0000-000068000000}" name="sp_8_in_kind_benefit_sp1_basic/dk" dataDxfId="1249"/>
    <tableColumn id="105" xr3:uid="{00000000-0010-0000-0000-000069000000}" name="sp_8_in_kind_benefit_sp1_basic/dwta" dataDxfId="1248"/>
    <tableColumn id="106" xr3:uid="{00000000-0010-0000-0000-00006A000000}" name="sp_8_in_kind_benefit_sp1_basic_other" dataDxfId="1247"/>
    <tableColumn id="107" xr3:uid="{00000000-0010-0000-0000-00006B000000}" name="sp_9_frequency_benefit_sp1_basic" dataDxfId="1246"/>
    <tableColumn id="108" xr3:uid="{00000000-0010-0000-0000-00006C000000}" name="sp_9_frequency_benefit_sp1_basic_other" dataDxfId="1245"/>
    <tableColumn id="109" xr3:uid="{00000000-0010-0000-0000-00006D000000}" name="sp_10_in_kind_benefit_provision_sp1_basic" dataDxfId="1244"/>
    <tableColumn id="110" xr3:uid="{00000000-0010-0000-0000-00006E000000}" name="sp_10_in_kind_benefit_provision_sp1_basic/door_to_door" dataDxfId="1243"/>
    <tableColumn id="111" xr3:uid="{00000000-0010-0000-0000-00006F000000}" name="sp_10_in_kind_benefit_provision_sp1_basic/distribution_in_mosa_ssolf_registration_offices" dataDxfId="1242"/>
    <tableColumn id="112" xr3:uid="{00000000-0010-0000-0000-000070000000}" name="sp_10_in_kind_benefit_provision_sp1_basic/distribution_in_care_centres" dataDxfId="1241"/>
    <tableColumn id="113" xr3:uid="{00000000-0010-0000-0000-000071000000}" name="sp_10_in_kind_benefit_provision_sp1_basic/distribution_in_schools" dataDxfId="1240"/>
    <tableColumn id="114" xr3:uid="{00000000-0010-0000-0000-000072000000}" name="sp_10_in_kind_benefit_provision_sp1_basic/distribution_in_baladiya_office" dataDxfId="1239"/>
    <tableColumn id="115" xr3:uid="{00000000-0010-0000-0000-000073000000}" name="sp_10_in_kind_benefit_provision_sp1_basic/distribution_in_muhalla_office" dataDxfId="1238"/>
    <tableColumn id="116" xr3:uid="{00000000-0010-0000-0000-000074000000}" name="sp_10_in_kind_benefit_provision_sp1_basic/other" dataDxfId="1237"/>
    <tableColumn id="117" xr3:uid="{00000000-0010-0000-0000-000075000000}" name="sp_10_in_kind_benefit_provision_sp1_basic/dk" dataDxfId="1236"/>
    <tableColumn id="118" xr3:uid="{00000000-0010-0000-0000-000076000000}" name="sp_10_in_kind_benefit_provision_sp1_basic/dwta" dataDxfId="1235"/>
    <tableColumn id="119" xr3:uid="{00000000-0010-0000-0000-000077000000}" name="sp_10_in_kind_benefit_provision_sp1_basic_other" dataDxfId="1234"/>
    <tableColumn id="120" xr3:uid="{00000000-0010-0000-0000-000078000000}" name="sp_3_length_programme_sp1_emergency" dataDxfId="1233"/>
    <tableColumn id="121" xr3:uid="{00000000-0010-0000-0000-000079000000}" name="sp_4_benefits_sp1_emergency" dataDxfId="1232"/>
    <tableColumn id="122" xr3:uid="{00000000-0010-0000-0000-00007A000000}" name="sp_4_benefits_sp1_emergency/cash_transfer_to_bank_account" dataDxfId="1231"/>
    <tableColumn id="123" xr3:uid="{00000000-0010-0000-0000-00007B000000}" name="sp_4_benefits_sp1_emergency/cash" dataDxfId="1230"/>
    <tableColumn id="124" xr3:uid="{00000000-0010-0000-0000-00007C000000}" name="sp_4_benefits_sp1_emergency/cheque" dataDxfId="1229"/>
    <tableColumn id="125" xr3:uid="{00000000-0010-0000-0000-00007D000000}" name="sp_4_benefits_sp1_emergency/in_kind" dataDxfId="1228"/>
    <tableColumn id="126" xr3:uid="{00000000-0010-0000-0000-00007E000000}" name="sp_4_benefits_sp1_emergency/voucher" dataDxfId="1227"/>
    <tableColumn id="127" xr3:uid="{00000000-0010-0000-0000-00007F000000}" name="sp_4_benefits_sp1_emergency/other" dataDxfId="1226"/>
    <tableColumn id="128" xr3:uid="{00000000-0010-0000-0000-000080000000}" name="sp_4_benefits_sp1_emergency/dk" dataDxfId="1225"/>
    <tableColumn id="129" xr3:uid="{00000000-0010-0000-0000-000081000000}" name="sp_4_benefits_sp1_emergency/dwta" dataDxfId="1224"/>
    <tableColumn id="130" xr3:uid="{00000000-0010-0000-0000-000082000000}" name="sp_4_benefits_sp1_emergency_other" dataDxfId="1223"/>
    <tableColumn id="131" xr3:uid="{00000000-0010-0000-0000-000083000000}" name="sp_5_bank_transfer_sp1_emergency" dataDxfId="1222"/>
    <tableColumn id="132" xr3:uid="{00000000-0010-0000-0000-000084000000}" name="sp_5_bank_transfer_sp1_emergency_other" dataDxfId="1221"/>
    <tableColumn id="133" xr3:uid="{00000000-0010-0000-0000-000085000000}" name="sp_6_amount_benefit_calculated_sp1_emergency" dataDxfId="1220"/>
    <tableColumn id="134" xr3:uid="{00000000-0010-0000-0000-000086000000}" name="sp_6_amount_benefit_calculated_sp1_emergency_other" dataDxfId="1219"/>
    <tableColumn id="135" xr3:uid="{00000000-0010-0000-0000-000087000000}" name="sp_7_amount_benefit_sp1_emergency" dataDxfId="1218"/>
    <tableColumn id="136" xr3:uid="{00000000-0010-0000-0000-000088000000}" name="sp_8_in_kind_benefit_sp1_emergency" dataDxfId="1217"/>
    <tableColumn id="137" xr3:uid="{00000000-0010-0000-0000-000089000000}" name="sp_8_in_kind_benefit_sp1_emergency/food" dataDxfId="1216"/>
    <tableColumn id="138" xr3:uid="{00000000-0010-0000-0000-00008A000000}" name="sp_8_in_kind_benefit_sp1_emergency/shelter" dataDxfId="1215"/>
    <tableColumn id="139" xr3:uid="{00000000-0010-0000-0000-00008B000000}" name="sp_8_in_kind_benefit_sp1_emergency/basic_non_food_items" dataDxfId="1214"/>
    <tableColumn id="140" xr3:uid="{00000000-0010-0000-0000-00008C000000}" name="sp_8_in_kind_benefit_sp1_emergency/medical_supplies" dataDxfId="1213"/>
    <tableColumn id="141" xr3:uid="{00000000-0010-0000-0000-00008D000000}" name="sp_8_in_kind_benefit_sp1_emergency/other" dataDxfId="1212"/>
    <tableColumn id="142" xr3:uid="{00000000-0010-0000-0000-00008E000000}" name="sp_8_in_kind_benefit_sp1_emergency/dk" dataDxfId="1211"/>
    <tableColumn id="143" xr3:uid="{00000000-0010-0000-0000-00008F000000}" name="sp_8_in_kind_benefit_sp1_emergency/dwta" dataDxfId="1210"/>
    <tableColumn id="144" xr3:uid="{00000000-0010-0000-0000-000090000000}" name="sp_8_in_kind_benefit_sp1_emergency_other" dataDxfId="1209"/>
    <tableColumn id="145" xr3:uid="{00000000-0010-0000-0000-000091000000}" name="sp_9_frequency_benefit_sp1_emergency" dataDxfId="1208"/>
    <tableColumn id="146" xr3:uid="{00000000-0010-0000-0000-000092000000}" name="sp_9_frequency_benefit_sp1_emergency_other" dataDxfId="1207"/>
    <tableColumn id="147" xr3:uid="{00000000-0010-0000-0000-000093000000}" name="sp_10_in_kind_benefit_provision_sp1_emergency" dataDxfId="1206"/>
    <tableColumn id="148" xr3:uid="{00000000-0010-0000-0000-000094000000}" name="sp_10_in_kind_benefit_provision_sp1_emergency/door_to_door" dataDxfId="1205"/>
    <tableColumn id="149" xr3:uid="{00000000-0010-0000-0000-000095000000}" name="sp_10_in_kind_benefit_provision_sp1_emergency/distribution_in_mosa_ssolf_registration_offices" dataDxfId="1204"/>
    <tableColumn id="150" xr3:uid="{00000000-0010-0000-0000-000096000000}" name="sp_10_in_kind_benefit_provision_sp1_emergency/distribution_in_care_centres" dataDxfId="1203"/>
    <tableColumn id="151" xr3:uid="{00000000-0010-0000-0000-000097000000}" name="sp_10_in_kind_benefit_provision_sp1_emergency/distribution_in_schools" dataDxfId="1202"/>
    <tableColumn id="152" xr3:uid="{00000000-0010-0000-0000-000098000000}" name="sp_10_in_kind_benefit_provision_sp1_emergency/distribution_in_baladiya_office" dataDxfId="1201"/>
    <tableColumn id="153" xr3:uid="{00000000-0010-0000-0000-000099000000}" name="sp_10_in_kind_benefit_provision_sp1_emergency/distribution_in_muhalla_office" dataDxfId="1200"/>
    <tableColumn id="154" xr3:uid="{00000000-0010-0000-0000-00009A000000}" name="sp_10_in_kind_benefit_provision_sp1_emergency/other" dataDxfId="1199"/>
    <tableColumn id="155" xr3:uid="{00000000-0010-0000-0000-00009B000000}" name="sp_10_in_kind_benefit_provision_sp1_emergency/dk" dataDxfId="1198"/>
    <tableColumn id="156" xr3:uid="{00000000-0010-0000-0000-00009C000000}" name="sp_10_in_kind_benefit_provision_sp1_emergency/dwta" dataDxfId="1197"/>
    <tableColumn id="157" xr3:uid="{00000000-0010-0000-0000-00009D000000}" name="sp_10_in_kind_benefit_provision_sp1_emergency_other" dataDxfId="1196"/>
    <tableColumn id="272" xr3:uid="{00000000-0010-0000-0000-000010010000}" name="legad_1_scheme_type_sp1_wife" dataDxfId="1195"/>
    <tableColumn id="273" xr3:uid="{00000000-0010-0000-0000-000011010000}" name="legad_1_scheme_type_sp1_basic" dataDxfId="1194"/>
    <tableColumn id="274" xr3:uid="{00000000-0010-0000-0000-000012010000}" name="legad_1_scheme_type_sp1_emergency" dataDxfId="1193"/>
    <tableColumn id="278" xr3:uid="{00000000-0010-0000-0000-000016010000}" name="legad_2_category_eligbility" dataDxfId="1192"/>
    <tableColumn id="279" xr3:uid="{00000000-0010-0000-0000-000017010000}" name="legad_2_category_eligbility/all_libyan_children_18_and_under" dataDxfId="1191"/>
    <tableColumn id="280" xr3:uid="{00000000-0010-0000-0000-000018010000}" name="legad_2_category_eligbility/children_of_libyan_mothers_and_non_libyan_fathers" dataDxfId="1190"/>
    <tableColumn id="281" xr3:uid="{00000000-0010-0000-0000-000019010000}" name="legad_2_category_eligbility/orphans" dataDxfId="1189"/>
    <tableColumn id="282" xr3:uid="{00000000-0010-0000-0000-00001A010000}" name="legad_2_category_eligbility/children_with_disabilities" dataDxfId="1188"/>
    <tableColumn id="283" xr3:uid="{00000000-0010-0000-0000-00001B010000}" name="legad_2_category_eligbility/children_born_out_of_wedlock" dataDxfId="1187"/>
    <tableColumn id="284" xr3:uid="{00000000-0010-0000-0000-00001C010000}" name="legad_2_category_eligbility/twins_until_the_age_of_2" dataDxfId="1186"/>
    <tableColumn id="285" xr3:uid="{00000000-0010-0000-0000-00001D010000}" name="legad_2_category_eligbility/only_libyan_citizens" dataDxfId="1185"/>
    <tableColumn id="286" xr3:uid="{00000000-0010-0000-0000-00001E010000}" name="legad_2_category_eligbility/divorced_women" dataDxfId="1184"/>
    <tableColumn id="287" xr3:uid="{00000000-0010-0000-0000-00001F010000}" name="legad_2_category_eligbility/widowed_women" dataDxfId="1183"/>
    <tableColumn id="288" xr3:uid="{00000000-0010-0000-0000-000020010000}" name="legad_2_category_eligbility/unemployed_single_mothers" dataDxfId="1182"/>
    <tableColumn id="289" xr3:uid="{00000000-0010-0000-0000-000021010000}" name="legad_2_category_eligbility/elderly_above_60" dataDxfId="1181"/>
    <tableColumn id="290" xr3:uid="{00000000-0010-0000-0000-000022010000}" name="legad_2_category_eligbility/families_with_no_low_income_below_450lyd_month" dataDxfId="1180"/>
    <tableColumn id="291" xr3:uid="{00000000-0010-0000-0000-000023010000}" name="legad_2_category_eligbility/victims_of_natural_disasters" dataDxfId="1179"/>
    <tableColumn id="292" xr3:uid="{00000000-0010-0000-0000-000024010000}" name="legad_2_category_eligbility/families_not_registered_with_the_social_security_fund" dataDxfId="1178"/>
    <tableColumn id="158" xr3:uid="{0109B270-B9AF-45DB-AD69-A41596D03990}" name="legad_2_category_eligbility/families_with_head_of_family_missing_or_martyr" dataDxfId="1177"/>
    <tableColumn id="14" xr3:uid="{427F9F5B-BC38-4A48-957D-7E648E647340}" name="legad_2_category_eligbility/families_with_head_of_family_sick" dataDxfId="1176"/>
    <tableColumn id="159" xr3:uid="{1DD88D00-653D-445A-A2C4-70A602017573}" name="legad_2_category_eligbility/families_with_head_of_family_imprisoned" dataDxfId="1175"/>
    <tableColumn id="293" xr3:uid="{00000000-0010-0000-0000-000025010000}" name="legad_2_category_eligbility/other" dataDxfId="1174"/>
    <tableColumn id="294" xr3:uid="{00000000-0010-0000-0000-000026010000}" name="legad_2_category_eligbility/dk" dataDxfId="1173"/>
    <tableColumn id="295" xr3:uid="{00000000-0010-0000-0000-000027010000}" name="legad_2_category_eligbility/dwta" dataDxfId="1172"/>
    <tableColumn id="296" xr3:uid="{00000000-0010-0000-0000-000028010000}" name="legad_2_category_eligbility_other" dataDxfId="1171"/>
    <tableColumn id="297" xr3:uid="{00000000-0010-0000-0000-000029010000}" name="legad_3_means_tested_eligibility" dataDxfId="1170"/>
    <tableColumn id="298" xr3:uid="{00000000-0010-0000-0000-00002A010000}" name="legad_4_coverage_sp1_wife" dataDxfId="1169"/>
    <tableColumn id="299" xr3:uid="{00000000-0010-0000-0000-00002B010000}" name="legad_5_coverage_bis_sp1_wife" dataDxfId="1168"/>
    <tableColumn id="300" xr3:uid="{00000000-0010-0000-0000-00002C010000}" name="legad_4_coverage_sp1_basic" dataDxfId="1167"/>
    <tableColumn id="301" xr3:uid="{00000000-0010-0000-0000-00002D010000}" name="legad_5_coverage_bis_sp1_basic" dataDxfId="1166"/>
    <tableColumn id="302" xr3:uid="{00000000-0010-0000-0000-00002E010000}" name="legad_4_coverage_sp1_emergency" dataDxfId="1165"/>
    <tableColumn id="303" xr3:uid="{00000000-0010-0000-0000-00002F010000}" name="legad_5_coverage_bis_sp1_emergency" dataDxfId="1164"/>
    <tableColumn id="310" xr3:uid="{00000000-0010-0000-0000-000036010000}" name="legad_6_multiple_programmes" dataDxfId="1163"/>
    <tableColumn id="311" xr3:uid="{00000000-0010-0000-0000-000037010000}" name="legad_7_multiple_programmes_bis" dataDxfId="1162"/>
    <tableColumn id="312" xr3:uid="{00000000-0010-0000-0000-000038010000}" name="legad_8_post_enrol__conditions_sp1_wife" dataDxfId="1161"/>
    <tableColumn id="313" xr3:uid="{00000000-0010-0000-0000-000039010000}" name="legad_8_post_enrol__conditions_sp1_wife/none" dataDxfId="1160"/>
    <tableColumn id="314" xr3:uid="{00000000-0010-0000-0000-00003A010000}" name="legad_8_post_enrol__conditions_sp1_wife/school_attendance" dataDxfId="1159"/>
    <tableColumn id="315" xr3:uid="{00000000-0010-0000-0000-00003B010000}" name="legad_8_post_enrol__conditions_sp1_wife/regular_medical_checks_for_persons_with_disabilities" dataDxfId="1158"/>
    <tableColumn id="316" xr3:uid="{00000000-0010-0000-0000-00003C010000}" name="legad_8_post_enrol__conditions_sp1_wife/other" dataDxfId="1157"/>
    <tableColumn id="317" xr3:uid="{00000000-0010-0000-0000-00003D010000}" name="legad_8_post_enrol__conditions_sp1_wife/dk" dataDxfId="1156"/>
    <tableColumn id="318" xr3:uid="{00000000-0010-0000-0000-00003E010000}" name="legad_8_post_enrol__conditions_sp1_wife/dwta" dataDxfId="1155"/>
    <tableColumn id="319" xr3:uid="{00000000-0010-0000-0000-00003F010000}" name="legad_8_post_enrol__conditions_sp1_wife_other" dataDxfId="1154"/>
    <tableColumn id="320" xr3:uid="{00000000-0010-0000-0000-000040010000}" name="legad_8_post_enrol__conditions_sp1_basic" dataDxfId="1153"/>
    <tableColumn id="321" xr3:uid="{00000000-0010-0000-0000-000041010000}" name="legad_8_post_enrol__conditions_sp1_basic/none" dataDxfId="1152"/>
    <tableColumn id="322" xr3:uid="{00000000-0010-0000-0000-000042010000}" name="legad_8_post_enrol__conditions_sp1_basic/school_attendance" dataDxfId="1151"/>
    <tableColumn id="323" xr3:uid="{00000000-0010-0000-0000-000043010000}" name="legad_8_post_enrol__conditions_sp1_basic/regular_medical_checks_for_persons_with_disabilities" dataDxfId="1150"/>
    <tableColumn id="324" xr3:uid="{00000000-0010-0000-0000-000044010000}" name="legad_8_post_enrol__conditions_sp1_basic/other" dataDxfId="1149"/>
    <tableColumn id="325" xr3:uid="{00000000-0010-0000-0000-000045010000}" name="legad_8_post_enrol__conditions_sp1_basic/dk" dataDxfId="1148"/>
    <tableColumn id="326" xr3:uid="{00000000-0010-0000-0000-000046010000}" name="legad_8_post_enrol__conditions_sp1_basic/dwta" dataDxfId="1147"/>
    <tableColumn id="327" xr3:uid="{00000000-0010-0000-0000-000047010000}" name="legad_8_post_enrol__conditions_sp1_basic_other" dataDxfId="1146"/>
    <tableColumn id="328" xr3:uid="{00000000-0010-0000-0000-000048010000}" name="legad_8_post_enrol__conditions_sp1_emergency" dataDxfId="1145"/>
    <tableColumn id="329" xr3:uid="{00000000-0010-0000-0000-000049010000}" name="legad_8_post_enrol__conditions_sp1_emergency/none" dataDxfId="1144"/>
    <tableColumn id="330" xr3:uid="{00000000-0010-0000-0000-00004A010000}" name="legad_8_post_enrol__conditions_sp1_emergency/school_attendance" dataDxfId="1143"/>
    <tableColumn id="331" xr3:uid="{00000000-0010-0000-0000-00004B010000}" name="legad_8_post_enrol__conditions_sp1_emergency/regular_medical_checks_for_persons_with_disabilities" dataDxfId="1142"/>
    <tableColumn id="332" xr3:uid="{00000000-0010-0000-0000-00004C010000}" name="legad_8_post_enrol__conditions_sp1_emergency/other" dataDxfId="1141"/>
    <tableColumn id="333" xr3:uid="{00000000-0010-0000-0000-00004D010000}" name="legad_8_post_enrol__conditions_sp1_emergency/dk" dataDxfId="1140"/>
    <tableColumn id="334" xr3:uid="{00000000-0010-0000-0000-00004E010000}" name="legad_8_post_enrol__conditions_sp1_emergency/dwta" dataDxfId="1139"/>
    <tableColumn id="335" xr3:uid="{00000000-0010-0000-0000-00004F010000}" name="legad_8_post_enrol__conditions_sp1_emergency_other" dataDxfId="1138"/>
    <tableColumn id="360" xr3:uid="{00000000-0010-0000-0000-000068010000}" name="out_1_means_of_communication" dataDxfId="1137"/>
    <tableColumn id="361" xr3:uid="{00000000-0010-0000-0000-000069010000}" name="out_1_means_of_communication/newspaper" dataDxfId="1136"/>
    <tableColumn id="362" xr3:uid="{00000000-0010-0000-0000-00006A010000}" name="out_1_means_of_communication/social_media_facebook_twitter_blogs_etc_" dataDxfId="1135"/>
    <tableColumn id="363" xr3:uid="{00000000-0010-0000-0000-00006B010000}" name="out_1_means_of_communication/official_websites" dataDxfId="1134"/>
    <tableColumn id="364" xr3:uid="{00000000-0010-0000-0000-00006C010000}" name="out_1_means_of_communication/tv" dataDxfId="1133"/>
    <tableColumn id="365" xr3:uid="{00000000-0010-0000-0000-00006D010000}" name="out_1_means_of_communication/radio" dataDxfId="1132"/>
    <tableColumn id="366" xr3:uid="{00000000-0010-0000-0000-00006E010000}" name="out_1_means_of_communication/door_to_door_outreach" dataDxfId="1131"/>
    <tableColumn id="367" xr3:uid="{00000000-0010-0000-0000-00006F010000}" name="out_1_means_of_communication/conferences_seminars" dataDxfId="1130"/>
    <tableColumn id="368" xr3:uid="{00000000-0010-0000-0000-000070010000}" name="out_1_means_of_communication/leaflets_produced_by_mosa_ssolf" dataDxfId="1129"/>
    <tableColumn id="369" xr3:uid="{00000000-0010-0000-0000-000071010000}" name="out_1_means_of_communication/posters" dataDxfId="1128"/>
    <tableColumn id="370" xr3:uid="{00000000-0010-0000-0000-000072010000}" name="out_1_means_of_communication/other" dataDxfId="1127"/>
    <tableColumn id="371" xr3:uid="{00000000-0010-0000-0000-000073010000}" name="out_1_means_of_communication/dk" dataDxfId="1126"/>
    <tableColumn id="372" xr3:uid="{00000000-0010-0000-0000-000074010000}" name="out_1_means_of_communication/dwta" dataDxfId="1125"/>
    <tableColumn id="373" xr3:uid="{00000000-0010-0000-0000-000075010000}" name="out_1_means_of_communication_other" dataDxfId="1124"/>
    <tableColumn id="374" xr3:uid="{00000000-0010-0000-0000-000076010000}" name="out_2_outreach_level" dataDxfId="1123"/>
    <tableColumn id="375" xr3:uid="{00000000-0010-0000-0000-000077010000}" name="out_3_outreach_coverage_sp1_wife" dataDxfId="1122"/>
    <tableColumn id="376" xr3:uid="{00000000-0010-0000-0000-000078010000}" name="out_4_outreach_coverage_bis_sp1_wife" dataDxfId="1121"/>
    <tableColumn id="377" xr3:uid="{00000000-0010-0000-0000-000079010000}" name="out_3_outreach_coverage_sp1_basic" dataDxfId="1120"/>
    <tableColumn id="378" xr3:uid="{00000000-0010-0000-0000-00007A010000}" name="out_4_outreach_coverage_bis_sp1_basic" dataDxfId="1119"/>
    <tableColumn id="379" xr3:uid="{00000000-0010-0000-0000-00007B010000}" name="out_3_outreach_coverage_sp1_emergency" dataDxfId="1118"/>
    <tableColumn id="380" xr3:uid="{00000000-0010-0000-0000-00007C010000}" name="out_4_outreach_coverage_bis_sp1_emergency" dataDxfId="1117"/>
    <tableColumn id="387" xr3:uid="{00000000-0010-0000-0000-000083010000}" name="out_5_outreach_coverage_short_" dataDxfId="1116"/>
    <tableColumn id="388" xr3:uid="{00000000-0010-0000-0000-000084010000}" name="out_6_outreach_coverage_short__bis" dataDxfId="1115"/>
    <tableColumn id="389" xr3:uid="{00000000-0010-0000-0000-000085010000}" name="registr_1_registr__place_sp1_wife" dataDxfId="1114"/>
    <tableColumn id="390" xr3:uid="{00000000-0010-0000-0000-000086010000}" name="registr_1_registr__place_sp1_wife/municipal_mosa_office" dataDxfId="1113"/>
    <tableColumn id="391" xr3:uid="{00000000-0010-0000-0000-000087010000}" name="registr_1_registr__place_sp1_wife/municipal_ssolf_office" dataDxfId="1112"/>
    <tableColumn id="392" xr3:uid="{00000000-0010-0000-0000-000088010000}" name="registr_1_registr__place_sp1_wife/baladiya" dataDxfId="1111"/>
    <tableColumn id="393" xr3:uid="{00000000-0010-0000-0000-000089010000}" name="registr_1_registr__place_sp1_wife/local_council_office" dataDxfId="1110"/>
    <tableColumn id="394" xr3:uid="{00000000-0010-0000-0000-00008A010000}" name="registr_1_registr__place_sp1_wife/state_run_care_centres" dataDxfId="1109"/>
    <tableColumn id="395" xr3:uid="{00000000-0010-0000-0000-00008B010000}" name="registr_1_registr__place_sp1_wife/online_registration" dataDxfId="1108"/>
    <tableColumn id="160" xr3:uid="{C725E462-1FCB-43B6-8F85-05348B5ABC85}" name="registr_1_registr__place_sp1_wife/automatic_registration_through_head_of_family_allowance" dataDxfId="1107"/>
    <tableColumn id="396" xr3:uid="{00000000-0010-0000-0000-00008C010000}" name="registr_1_registr__place_sp1_wife/other2" dataDxfId="1106"/>
    <tableColumn id="397" xr3:uid="{00000000-0010-0000-0000-00008D010000}" name="registr_1_registr__place_sp1_wife/dk" dataDxfId="1105"/>
    <tableColumn id="398" xr3:uid="{00000000-0010-0000-0000-00008E010000}" name="registr_1_registr__place_sp1_wife/dwta" dataDxfId="1104"/>
    <tableColumn id="399" xr3:uid="{00000000-0010-0000-0000-00008F010000}" name="registr_1_registr__plac__sp1_wife_other" dataDxfId="1103"/>
    <tableColumn id="400" xr3:uid="{00000000-0010-0000-0000-000090010000}" name="registr_2_registr__care_centres_sp1_wife" dataDxfId="1102"/>
    <tableColumn id="401" xr3:uid="{00000000-0010-0000-0000-000091010000}" name="registr_2_registr__care_centres_sp1_wife/social_workers_in_care_centres" dataDxfId="1101"/>
    <tableColumn id="402" xr3:uid="{00000000-0010-0000-0000-000092010000}" name="registr_2_registr__care_centres_sp1_wife/social_workers_in_schools" dataDxfId="1100"/>
    <tableColumn id="403" xr3:uid="{00000000-0010-0000-0000-000093010000}" name="registr_2_registr__care_centres_sp1_wife/parents_if_applicable" dataDxfId="1099"/>
    <tableColumn id="404" xr3:uid="{00000000-0010-0000-0000-000094010000}" name="registr_2_registr__care_centres_sp1_wife/legal_guardian_other_than_parents" dataDxfId="1098"/>
    <tableColumn id="405" xr3:uid="{00000000-0010-0000-0000-000095010000}" name="registr_2_registr__care_centres_sp1_wife/close_relative" dataDxfId="1097"/>
    <tableColumn id="406" xr3:uid="{00000000-0010-0000-0000-000096010000}" name="registr_2_registr__care_centres_sp1_wife/mosa_ssolf_employee" dataDxfId="1096"/>
    <tableColumn id="407" xr3:uid="{00000000-0010-0000-0000-000097010000}" name="registr_2_registr__care_centres_sp1_wife/other" dataDxfId="1095"/>
    <tableColumn id="408" xr3:uid="{00000000-0010-0000-0000-000098010000}" name="registr_2_registr__care_centres_sp1_wife/dk" dataDxfId="1094"/>
    <tableColumn id="409" xr3:uid="{00000000-0010-0000-0000-000099010000}" name="registr_2_registr__care_centres_sp1_wife/dot_not_want_to_answer" dataDxfId="1093"/>
    <tableColumn id="410" xr3:uid="{00000000-0010-0000-0000-00009A010000}" name="registr_2_registr__care_centres_sp1_wife_other" dataDxfId="1092"/>
    <tableColumn id="411" xr3:uid="{00000000-0010-0000-0000-00009B010000}" name="registr_3_registr__information_sp1_wife" dataDxfId="1091"/>
    <tableColumn id="412" xr3:uid="{00000000-0010-0000-0000-00009C010000}" name="registr_4_registr__documentation_sp1_wife" dataDxfId="1090"/>
    <tableColumn id="413" xr3:uid="{00000000-0010-0000-0000-00009D010000}" name="registr_4_registr__documentation_sp1_wife/national_identification_number_nin" dataDxfId="1089"/>
    <tableColumn id="414" xr3:uid="{00000000-0010-0000-0000-00009E010000}" name="registr_4_registr__documentation_sp1_wife/family_book" dataDxfId="1088"/>
    <tableColumn id="415" xr3:uid="{00000000-0010-0000-0000-00009F010000}" name="registr_4_registr__documentation_sp1_wife/family_status_certificate" dataDxfId="1087"/>
    <tableColumn id="416" xr3:uid="{00000000-0010-0000-0000-0000A0010000}" name="registr_4_registr__documentation_sp1_wife/birth_certificate" dataDxfId="1086"/>
    <tableColumn id="417" xr3:uid="{00000000-0010-0000-0000-0000A1010000}" name="registr_4_registr__documentation_sp1_wife/proof_of_residency" dataDxfId="1085"/>
    <tableColumn id="418" xr3:uid="{00000000-0010-0000-0000-0000A2010000}" name="registr_4_registr__documentation_sp1_wife/deposit_voucher_or_cancelled_bank_cheque_bank_account_number" dataDxfId="1084"/>
    <tableColumn id="419" xr3:uid="{00000000-0010-0000-0000-0000A3010000}" name="registr_4_registr__documentation_sp1_wife/proof_of_property_ownership" dataDxfId="1083"/>
    <tableColumn id="420" xr3:uid="{00000000-0010-0000-0000-0000A4010000}" name="registr_4_registr__documentation_sp1_wife/official_house_renting_contract" dataDxfId="1082"/>
    <tableColumn id="421" xr3:uid="{00000000-0010-0000-0000-0000A5010000}" name="registr_4_registr__documentation_sp1_wife/certificate_of_death_of_husband_widows" dataDxfId="1081"/>
    <tableColumn id="422" xr3:uid="{00000000-0010-0000-0000-0000A6010000}" name="registr_4_registr__documentation_sp1_wife/divorce_papers_divorced_women" dataDxfId="1080"/>
    <tableColumn id="423" xr3:uid="{00000000-0010-0000-0000-0000A7010000}" name="registr_4_registr__documentation_sp1_wife/pay_slip" dataDxfId="1079"/>
    <tableColumn id="424" xr3:uid="{00000000-0010-0000-0000-0000A8010000}" name="registr_4_registr__documentation_sp1_wife/personal_photograph" dataDxfId="1078"/>
    <tableColumn id="425" xr3:uid="{00000000-0010-0000-0000-0000A9010000}" name="registr_4_registr__documentation_sp1_wife/other" dataDxfId="1077"/>
    <tableColumn id="426" xr3:uid="{00000000-0010-0000-0000-0000AA010000}" name="registr_4_registr__documentation_sp1_wife/dk" dataDxfId="1076"/>
    <tableColumn id="427" xr3:uid="{00000000-0010-0000-0000-0000AB010000}" name="registr_4_registr__documentation_sp1_wife/dwta" dataDxfId="1075"/>
    <tableColumn id="428" xr3:uid="{00000000-0010-0000-0000-0000AC010000}" name="registr_4_registr__documentation_sp1_wife_other" dataDxfId="1074"/>
    <tableColumn id="429" xr3:uid="{00000000-0010-0000-0000-0000AD010000}" name="registr_5_registr__length_sp1_wife" dataDxfId="1073"/>
    <tableColumn id="430" xr3:uid="{00000000-0010-0000-0000-0000AE010000}" name="registr_1_registr__place_sp1_basic" dataDxfId="1072"/>
    <tableColumn id="431" xr3:uid="{00000000-0010-0000-0000-0000AF010000}" name="registr_1_registr__place_sp1_basic/municipal_mosa_office" dataDxfId="1071"/>
    <tableColumn id="432" xr3:uid="{00000000-0010-0000-0000-0000B0010000}" name="registr_1_registr__place_sp1_basic/municipal_ssolf_office" dataDxfId="1070"/>
    <tableColumn id="433" xr3:uid="{00000000-0010-0000-0000-0000B1010000}" name="registr_1_registr__place_sp1_basic/baladiya" dataDxfId="1069"/>
    <tableColumn id="434" xr3:uid="{00000000-0010-0000-0000-0000B2010000}" name="registr_1_registr__place_sp1_basic/local_council_office" dataDxfId="1068"/>
    <tableColumn id="435" xr3:uid="{00000000-0010-0000-0000-0000B3010000}" name="registr_1_registr__place_sp1_basic/state_run_care_centres" dataDxfId="1067"/>
    <tableColumn id="436" xr3:uid="{00000000-0010-0000-0000-0000B4010000}" name="registr_1_registr__place_sp1_basic/online_registration" dataDxfId="1066"/>
    <tableColumn id="437" xr3:uid="{00000000-0010-0000-0000-0000B5010000}" name="registr_1_registr__place_sp1_basic/other" dataDxfId="1065"/>
    <tableColumn id="438" xr3:uid="{00000000-0010-0000-0000-0000B6010000}" name="registr_1_registr__place_sp1_basic/dk" dataDxfId="1064"/>
    <tableColumn id="439" xr3:uid="{00000000-0010-0000-0000-0000B7010000}" name="registr_1_registr__place_sp1_basic/dwta" dataDxfId="1063"/>
    <tableColumn id="440" xr3:uid="{00000000-0010-0000-0000-0000B8010000}" name="registr_1_registr__plac__sp1_basic_other" dataDxfId="1062"/>
    <tableColumn id="441" xr3:uid="{00000000-0010-0000-0000-0000B9010000}" name="registr_2_registr__care_centres_sp1_basic" dataDxfId="1061"/>
    <tableColumn id="442" xr3:uid="{00000000-0010-0000-0000-0000BA010000}" name="registr_2_registr__care_centres_sp1_basic/social_workers_in_care_centres" dataDxfId="1060"/>
    <tableColumn id="443" xr3:uid="{00000000-0010-0000-0000-0000BB010000}" name="registr_2_registr__care_centres_sp1_basic/social_workers_in_schools" dataDxfId="1059"/>
    <tableColumn id="444" xr3:uid="{00000000-0010-0000-0000-0000BC010000}" name="registr_2_registr__care_centres_sp1_basic/parents_if_applicable" dataDxfId="1058"/>
    <tableColumn id="445" xr3:uid="{00000000-0010-0000-0000-0000BD010000}" name="registr_2_registr__care_centres_sp1_basic/legal_guardian_other_than_parents" dataDxfId="1057"/>
    <tableColumn id="446" xr3:uid="{00000000-0010-0000-0000-0000BE010000}" name="registr_2_registr__care_centres_sp1_basic/close_relative" dataDxfId="1056"/>
    <tableColumn id="447" xr3:uid="{00000000-0010-0000-0000-0000BF010000}" name="registr_2_registr__care_centres_sp1_basic/mosa_ssolf_employee" dataDxfId="1055"/>
    <tableColumn id="448" xr3:uid="{00000000-0010-0000-0000-0000C0010000}" name="registr_2_registr__care_centres_sp1_basic/other" dataDxfId="1054"/>
    <tableColumn id="449" xr3:uid="{00000000-0010-0000-0000-0000C1010000}" name="registr_2_registr__care_centres_sp1_basic/dk" dataDxfId="1053"/>
    <tableColumn id="450" xr3:uid="{00000000-0010-0000-0000-0000C2010000}" name="registr_2_registr__care_centres_sp1_basic/dot_not_want_to_answer" dataDxfId="1052"/>
    <tableColumn id="451" xr3:uid="{00000000-0010-0000-0000-0000C3010000}" name="registr_2_registr__care_centres_sp1_basic_other" dataDxfId="1051"/>
    <tableColumn id="452" xr3:uid="{00000000-0010-0000-0000-0000C4010000}" name="registr_3_registr__information_sp1_basic" dataDxfId="1050"/>
    <tableColumn id="453" xr3:uid="{00000000-0010-0000-0000-0000C5010000}" name="registr_4_registr__documentation_sp1_basic" dataDxfId="1049"/>
    <tableColumn id="454" xr3:uid="{00000000-0010-0000-0000-0000C6010000}" name="registr_4_registr__documentation_sp1_basic/national_identification_number_nin" dataDxfId="1048"/>
    <tableColumn id="455" xr3:uid="{00000000-0010-0000-0000-0000C7010000}" name="registr_4_registr__documentation_sp1_basic/family_book" dataDxfId="1047"/>
    <tableColumn id="456" xr3:uid="{00000000-0010-0000-0000-0000C8010000}" name="registr_4_registr__documentation_sp1_basic/family_status_certificate" dataDxfId="1046"/>
    <tableColumn id="457" xr3:uid="{00000000-0010-0000-0000-0000C9010000}" name="registr_4_registr__documentation_sp1_basic/birth_certificate" dataDxfId="1045"/>
    <tableColumn id="458" xr3:uid="{00000000-0010-0000-0000-0000CA010000}" name="registr_4_registr__documentation_sp1_basic/proof_of_residency" dataDxfId="1044"/>
    <tableColumn id="459" xr3:uid="{00000000-0010-0000-0000-0000CB010000}" name="registr_4_registr__documentation_sp1_basic/deposit_voucher_or_cancelled_bank_cheque_bank_account_number" dataDxfId="1043"/>
    <tableColumn id="460" xr3:uid="{00000000-0010-0000-0000-0000CC010000}" name="registr_4_registr__documentation_sp1_basic/proof_of_property_ownership" dataDxfId="1042"/>
    <tableColumn id="461" xr3:uid="{00000000-0010-0000-0000-0000CD010000}" name="registr_4_registr__documentation_sp1_basic/official_house_renting_contract" dataDxfId="1041"/>
    <tableColumn id="462" xr3:uid="{00000000-0010-0000-0000-0000CE010000}" name="registr_4_registr__documentation_sp1_basic/certificate_of_death_of_husband_widows" dataDxfId="1040"/>
    <tableColumn id="463" xr3:uid="{00000000-0010-0000-0000-0000CF010000}" name="registr_4_registr__documentation_sp1_basic/divorce_papers_divorced_women" dataDxfId="1039"/>
    <tableColumn id="464" xr3:uid="{00000000-0010-0000-0000-0000D0010000}" name="registr_4_registr__documentation_sp1_basic/pay_slip" dataDxfId="1038"/>
    <tableColumn id="465" xr3:uid="{00000000-0010-0000-0000-0000D1010000}" name="registr_4_registr__documentation_sp1_basic/personal_photograph" dataDxfId="1037"/>
    <tableColumn id="162" xr3:uid="{72AEE1AE-5F50-441D-B7E5-2645546E7696}" name="registr_4_registr__documentation_sp1_basic/medical_report_for_disability" dataDxfId="1036"/>
    <tableColumn id="163" xr3:uid="{DE59F809-609E-4273-8C50-E9BBAC473A84}" name="registr_4_registr__documentation_sp1_basic/proof_of_not_receiving_benefit_or_income_from_other_entity " dataDxfId="1035"/>
    <tableColumn id="466" xr3:uid="{00000000-0010-0000-0000-0000D2010000}" name="registr_4_registr__documentation_sp1_basic/other" dataDxfId="1034"/>
    <tableColumn id="467" xr3:uid="{00000000-0010-0000-0000-0000D3010000}" name="registr_4_registr__documentation_sp1_basic/dk" dataDxfId="1033"/>
    <tableColumn id="468" xr3:uid="{00000000-0010-0000-0000-0000D4010000}" name="registr_4_registr__documentation_sp1_basic/dwta" dataDxfId="1032"/>
    <tableColumn id="469" xr3:uid="{00000000-0010-0000-0000-0000D5010000}" name="registr_4_registr__documentation_sp1_basic_other" dataDxfId="1031"/>
    <tableColumn id="470" xr3:uid="{00000000-0010-0000-0000-0000D6010000}" name="registr_5_registr__length_sp1_basic" dataDxfId="1030"/>
    <tableColumn id="471" xr3:uid="{00000000-0010-0000-0000-0000D7010000}" name="registr_1_registr__place_sp1_emergency" dataDxfId="1029"/>
    <tableColumn id="472" xr3:uid="{00000000-0010-0000-0000-0000D8010000}" name="registr_1_registr__place_sp1_emergency/municipal_mosa_office" dataDxfId="1028"/>
    <tableColumn id="473" xr3:uid="{00000000-0010-0000-0000-0000D9010000}" name="registr_1_registr__place_sp1_emergency/municipal_ssolf_office" dataDxfId="1027"/>
    <tableColumn id="474" xr3:uid="{00000000-0010-0000-0000-0000DA010000}" name="registr_1_registr__place_sp1_emergency/baladiya" dataDxfId="1026"/>
    <tableColumn id="475" xr3:uid="{00000000-0010-0000-0000-0000DB010000}" name="registr_1_registr__place_sp1_emergency/local_council_office" dataDxfId="1025"/>
    <tableColumn id="476" xr3:uid="{00000000-0010-0000-0000-0000DC010000}" name="registr_1_registr__place_sp1_emergency/state_run_care_centres" dataDxfId="1024"/>
    <tableColumn id="477" xr3:uid="{00000000-0010-0000-0000-0000DD010000}" name="registr_1_registr__place_sp1_emergency/online_registration" dataDxfId="1023"/>
    <tableColumn id="478" xr3:uid="{00000000-0010-0000-0000-0000DE010000}" name="registr_1_registr__place_sp1_emergency/other" dataDxfId="1022"/>
    <tableColumn id="479" xr3:uid="{00000000-0010-0000-0000-0000DF010000}" name="registr_1_registr__place_sp1_emergency/dk" dataDxfId="1021"/>
    <tableColumn id="480" xr3:uid="{00000000-0010-0000-0000-0000E0010000}" name="registr_1_registr__place_sp1_emergency/dwta" dataDxfId="1020"/>
    <tableColumn id="481" xr3:uid="{00000000-0010-0000-0000-0000E1010000}" name="registr_1_registr__plac__sp1_emergency_other" dataDxfId="1019"/>
    <tableColumn id="482" xr3:uid="{00000000-0010-0000-0000-0000E2010000}" name="registr_2_registr__care_centres_sp1_emergency" dataDxfId="1018"/>
    <tableColumn id="483" xr3:uid="{00000000-0010-0000-0000-0000E3010000}" name="registr_2_registr__care_centres_sp1_emergency/social_workers_in_care_centres" dataDxfId="1017"/>
    <tableColumn id="484" xr3:uid="{00000000-0010-0000-0000-0000E4010000}" name="registr_2_registr__care_centres_sp1_emergency/social_workers_in_schools" dataDxfId="1016"/>
    <tableColumn id="485" xr3:uid="{00000000-0010-0000-0000-0000E5010000}" name="registr_2_registr__care_centres_sp1_emergency/parents_if_applicable" dataDxfId="1015"/>
    <tableColumn id="486" xr3:uid="{00000000-0010-0000-0000-0000E6010000}" name="registr_2_registr__care_centres_sp1_emergency/legal_guardian_other_than_parents" dataDxfId="1014"/>
    <tableColumn id="487" xr3:uid="{00000000-0010-0000-0000-0000E7010000}" name="registr_2_registr__care_centres_sp1_emergency/close_relative" dataDxfId="1013"/>
    <tableColumn id="488" xr3:uid="{00000000-0010-0000-0000-0000E8010000}" name="registr_2_registr__care_centres_sp1_emergency/mosa_ssolf_employee" dataDxfId="1012"/>
    <tableColumn id="489" xr3:uid="{00000000-0010-0000-0000-0000E9010000}" name="registr_2_registr__care_centres_sp1_emergency/other" dataDxfId="1011"/>
    <tableColumn id="490" xr3:uid="{00000000-0010-0000-0000-0000EA010000}" name="registr_2_registr__care_centres_sp1_emergency/dk" dataDxfId="1010"/>
    <tableColumn id="491" xr3:uid="{00000000-0010-0000-0000-0000EB010000}" name="registr_2_registr__care_centres_sp1_emergency/dot_not_want_to_answer" dataDxfId="1009"/>
    <tableColumn id="492" xr3:uid="{00000000-0010-0000-0000-0000EC010000}" name="registr_2_registr__care_centres_sp1_emergency_other" dataDxfId="1008"/>
    <tableColumn id="493" xr3:uid="{00000000-0010-0000-0000-0000ED010000}" name="registr_3_registr__information_sp1_emergency" dataDxfId="1007"/>
    <tableColumn id="494" xr3:uid="{00000000-0010-0000-0000-0000EE010000}" name="registr_4_registr__documentation_sp1_emergency" dataDxfId="1006"/>
    <tableColumn id="495" xr3:uid="{00000000-0010-0000-0000-0000EF010000}" name="registr_4_registr__documentation_sp1_emergency/national_identification_number_nin" dataDxfId="1005"/>
    <tableColumn id="496" xr3:uid="{00000000-0010-0000-0000-0000F0010000}" name="registr_4_registr__documentation_sp1_emergency/family_book" dataDxfId="1004"/>
    <tableColumn id="497" xr3:uid="{00000000-0010-0000-0000-0000F1010000}" name="registr_4_registr__documentation_sp1_emergency/family_status_certificate" dataDxfId="1003"/>
    <tableColumn id="498" xr3:uid="{00000000-0010-0000-0000-0000F2010000}" name="registr_4_registr__documentation_sp1_emergency/birth_certificate" dataDxfId="1002"/>
    <tableColumn id="499" xr3:uid="{00000000-0010-0000-0000-0000F3010000}" name="registr_4_registr__documentation_sp1_emergency/proof_of_residency" dataDxfId="1001"/>
    <tableColumn id="500" xr3:uid="{00000000-0010-0000-0000-0000F4010000}" name="registr_4_registr__documentation_sp1_emergency/deposit_voucher_or_cancelled_bank_cheque_bank_account_number" dataDxfId="1000"/>
    <tableColumn id="501" xr3:uid="{00000000-0010-0000-0000-0000F5010000}" name="registr_4_registr__documentation_sp1_emergency/proof_of_property_ownership" dataDxfId="999"/>
    <tableColumn id="502" xr3:uid="{00000000-0010-0000-0000-0000F6010000}" name="registr_4_registr__documentation_sp1_emergency/official_house_renting_contract" dataDxfId="998"/>
    <tableColumn id="503" xr3:uid="{00000000-0010-0000-0000-0000F7010000}" name="registr_4_registr__documentation_sp1_emergency/certificate_of_death_of_husband_widows" dataDxfId="997"/>
    <tableColumn id="504" xr3:uid="{00000000-0010-0000-0000-0000F8010000}" name="registr_4_registr__documentation_sp1_emergency/divorce_papers_divorced_women" dataDxfId="996"/>
    <tableColumn id="505" xr3:uid="{00000000-0010-0000-0000-0000F9010000}" name="registr_4_registr__documentation_sp1_emergency/pay_slip" dataDxfId="995"/>
    <tableColumn id="506" xr3:uid="{00000000-0010-0000-0000-0000FA010000}" name="registr_4_registr__documentation_sp1_emergency/personal_photograph" dataDxfId="994"/>
    <tableColumn id="507" xr3:uid="{00000000-0010-0000-0000-0000FB010000}" name="registr_4_registr__documentation_sp1_emergency/other" dataDxfId="993"/>
    <tableColumn id="508" xr3:uid="{00000000-0010-0000-0000-0000FC010000}" name="registr_4_registr__documentation_sp1_emergency/dk" dataDxfId="992"/>
    <tableColumn id="509" xr3:uid="{00000000-0010-0000-0000-0000FD010000}" name="registr_4_registr__documentation_sp1_emergency/dwta" dataDxfId="991"/>
    <tableColumn id="510" xr3:uid="{00000000-0010-0000-0000-0000FE010000}" name="registr_4_registr__documentation_sp1_emergency_other" dataDxfId="990"/>
    <tableColumn id="511" xr3:uid="{00000000-0010-0000-0000-0000FF010000}" name="registr_5_registr__length_sp1_emergency" dataDxfId="989"/>
    <tableColumn id="635" xr3:uid="{00000000-0010-0000-0000-00007B020000}" name="socwork_1_social_workers_registr_" dataDxfId="988"/>
    <tableColumn id="636" xr3:uid="{00000000-0010-0000-0000-00007C020000}" name="socwork_2_social_workers_outreach" dataDxfId="987"/>
    <tableColumn id="637" xr3:uid="{00000000-0010-0000-0000-00007D020000}" name="socwork_2_social_workers_outreach/inform_legal_guardians_in_schools" dataDxfId="986"/>
    <tableColumn id="638" xr3:uid="{00000000-0010-0000-0000-00007E020000}" name="socwork_2_social_workers_outreach/inform_legal_guardians_in_care_centres" dataDxfId="985"/>
    <tableColumn id="639" xr3:uid="{00000000-0010-0000-0000-00007F020000}" name="socwork_2_social_workers_outreach/do_door_to_door_outreach" dataDxfId="984"/>
    <tableColumn id="640" xr3:uid="{00000000-0010-0000-0000-000080020000}" name="socwork_2_social_workers_outreach/organise_give_seminars_workshops_about_social_protection_programmes" dataDxfId="983"/>
    <tableColumn id="951" xr3:uid="{C7B49121-BED7-4789-BF13-0A24038C60A8}" name="socwork_2_social_workers_outreach/no_role" dataDxfId="982"/>
    <tableColumn id="641" xr3:uid="{00000000-0010-0000-0000-000081020000}" name="socwork_2_social_workers_outreach/other" dataDxfId="981"/>
    <tableColumn id="642" xr3:uid="{00000000-0010-0000-0000-000082020000}" name="socwork_2_social_workers_outreach/dk" dataDxfId="980"/>
    <tableColumn id="643" xr3:uid="{00000000-0010-0000-0000-000083020000}" name="socwork_2_social_workers_outreach/dwta" dataDxfId="979"/>
    <tableColumn id="644" xr3:uid="{00000000-0010-0000-0000-000084020000}" name="socwork_2_social_workers_outreach_other" dataDxfId="978"/>
    <tableColumn id="645" xr3:uid="{00000000-0010-0000-0000-000085020000}" name="socwork_3_social_workers_capacity" dataDxfId="977"/>
    <tableColumn id="646" xr3:uid="{00000000-0010-0000-0000-000086020000}" name="socwork_3_social_workers_capacity/there_is_a_sufficient_number_of_staff_within_the_mosa_ssolf_municipal_offices_to_be_able_to_support_the_registration_process_for_the_programmes" dataDxfId="976"/>
    <tableColumn id="647" xr3:uid="{00000000-0010-0000-0000-000087020000}" name="socwork_3_social_workers_capacity/there_is_a_sufficient_number_of_staff_within_care_centres_to_be_able_to_support_the_registration_process_for_the_programmes" dataDxfId="975"/>
    <tableColumn id="648" xr3:uid="{00000000-0010-0000-0000-000088020000}" name="socwork_3_social_workers_capacity/staff_within_the_mosa_ssolf_municipal_offices_have_received_sufficient_training_to_be_able_to_support_the_registration_process" dataDxfId="974"/>
    <tableColumn id="649" xr3:uid="{00000000-0010-0000-0000-000089020000}" name="socwork_3_social_workers_capacity/staff_within_care_centres_have_received_sufficient_training_to_be_able_to_support_the_registration_process" dataDxfId="973"/>
    <tableColumn id="650" xr3:uid="{00000000-0010-0000-0000-00008A020000}" name="socwork_3_social_workers_capacity/staff_have_a_sufficient_understanding_of_the_laws_and_policies_that_underpin_social_protection_programmes" dataDxfId="972"/>
    <tableColumn id="651" xr3:uid="{00000000-0010-0000-0000-00008B020000}" name="socwork_3_social_workers_capacity/information_concerning_programme_beneficiaries_is_stored_and_shared_if_applicable_safely_and_securely" dataDxfId="971"/>
    <tableColumn id="652" xr3:uid="{00000000-0010-0000-0000-00008C020000}" name="barr_1_barriers_sp1_wife" dataDxfId="970"/>
    <tableColumn id="653" xr3:uid="{00000000-0010-0000-0000-00008D020000}" name="barr_1_barriers_sp1_wife/nothing" dataDxfId="969"/>
    <tableColumn id="654" xr3:uid="{00000000-0010-0000-0000-00008E020000}" name="barr_1_barriers_sp1_wife/social_stigma_of_receiving_benefits" dataDxfId="968"/>
    <tableColumn id="655" xr3:uid="{00000000-0010-0000-0000-00008F020000}" name="barr_1_barriers_sp1_wife/lack_of_awareness_and_understanding_of_eligible_families" dataDxfId="967"/>
    <tableColumn id="656" xr3:uid="{00000000-0010-0000-0000-000090020000}" name="barr_1_barriers_sp1_wife/illiteracy" dataDxfId="966"/>
    <tableColumn id="657" xr3:uid="{00000000-0010-0000-0000-000091020000}" name="barr_1_barriers_sp1_wife/lack_of_required_documents" dataDxfId="965"/>
    <tableColumn id="658" xr3:uid="{00000000-0010-0000-0000-000092020000}" name="barr_1_barriers_sp1_wife/distance_to_the_registration_offices" dataDxfId="964"/>
    <tableColumn id="659" xr3:uid="{00000000-0010-0000-0000-000093020000}" name="barr_1_barriers_sp1_wife/registration_offices_closed_due_to_insecurity" dataDxfId="963"/>
    <tableColumn id="660" xr3:uid="{00000000-0010-0000-0000-000094020000}" name="barr_1_barriers_sp1_wife/registration_offices_closed_due_to_covid_19_restrictions" dataDxfId="962"/>
    <tableColumn id="661" xr3:uid="{00000000-0010-0000-0000-000095020000}" name="barr_1_barriers_sp1_wife/discrimination" dataDxfId="961"/>
    <tableColumn id="662" xr3:uid="{00000000-0010-0000-0000-000096020000}" name="barr_1_barriers_sp1_wife/other" dataDxfId="960"/>
    <tableColumn id="663" xr3:uid="{00000000-0010-0000-0000-000097020000}" name="barr_1_barriers_sp1_wife/dk" dataDxfId="959"/>
    <tableColumn id="664" xr3:uid="{00000000-0010-0000-0000-000098020000}" name="barr_1_barriers_sp1_wife/dwta" dataDxfId="958"/>
    <tableColumn id="665" xr3:uid="{00000000-0010-0000-0000-000099020000}" name="barr_1_barriers_sp1_wife_other" dataDxfId="957"/>
    <tableColumn id="666" xr3:uid="{00000000-0010-0000-0000-00009A020000}" name="barr_1_barriers_sp1_basic" dataDxfId="956"/>
    <tableColumn id="667" xr3:uid="{00000000-0010-0000-0000-00009B020000}" name="barr_1_barriers_sp1_basic/nothing" dataDxfId="955"/>
    <tableColumn id="668" xr3:uid="{00000000-0010-0000-0000-00009C020000}" name="barr_1_barriers_sp1_basic/social_stigma_of_receiving_benefits" dataDxfId="954"/>
    <tableColumn id="669" xr3:uid="{00000000-0010-0000-0000-00009D020000}" name="barr_1_barriers_sp1_basic/lack_of_awareness_and_understanding_of_eligible_families" dataDxfId="953"/>
    <tableColumn id="670" xr3:uid="{00000000-0010-0000-0000-00009E020000}" name="barr_1_barriers_sp1_basic/illiteracy" dataDxfId="952"/>
    <tableColumn id="671" xr3:uid="{00000000-0010-0000-0000-00009F020000}" name="barr_1_barriers_sp1_basic/lack_of_required_documents" dataDxfId="951"/>
    <tableColumn id="672" xr3:uid="{00000000-0010-0000-0000-0000A0020000}" name="barr_1_barriers_sp1_basic/distance_to_the_registration_offices" dataDxfId="950"/>
    <tableColumn id="673" xr3:uid="{00000000-0010-0000-0000-0000A1020000}" name="barr_1_barriers_sp1_basic/registration_offices_closed_due_to_insecurity" dataDxfId="949"/>
    <tableColumn id="674" xr3:uid="{00000000-0010-0000-0000-0000A2020000}" name="barr_1_barriers_sp1_basic/registration_offices_closed_due_to_covid_19_restrictions" dataDxfId="948"/>
    <tableColumn id="675" xr3:uid="{00000000-0010-0000-0000-0000A3020000}" name="barr_1_barriers_sp1_basic/discrimination" dataDxfId="947"/>
    <tableColumn id="676" xr3:uid="{00000000-0010-0000-0000-0000A4020000}" name="barr_1_barriers_sp1_basic/other" dataDxfId="946"/>
    <tableColumn id="677" xr3:uid="{00000000-0010-0000-0000-0000A5020000}" name="barr_1_barriers_sp1_basic/dk" dataDxfId="945"/>
    <tableColumn id="678" xr3:uid="{00000000-0010-0000-0000-0000A6020000}" name="barr_1_barriers_sp1_basic/dwta" dataDxfId="944"/>
    <tableColumn id="679" xr3:uid="{00000000-0010-0000-0000-0000A7020000}" name="barr_1_barriers_sp1_basic_other" dataDxfId="943"/>
    <tableColumn id="680" xr3:uid="{00000000-0010-0000-0000-0000A8020000}" name="barr_1_barriers_sp1_emergency" dataDxfId="942"/>
    <tableColumn id="681" xr3:uid="{00000000-0010-0000-0000-0000A9020000}" name="barr_1_barriers_sp1_emergency/nothing" dataDxfId="941"/>
    <tableColumn id="682" xr3:uid="{00000000-0010-0000-0000-0000AA020000}" name="barr_1_barriers_sp1_emergency/social_stigma_of_receiving_benefits" dataDxfId="940"/>
    <tableColumn id="683" xr3:uid="{00000000-0010-0000-0000-0000AB020000}" name="barr_1_barriers_sp1_emergency/lack_of_awareness_and_understanding_of_eligible_families" dataDxfId="939"/>
    <tableColumn id="684" xr3:uid="{00000000-0010-0000-0000-0000AC020000}" name="barr_1_barriers_sp1_emergency/illiteracy" dataDxfId="938"/>
    <tableColumn id="685" xr3:uid="{00000000-0010-0000-0000-0000AD020000}" name="barr_1_barriers_sp1_emergency/lack_of_required_documents" dataDxfId="937"/>
    <tableColumn id="686" xr3:uid="{00000000-0010-0000-0000-0000AE020000}" name="barr_1_barriers_sp1_emergency/distance_to_the_registration_offices" dataDxfId="936"/>
    <tableColumn id="687" xr3:uid="{00000000-0010-0000-0000-0000AF020000}" name="barr_1_barriers_sp1_emergency/registration_offices_closed_due_to_insecurity" dataDxfId="935"/>
    <tableColumn id="688" xr3:uid="{00000000-0010-0000-0000-0000B0020000}" name="barr_1_barriers_sp1_emergency/registration_offices_closed_due_to_covid_19_restrictions" dataDxfId="934"/>
    <tableColumn id="689" xr3:uid="{00000000-0010-0000-0000-0000B1020000}" name="barr_1_barriers_sp1_emergency/discrimination" dataDxfId="933"/>
    <tableColumn id="690" xr3:uid="{00000000-0010-0000-0000-0000B2020000}" name="barr_1_barriers_sp1_emergency/other" dataDxfId="932"/>
    <tableColumn id="691" xr3:uid="{00000000-0010-0000-0000-0000B3020000}" name="barr_1_barriers_sp1_emergency/dk" dataDxfId="931"/>
    <tableColumn id="692" xr3:uid="{00000000-0010-0000-0000-0000B4020000}" name="barr_1_barriers_sp1_emergency/dwta" dataDxfId="930"/>
    <tableColumn id="693" xr3:uid="{00000000-0010-0000-0000-0000B5020000}" name="barr_1_barriers_sp1_emergency_other" dataDxfId="929"/>
    <tableColumn id="736" xr3:uid="{00000000-0010-0000-0000-0000E0020000}" name="barr_2_barriers_discrimination" dataDxfId="928"/>
    <tableColumn id="737" xr3:uid="{00000000-0010-0000-0000-0000E1020000}" name="barr_3_delays_registr__sp1_wife" dataDxfId="927"/>
    <tableColumn id="738" xr3:uid="{00000000-0010-0000-0000-0000E2020000}" name="barr_3_delays_registr__sp1_wife/nothing" dataDxfId="926"/>
    <tableColumn id="739" xr3:uid="{00000000-0010-0000-0000-0000E3020000}" name="barr_3_delays_registr__sp1_wife/closure_of_civil_registry_offices" dataDxfId="925"/>
    <tableColumn id="740" xr3:uid="{00000000-0010-0000-0000-0000E4020000}" name="barr_3_delays_registr__sp1_wife/closure_of_other_state_offices" dataDxfId="924"/>
    <tableColumn id="741" xr3:uid="{00000000-0010-0000-0000-0000E5020000}" name="barr_3_delays_registr__sp1_wife/closure_of_registration_offices_due_to_insecurity" dataDxfId="923"/>
    <tableColumn id="742" xr3:uid="{00000000-0010-0000-0000-0000E6020000}" name="barr_3_delays_registr__sp1_wife/closure_of_registration_offices_due_to_covid_19_restrictions" dataDxfId="922"/>
    <tableColumn id="743" xr3:uid="{00000000-0010-0000-0000-0000E7020000}" name="barr_3_delays_registr__sp1_wife/distance_to_the_registration_or_civil_registry_office" dataDxfId="921"/>
    <tableColumn id="744" xr3:uid="{00000000-0010-0000-0000-0000E8020000}" name="barr_3_delays_registr__sp1_wife/other" dataDxfId="920"/>
    <tableColumn id="745" xr3:uid="{00000000-0010-0000-0000-0000E9020000}" name="barr_3_delays_registr__sp1_wife/dk" dataDxfId="919"/>
    <tableColumn id="746" xr3:uid="{00000000-0010-0000-0000-0000EA020000}" name="barr_3_delays_registr__sp1_wife/dwta" dataDxfId="918"/>
    <tableColumn id="747" xr3:uid="{00000000-0010-0000-0000-0000EB020000}" name="barr_3_delays_registr__sp1_wife_other" dataDxfId="917"/>
    <tableColumn id="748" xr3:uid="{00000000-0010-0000-0000-0000EC020000}" name="barr_3_delays_registr__sp1_basic" dataDxfId="916"/>
    <tableColumn id="749" xr3:uid="{00000000-0010-0000-0000-0000ED020000}" name="barr_3_delays_registr__sp1_basic/nothing" dataDxfId="915"/>
    <tableColumn id="750" xr3:uid="{00000000-0010-0000-0000-0000EE020000}" name="barr_3_delays_registr__sp1_basic/closure_of_civil_registry_offices" dataDxfId="914"/>
    <tableColumn id="751" xr3:uid="{00000000-0010-0000-0000-0000EF020000}" name="barr_3_delays_registr__sp1_basic/closure_of_other_state_offices" dataDxfId="913"/>
    <tableColumn id="752" xr3:uid="{00000000-0010-0000-0000-0000F0020000}" name="barr_3_delays_registr__sp1_basic/closure_of_registration_offices_due_to_insecurity" dataDxfId="912"/>
    <tableColumn id="753" xr3:uid="{00000000-0010-0000-0000-0000F1020000}" name="barr_3_delays_registr__sp1_basic/closure_of_registration_offices_due_to_covid_19_restrictions" dataDxfId="911"/>
    <tableColumn id="754" xr3:uid="{00000000-0010-0000-0000-0000F2020000}" name="barr_3_delays_registr__sp1_basic/distance_to_the_registration_or_civil_registry_office" dataDxfId="910"/>
    <tableColumn id="164" xr3:uid="{27A4B1D6-9041-4371-AFCB-96DF88C455A9}" name="barr_3_delays_registr__sp1_basic/applicants_not_providing_all_the_required_documents_to_register" dataDxfId="909"/>
    <tableColumn id="755" xr3:uid="{00000000-0010-0000-0000-0000F3020000}" name="barr_3_delays_registr__sp1_basic/other" dataDxfId="908"/>
    <tableColumn id="756" xr3:uid="{00000000-0010-0000-0000-0000F4020000}" name="barr_3_delays_registr__sp1_basic/dk" dataDxfId="907"/>
    <tableColumn id="757" xr3:uid="{00000000-0010-0000-0000-0000F5020000}" name="barr_3_delays_registr__sp1_basic/dwta" dataDxfId="906"/>
    <tableColumn id="758" xr3:uid="{00000000-0010-0000-0000-0000F6020000}" name="barr_3_delays_registr__sp1_basic_other" dataDxfId="905"/>
    <tableColumn id="759" xr3:uid="{00000000-0010-0000-0000-0000F7020000}" name="barr_3_delays_registr__sp1_emergency" dataDxfId="904"/>
    <tableColumn id="760" xr3:uid="{00000000-0010-0000-0000-0000F8020000}" name="barr_3_delays_registr__sp1_emergency/nothing" dataDxfId="903"/>
    <tableColumn id="761" xr3:uid="{00000000-0010-0000-0000-0000F9020000}" name="barr_3_delays_registr__sp1_emergency/closure_of_civil_registry_offices" dataDxfId="902"/>
    <tableColumn id="762" xr3:uid="{00000000-0010-0000-0000-0000FA020000}" name="barr_3_delays_registr__sp1_emergency/closure_of_other_state_offices" dataDxfId="901"/>
    <tableColumn id="763" xr3:uid="{00000000-0010-0000-0000-0000FB020000}" name="barr_3_delays_registr__sp1_emergency/closure_of_registration_offices_due_to_insecurity" dataDxfId="900"/>
    <tableColumn id="764" xr3:uid="{00000000-0010-0000-0000-0000FC020000}" name="barr_3_delays_registr__sp1_emergency/closure_of_registration_offices_due_to_covid_19_restrictions" dataDxfId="899"/>
    <tableColumn id="765" xr3:uid="{00000000-0010-0000-0000-0000FD020000}" name="barr_3_delays_registr__sp1_emergency/distance_to_the_registration_or_civil_registry_office" dataDxfId="898"/>
    <tableColumn id="766" xr3:uid="{00000000-0010-0000-0000-0000FE020000}" name="barr_3_delays_registr__sp1_emergency/other" dataDxfId="897"/>
    <tableColumn id="767" xr3:uid="{00000000-0010-0000-0000-0000FF020000}" name="barr_3_delays_registr__sp1_emergency/dk" dataDxfId="896"/>
    <tableColumn id="768" xr3:uid="{00000000-0010-0000-0000-000000030000}" name="barr_3_delays_registr__sp1_emergency/dwta" dataDxfId="895"/>
    <tableColumn id="769" xr3:uid="{00000000-0010-0000-0000-000001030000}" name="barr_3_delays_registr__sp1_emergency_other" dataDxfId="894"/>
    <tableColumn id="803" xr3:uid="{00000000-0010-0000-0000-000023030000}" name="barr_4_delays_payment_sp1_wife" dataDxfId="893"/>
    <tableColumn id="804" xr3:uid="{00000000-0010-0000-0000-000024030000}" name="barr_4_delays_payment_sp1_wife/nothing" dataDxfId="892"/>
    <tableColumn id="805" xr3:uid="{00000000-0010-0000-0000-000025030000}" name="barr_4_delays_payment_sp1_wife/liquidity_shortage_no_money_in_cash_machines" dataDxfId="891"/>
    <tableColumn id="806" xr3:uid="{00000000-0010-0000-0000-000026030000}" name="barr_4_delays_payment_sp1_wife/closure_of_banks_due_to_insecurity" dataDxfId="890"/>
    <tableColumn id="807" xr3:uid="{00000000-0010-0000-0000-000027030000}" name="barr_4_delays_payment_sp1_wife/closure_of_banks_due_to_covid_19_restrictions" dataDxfId="889"/>
    <tableColumn id="808" xr3:uid="{00000000-0010-0000-0000-000028030000}" name="barr_4_delays_payment_sp1_wife/closure_of_offices_in_charge_of_delivering_the_benefits_due_to_insecurity" dataDxfId="888"/>
    <tableColumn id="809" xr3:uid="{00000000-0010-0000-0000-000029030000}" name="barr_4_delays_payment_sp1_wife/closure_of_offices_in_charge_of_delivering_the_benefits_due_to_covid_19_restrictions" dataDxfId="887"/>
    <tableColumn id="810" xr3:uid="{00000000-0010-0000-0000-00002A030000}" name="barr_4_delays_payment_sp1_wife/distance_to_the_delivery_point_lack_of_transport" dataDxfId="886"/>
    <tableColumn id="950" xr3:uid="{00000000-0010-0000-0000-0000B6030000}" name="barr_4_delays_payment_sp1_wife/delays_in_transfer_of_budget_for_this_grant_from_the_state" dataDxfId="885"/>
    <tableColumn id="811" xr3:uid="{00000000-0010-0000-0000-00002B030000}" name="barr_4_delays_payment_sp1_wife/other" dataDxfId="884"/>
    <tableColumn id="812" xr3:uid="{00000000-0010-0000-0000-00002C030000}" name="barr_4_delays_payment_sp1_wife/dk" dataDxfId="883"/>
    <tableColumn id="813" xr3:uid="{00000000-0010-0000-0000-00002D030000}" name="barr_4_delays_payment_sp1_wife/dwta" dataDxfId="882"/>
    <tableColumn id="814" xr3:uid="{00000000-0010-0000-0000-00002E030000}" name="barr_4_delays_payment_sp1_wife_other" dataDxfId="881"/>
    <tableColumn id="815" xr3:uid="{00000000-0010-0000-0000-00002F030000}" name="barr_4_delays_payment_sp1_basic" dataDxfId="880"/>
    <tableColumn id="816" xr3:uid="{00000000-0010-0000-0000-000030030000}" name="barr_4_delays_payment_sp1_basic/nothing" dataDxfId="879"/>
    <tableColumn id="817" xr3:uid="{00000000-0010-0000-0000-000031030000}" name="barr_4_delays_payment_sp1_basic/liquidity_shortage_no_money_in_cash_machines" dataDxfId="878"/>
    <tableColumn id="818" xr3:uid="{00000000-0010-0000-0000-000032030000}" name="barr_4_delays_payment_sp1_basic/closure_of_banks_due_to_insecurity" dataDxfId="877"/>
    <tableColumn id="819" xr3:uid="{00000000-0010-0000-0000-000033030000}" name="barr_4_delays_payment_sp1_basic/closure_of_banks_due_to_covid_19_restrictions" dataDxfId="876"/>
    <tableColumn id="820" xr3:uid="{00000000-0010-0000-0000-000034030000}" name="barr_4_delays_payment_sp1_basic/closure_of_offices_in_charge_of_delivering_the_benefits_due_to_insecurity" dataDxfId="875"/>
    <tableColumn id="821" xr3:uid="{00000000-0010-0000-0000-000035030000}" name="barr_4_delays_payment_sp1_basic/closure_of_offices_in_charge_of_delivering_the_benefits_due_to_covid_19_restrictions" dataDxfId="874"/>
    <tableColumn id="822" xr3:uid="{00000000-0010-0000-0000-000036030000}" name="barr_4_delays_payment_sp1_basic/distance_to_the_delivery_point_lack_of_transport" dataDxfId="873"/>
    <tableColumn id="953" xr3:uid="{CC297C20-0183-42EC-B26A-2A3183930BB6}" name="barr_4_delays_payment_sp1_basic/delays_in_transfer_of_budget_for_this_grant_from_the_state" dataDxfId="872"/>
    <tableColumn id="823" xr3:uid="{00000000-0010-0000-0000-000037030000}" name="barr_4_delays_payment_sp1_basic/other" dataDxfId="871"/>
    <tableColumn id="824" xr3:uid="{00000000-0010-0000-0000-000038030000}" name="barr_4_delays_payment_sp1_basic/dk" dataDxfId="870"/>
    <tableColumn id="825" xr3:uid="{00000000-0010-0000-0000-000039030000}" name="barr_4_delays_payment_sp1_basic/dwta" dataDxfId="869"/>
    <tableColumn id="826" xr3:uid="{00000000-0010-0000-0000-00003A030000}" name="barr_4_delays_payment_sp1_basic_other" dataDxfId="868"/>
    <tableColumn id="827" xr3:uid="{00000000-0010-0000-0000-00003B030000}" name="barr_4_delays_payment_sp1_emergency" dataDxfId="867"/>
    <tableColumn id="828" xr3:uid="{00000000-0010-0000-0000-00003C030000}" name="barr_4_delays_payment_sp1_emergency/nothing" dataDxfId="866"/>
    <tableColumn id="829" xr3:uid="{00000000-0010-0000-0000-00003D030000}" name="barr_4_delays_payment_sp1_emergency/liquidity_shortage_no_money_in_cash_machines" dataDxfId="865"/>
    <tableColumn id="830" xr3:uid="{00000000-0010-0000-0000-00003E030000}" name="barr_4_delays_payment_sp1_emergency/closure_of_banks_due_to_insecurity" dataDxfId="864"/>
    <tableColumn id="831" xr3:uid="{00000000-0010-0000-0000-00003F030000}" name="barr_4_delays_payment_sp1_emergency/closure_of_banks_due_to_covid_19_restrictions" dataDxfId="863"/>
    <tableColumn id="832" xr3:uid="{00000000-0010-0000-0000-000040030000}" name="barr_4_delays_payment_sp1_emergency/closure_of_offices_in_charge_of_delivering_the_benefits_due_to_insecurity" dataDxfId="862"/>
    <tableColumn id="833" xr3:uid="{00000000-0010-0000-0000-000041030000}" name="barr_4_delays_payment_sp1_emergency/closure_of_offices_in_charge_of_delivering_the_benefits_due_to_covid_19_restrictions" dataDxfId="861"/>
    <tableColumn id="834" xr3:uid="{00000000-0010-0000-0000-000042030000}" name="barr_4_delays_payment_sp1_emergency/distance_to_the_delivery_point_lack_of_transport" dataDxfId="860"/>
    <tableColumn id="952" xr3:uid="{420AB9D3-A182-4B6D-BA9C-D628340DA9BA}" name="barr_4_delays_payment_sp1_emergency/delays_in_transfer_of_budget_for_this_grant_from_the_state2" dataDxfId="859"/>
    <tableColumn id="835" xr3:uid="{00000000-0010-0000-0000-000043030000}" name="barr_4_delays_payment_sp1_emergency/other" dataDxfId="858"/>
    <tableColumn id="836" xr3:uid="{00000000-0010-0000-0000-000044030000}" name="barr_4_delays_payment_sp1_emergency/dk" dataDxfId="857"/>
    <tableColumn id="837" xr3:uid="{00000000-0010-0000-0000-000045030000}" name="barr_4_delays_payment_sp1_emergency/dwta" dataDxfId="856"/>
    <tableColumn id="838" xr3:uid="{00000000-0010-0000-0000-000046030000}" name="barr_4_delays_payment_sp1_emergency_other" dataDxfId="855"/>
    <tableColumn id="875" xr3:uid="{00000000-0010-0000-0000-00006B030000}" name="barr_5_barriers_groups" dataDxfId="854"/>
    <tableColumn id="876" xr3:uid="{00000000-0010-0000-0000-00006C030000}" name="barr_5_barriers_groups/none" dataDxfId="853"/>
    <tableColumn id="877" xr3:uid="{00000000-0010-0000-0000-00006D030000}" name="barr_5_barriers_groups/girls_in_general" dataDxfId="852"/>
    <tableColumn id="878" xr3:uid="{00000000-0010-0000-0000-00006E030000}" name="barr_5_barriers_groups/girls_with_disabilities" dataDxfId="851"/>
    <tableColumn id="879" xr3:uid="{00000000-0010-0000-0000-00006F030000}" name="barr_5_barriers_groups/children_with_disabilities" dataDxfId="850"/>
    <tableColumn id="880" xr3:uid="{00000000-0010-0000-0000-000070030000}" name="barr_5_barriers_groups/children_born_out_of_wedlock" dataDxfId="849"/>
    <tableColumn id="881" xr3:uid="{00000000-0010-0000-0000-000071030000}" name="barr_5_barriers_groups/children_of_libyan_mothers_and_non_libyan_fathers" dataDxfId="848"/>
    <tableColumn id="882" xr3:uid="{00000000-0010-0000-0000-000072030000}" name="barr_5_barriers_groups/orphans" dataDxfId="847"/>
    <tableColumn id="883" xr3:uid="{00000000-0010-0000-0000-000073030000}" name="barr_5_barriers_groups/idp_children" dataDxfId="846"/>
    <tableColumn id="884" xr3:uid="{00000000-0010-0000-0000-000074030000}" name="barr_5_barriers_groups/returnee_children" dataDxfId="845"/>
    <tableColumn id="954" xr3:uid="{AABFED1D-2E54-4369-9660-0D8FC4F81CB5}" name="barr_5_barriers_groups/people_of_undetermined_legal_status" dataDxfId="844"/>
    <tableColumn id="885" xr3:uid="{00000000-0010-0000-0000-000075030000}" name="barr_5_barriers_groups/other" dataDxfId="843"/>
    <tableColumn id="886" xr3:uid="{00000000-0010-0000-0000-000076030000}" name="barr_5_barriers_groups/dk" dataDxfId="842"/>
    <tableColumn id="887" xr3:uid="{00000000-0010-0000-0000-000077030000}" name="barr_5_barriers_groups/dwta" dataDxfId="841"/>
    <tableColumn id="888" xr3:uid="{00000000-0010-0000-0000-000078030000}" name="barr_5_barriers_groups_other" dataDxfId="840"/>
    <tableColumn id="889" xr3:uid="{00000000-0010-0000-0000-000079030000}" name="barr_6_barriers_groups_bis" dataDxfId="839"/>
    <tableColumn id="890" xr3:uid="{00000000-0010-0000-0000-00007A030000}" name="barr_7_barriers_coverage_sp1_wife" dataDxfId="838"/>
    <tableColumn id="891" xr3:uid="{00000000-0010-0000-0000-00007B030000}" name="barr_7_barriers_coverage_sp1_wife/this_programme_reaches_all_targeted_population_groups_and_beneficiaries" dataDxfId="837"/>
    <tableColumn id="892" xr3:uid="{00000000-0010-0000-0000-00007C030000}" name="barr_7_barriers_coverage_sp1_wife/the_benefits_provided_by_this_programme_are_sufficient_for_families_to_meet_their_needs" dataDxfId="836"/>
    <tableColumn id="893" xr3:uid="{00000000-0010-0000-0000-00007D030000}" name="barr_7_barriers_coverage_sp1_wife/the_frequency_of_delivery_of_the_benefits_allow_families_to_meet_their_needs" dataDxfId="835"/>
    <tableColumn id="894" xr3:uid="{00000000-0010-0000-0000-00007E030000}" name="barr_7_barriers_coverage_sp1_basic" dataDxfId="834"/>
    <tableColumn id="895" xr3:uid="{00000000-0010-0000-0000-00007F030000}" name="barr_7_barriers_coverage_sp1_basic/this_programme_reaches_all_targeted_population_groups_and_beneficiaries" dataDxfId="833"/>
    <tableColumn id="896" xr3:uid="{00000000-0010-0000-0000-000080030000}" name="barr_7_barriers_coverage_sp1_basic/the_benefits_provided_by_this_programme_are_sufficient_for_families_to_meet_their_needs" dataDxfId="832"/>
    <tableColumn id="897" xr3:uid="{00000000-0010-0000-0000-000081030000}" name="barr_7_barriers_coverage_sp1_basic/the_frequency_of_delivery_of_the_benefits_allow_families_to_meet_their_needs" dataDxfId="831"/>
    <tableColumn id="898" xr3:uid="{00000000-0010-0000-0000-000082030000}" name="barr_7_barriers_coverage_sp1_emergency" dataDxfId="830"/>
    <tableColumn id="899" xr3:uid="{00000000-0010-0000-0000-000083030000}" name="barr_7_barriers_coverage_sp1_emergency/this_programme_reaches_all_targeted_population_groups_and_beneficiaries" dataDxfId="829"/>
    <tableColumn id="900" xr3:uid="{00000000-0010-0000-0000-000084030000}" name="barr_7_barriers_coverage_sp1_emergency/the_benefits_provided_by_this_programme_are_sufficient_for_families_to_meet_their_needs" dataDxfId="828"/>
    <tableColumn id="901" xr3:uid="{00000000-0010-0000-0000-000085030000}" name="barr_7_barriers_coverage_sp1_emergency/the_frequency_of_delivery_of_the_benefits_allow_families_to_meet_their_needs" dataDxfId="827"/>
    <tableColumn id="914" xr3:uid="{00000000-0010-0000-0000-000092030000}" name="compl_1_compl__applicat__rejected_sp1_wife" dataDxfId="826"/>
    <tableColumn id="915" xr3:uid="{00000000-0010-0000-0000-000093030000}" name="compl_2_compl__regist__no_benefit_sp1_wife" dataDxfId="825"/>
    <tableColumn id="916" xr3:uid="{00000000-0010-0000-0000-000094030000}" name="compl_3_compl__description_sp1_wife" dataDxfId="824"/>
    <tableColumn id="917" xr3:uid="{00000000-0010-0000-0000-000095030000}" name="compl_4_compl__social_workers_sp1_wife" dataDxfId="823"/>
    <tableColumn id="918" xr3:uid="{00000000-0010-0000-0000-000096030000}" name="compl_1_compl__applicat__rejected_sp1_basic" dataDxfId="822"/>
    <tableColumn id="919" xr3:uid="{00000000-0010-0000-0000-000097030000}" name="compl_2_compl__regist__no_benefit_sp1_basic" dataDxfId="821"/>
    <tableColumn id="920" xr3:uid="{00000000-0010-0000-0000-000098030000}" name="compl_3_compl__description_sp1_basic" dataDxfId="820"/>
    <tableColumn id="921" xr3:uid="{00000000-0010-0000-0000-000099030000}" name="compl_4_compl__social_workers_sp1_basic" dataDxfId="819"/>
    <tableColumn id="922" xr3:uid="{00000000-0010-0000-0000-00009A030000}" name="compl_1_compl__applicat__rejected_sp1_emergency" dataDxfId="818"/>
    <tableColumn id="923" xr3:uid="{00000000-0010-0000-0000-00009B030000}" name="compl_2_compl__regist__no_benefit_sp1_emergency" dataDxfId="817"/>
    <tableColumn id="924" xr3:uid="{00000000-0010-0000-0000-00009C030000}" name="compl_3_compl__description_sp1_emergency" dataDxfId="816"/>
    <tableColumn id="925" xr3:uid="{00000000-0010-0000-0000-00009D030000}" name="compl_4_compl__social_workers_sp1_emergency" dataDxfId="815"/>
    <tableColumn id="938" xr3:uid="{00000000-0010-0000-0000-0000AA030000}" name="clo_1_na" dataDxfId="814"/>
    <tableColumn id="940" xr3:uid="{00000000-0010-0000-0000-0000AC030000}" name="_id" dataDxfId="813"/>
    <tableColumn id="941" xr3:uid="{00000000-0010-0000-0000-0000AD030000}" name="_uuid" dataDxfId="812"/>
    <tableColumn id="942" xr3:uid="{00000000-0010-0000-0000-0000AE030000}" name="_submission_time" dataDxfId="811"/>
    <tableColumn id="943" xr3:uid="{00000000-0010-0000-0000-0000AF030000}" name="_validation_status" dataDxfId="810"/>
    <tableColumn id="944" xr3:uid="{00000000-0010-0000-0000-0000B0030000}" name="_notes" dataDxfId="809"/>
    <tableColumn id="945" xr3:uid="{00000000-0010-0000-0000-0000B1030000}" name="_status" dataDxfId="808"/>
    <tableColumn id="946" xr3:uid="{00000000-0010-0000-0000-0000B2030000}" name="_submitted_by" dataDxfId="807"/>
    <tableColumn id="947" xr3:uid="{00000000-0010-0000-0000-0000B3030000}" name="_tags" dataDxfId="806"/>
    <tableColumn id="948" xr3:uid="{00000000-0010-0000-0000-0000B4030000}" name="_index" dataDxfId="805"/>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67"/>
  <sheetViews>
    <sheetView tabSelected="1" zoomScale="80" zoomScaleNormal="80" workbookViewId="0">
      <selection activeCell="B10" sqref="B10"/>
    </sheetView>
  </sheetViews>
  <sheetFormatPr defaultColWidth="11.42578125" defaultRowHeight="15" x14ac:dyDescent="0.25"/>
  <cols>
    <col min="1" max="1" width="39.28515625" customWidth="1"/>
    <col min="2" max="2" width="104.5703125" customWidth="1"/>
    <col min="3" max="3" width="19.5703125" style="5" customWidth="1"/>
    <col min="4" max="4" width="37.7109375" customWidth="1"/>
    <col min="5" max="5" width="49.5703125" customWidth="1"/>
    <col min="6" max="6" width="81.85546875" customWidth="1"/>
  </cols>
  <sheetData>
    <row r="1" spans="1:5" ht="75.75" customHeight="1" x14ac:dyDescent="0.25">
      <c r="A1" s="97" t="s">
        <v>3589</v>
      </c>
      <c r="B1" s="98"/>
    </row>
    <row r="2" spans="1:5" ht="30" x14ac:dyDescent="0.25">
      <c r="A2" s="99"/>
      <c r="B2" s="100"/>
    </row>
    <row r="3" spans="1:5" ht="17.25" thickBot="1" x14ac:dyDescent="0.3">
      <c r="A3" s="101" t="s">
        <v>3575</v>
      </c>
      <c r="B3" s="102" t="s">
        <v>3576</v>
      </c>
    </row>
    <row r="4" spans="1:5" ht="168.75" customHeight="1" thickBot="1" x14ac:dyDescent="0.3">
      <c r="A4" s="103" t="s">
        <v>3577</v>
      </c>
      <c r="B4" s="104" t="s">
        <v>3578</v>
      </c>
    </row>
    <row r="5" spans="1:5" ht="21.75" customHeight="1" thickBot="1" x14ac:dyDescent="0.3">
      <c r="A5" s="105" t="s">
        <v>3579</v>
      </c>
      <c r="B5" s="106" t="s">
        <v>3590</v>
      </c>
    </row>
    <row r="6" spans="1:5" ht="19.5" customHeight="1" thickBot="1" x14ac:dyDescent="0.3">
      <c r="A6" s="103" t="s">
        <v>3580</v>
      </c>
      <c r="B6" s="107" t="s">
        <v>3581</v>
      </c>
    </row>
    <row r="7" spans="1:5" ht="104.25" customHeight="1" thickBot="1" x14ac:dyDescent="0.3">
      <c r="A7" s="105" t="s">
        <v>3582</v>
      </c>
      <c r="B7" s="106" t="s">
        <v>3591</v>
      </c>
    </row>
    <row r="8" spans="1:5" ht="36" customHeight="1" thickBot="1" x14ac:dyDescent="0.3">
      <c r="A8" s="108" t="s">
        <v>3583</v>
      </c>
      <c r="B8" s="109" t="s">
        <v>3584</v>
      </c>
    </row>
    <row r="9" spans="1:5" ht="51.75" customHeight="1" thickBot="1" x14ac:dyDescent="0.3">
      <c r="A9" s="110" t="s">
        <v>3585</v>
      </c>
      <c r="B9" s="111" t="s">
        <v>3586</v>
      </c>
    </row>
    <row r="10" spans="1:5" ht="30" customHeight="1" thickBot="1" x14ac:dyDescent="0.3">
      <c r="A10" s="103" t="s">
        <v>3587</v>
      </c>
      <c r="B10" s="112" t="s">
        <v>3588</v>
      </c>
    </row>
    <row r="12" spans="1:5" ht="16.5" x14ac:dyDescent="0.25">
      <c r="A12" s="88" t="s">
        <v>2780</v>
      </c>
      <c r="B12" s="89"/>
      <c r="C12" s="89"/>
      <c r="D12" s="89"/>
      <c r="E12" s="89"/>
    </row>
    <row r="13" spans="1:5" ht="16.5" x14ac:dyDescent="0.3">
      <c r="A13" s="90" t="s">
        <v>3112</v>
      </c>
      <c r="B13" s="85"/>
      <c r="C13" s="85"/>
      <c r="D13" s="85"/>
      <c r="E13" s="85"/>
    </row>
    <row r="14" spans="1:5" ht="30.75" customHeight="1" x14ac:dyDescent="0.3">
      <c r="A14" s="91" t="s">
        <v>3111</v>
      </c>
      <c r="B14" s="86"/>
      <c r="C14" s="86"/>
      <c r="D14" s="86"/>
      <c r="E14" s="86"/>
    </row>
    <row r="15" spans="1:5" ht="16.5" x14ac:dyDescent="0.3">
      <c r="A15" s="85" t="s">
        <v>3110</v>
      </c>
      <c r="B15" s="85"/>
      <c r="C15" s="85"/>
      <c r="D15" s="85"/>
      <c r="E15" s="85"/>
    </row>
    <row r="16" spans="1:5" ht="16.5" customHeight="1" x14ac:dyDescent="0.3">
      <c r="A16" s="86" t="s">
        <v>3109</v>
      </c>
      <c r="B16" s="86"/>
      <c r="C16" s="86"/>
      <c r="D16" s="86"/>
      <c r="E16" s="86"/>
    </row>
    <row r="17" spans="1:5" ht="17.25" customHeight="1" x14ac:dyDescent="0.3">
      <c r="A17" s="85" t="s">
        <v>2781</v>
      </c>
      <c r="B17" s="85"/>
      <c r="C17" s="85"/>
      <c r="D17" s="85"/>
      <c r="E17" s="85"/>
    </row>
    <row r="18" spans="1:5" ht="17.25" customHeight="1" x14ac:dyDescent="0.3">
      <c r="A18" s="85" t="s">
        <v>3207</v>
      </c>
      <c r="B18" s="85"/>
      <c r="C18" s="85"/>
      <c r="D18" s="85"/>
      <c r="E18" s="85"/>
    </row>
    <row r="19" spans="1:5" ht="33" customHeight="1" x14ac:dyDescent="0.3">
      <c r="A19" s="86" t="s">
        <v>2782</v>
      </c>
      <c r="B19" s="86"/>
      <c r="C19" s="86"/>
      <c r="D19" s="86"/>
      <c r="E19" s="86"/>
    </row>
    <row r="21" spans="1:5" ht="16.5" x14ac:dyDescent="0.25">
      <c r="A21" s="50" t="s">
        <v>0</v>
      </c>
      <c r="B21" s="51" t="s">
        <v>1</v>
      </c>
      <c r="C21" s="51" t="s">
        <v>1086</v>
      </c>
      <c r="D21" s="51" t="s">
        <v>782</v>
      </c>
      <c r="E21" s="49" t="s">
        <v>2694</v>
      </c>
    </row>
    <row r="22" spans="1:5" x14ac:dyDescent="0.25">
      <c r="A22" s="29">
        <v>44489.631957789352</v>
      </c>
      <c r="B22" s="29">
        <v>44490.574657708326</v>
      </c>
      <c r="C22" s="52">
        <f t="shared" ref="C22:C55" si="0">B22-A22</f>
        <v>0.9426999189745402</v>
      </c>
      <c r="D22" s="8" t="s">
        <v>278</v>
      </c>
      <c r="E22" s="8"/>
    </row>
    <row r="23" spans="1:5" x14ac:dyDescent="0.25">
      <c r="A23" s="29">
        <v>44490.498424178237</v>
      </c>
      <c r="B23" s="29">
        <v>44490.578561655093</v>
      </c>
      <c r="C23" s="52">
        <f t="shared" si="0"/>
        <v>8.0137476856180001E-2</v>
      </c>
      <c r="D23" s="8" t="s">
        <v>305</v>
      </c>
      <c r="E23" s="8"/>
    </row>
    <row r="24" spans="1:5" x14ac:dyDescent="0.25">
      <c r="A24" s="29">
        <v>44490.584418715283</v>
      </c>
      <c r="B24" s="29">
        <v>44490.622333935193</v>
      </c>
      <c r="C24" s="52">
        <f t="shared" si="0"/>
        <v>3.7915219909336884E-2</v>
      </c>
      <c r="D24" s="8" t="s">
        <v>328</v>
      </c>
      <c r="E24" s="8"/>
    </row>
    <row r="25" spans="1:5" x14ac:dyDescent="0.25">
      <c r="A25" s="29">
        <v>44490.633616805557</v>
      </c>
      <c r="B25" s="29">
        <v>44490.688971261567</v>
      </c>
      <c r="C25" s="52">
        <f t="shared" si="0"/>
        <v>5.5354456009808928E-2</v>
      </c>
      <c r="D25" s="8" t="s">
        <v>349</v>
      </c>
      <c r="E25" s="8"/>
    </row>
    <row r="26" spans="1:5" x14ac:dyDescent="0.25">
      <c r="A26" s="29">
        <v>44490.799103344907</v>
      </c>
      <c r="B26" s="29">
        <v>44490.844003078702</v>
      </c>
      <c r="C26" s="52">
        <f t="shared" si="0"/>
        <v>4.4899733795318753E-2</v>
      </c>
      <c r="D26" s="8" t="s">
        <v>377</v>
      </c>
      <c r="E26" s="8"/>
    </row>
    <row r="27" spans="1:5" x14ac:dyDescent="0.25">
      <c r="A27" s="29">
        <v>44493.45043203704</v>
      </c>
      <c r="B27" s="29">
        <v>44493.46305233796</v>
      </c>
      <c r="C27" s="52">
        <f t="shared" si="0"/>
        <v>1.2620300920389127E-2</v>
      </c>
      <c r="D27" s="8" t="s">
        <v>388</v>
      </c>
      <c r="E27" s="8"/>
    </row>
    <row r="28" spans="1:5" x14ac:dyDescent="0.25">
      <c r="A28" s="29">
        <v>44493.476645949071</v>
      </c>
      <c r="B28" s="29">
        <v>44493.534572673612</v>
      </c>
      <c r="C28" s="52">
        <f t="shared" si="0"/>
        <v>5.7926724541175645E-2</v>
      </c>
      <c r="D28" s="8" t="s">
        <v>407</v>
      </c>
      <c r="E28" s="8"/>
    </row>
    <row r="29" spans="1:5" x14ac:dyDescent="0.25">
      <c r="A29" s="29">
        <v>44493.549325555563</v>
      </c>
      <c r="B29" s="29">
        <v>44493.564270601863</v>
      </c>
      <c r="C29" s="52">
        <f t="shared" si="0"/>
        <v>1.4945046299544629E-2</v>
      </c>
      <c r="D29" s="8" t="s">
        <v>427</v>
      </c>
      <c r="E29" s="8"/>
    </row>
    <row r="30" spans="1:5" x14ac:dyDescent="0.25">
      <c r="A30" s="29">
        <v>44493.445323043983</v>
      </c>
      <c r="B30" s="29">
        <v>44493.607434675927</v>
      </c>
      <c r="C30" s="52">
        <f t="shared" si="0"/>
        <v>0.16211163194384426</v>
      </c>
      <c r="D30" s="8" t="s">
        <v>443</v>
      </c>
      <c r="E30" s="8"/>
    </row>
    <row r="31" spans="1:5" x14ac:dyDescent="0.25">
      <c r="A31" s="29">
        <v>44493.426805740739</v>
      </c>
      <c r="B31" s="29">
        <v>44493.805811585647</v>
      </c>
      <c r="C31" s="52">
        <f t="shared" si="0"/>
        <v>0.37900584490853362</v>
      </c>
      <c r="D31" s="8" t="s">
        <v>467</v>
      </c>
      <c r="E31" s="8"/>
    </row>
    <row r="32" spans="1:5" x14ac:dyDescent="0.25">
      <c r="A32" s="29">
        <v>44493.500941018523</v>
      </c>
      <c r="B32" s="29">
        <v>44493.813626157411</v>
      </c>
      <c r="C32" s="52">
        <f t="shared" si="0"/>
        <v>0.31268513888790039</v>
      </c>
      <c r="D32" s="8" t="s">
        <v>483</v>
      </c>
      <c r="E32" s="8"/>
    </row>
    <row r="33" spans="1:5" x14ac:dyDescent="0.25">
      <c r="A33" s="29">
        <v>44493.561766712963</v>
      </c>
      <c r="B33" s="29">
        <v>44493.591075405093</v>
      </c>
      <c r="C33" s="52">
        <f t="shared" si="0"/>
        <v>2.9308692130143754E-2</v>
      </c>
      <c r="D33" s="8" t="s">
        <v>494</v>
      </c>
      <c r="E33" s="8"/>
    </row>
    <row r="34" spans="1:5" x14ac:dyDescent="0.25">
      <c r="A34" s="29">
        <v>44493.607995335653</v>
      </c>
      <c r="B34" s="29">
        <v>44493.685750856479</v>
      </c>
      <c r="C34" s="52">
        <f t="shared" si="0"/>
        <v>7.7755520826030988E-2</v>
      </c>
      <c r="D34" s="8" t="s">
        <v>509</v>
      </c>
      <c r="E34" s="8"/>
    </row>
    <row r="35" spans="1:5" x14ac:dyDescent="0.25">
      <c r="A35" s="29">
        <v>44493.694156284721</v>
      </c>
      <c r="B35" s="29">
        <v>44493.730090185178</v>
      </c>
      <c r="C35" s="52">
        <f t="shared" si="0"/>
        <v>3.5933900457166601E-2</v>
      </c>
      <c r="D35" s="8" t="s">
        <v>525</v>
      </c>
      <c r="E35" s="8"/>
    </row>
    <row r="36" spans="1:5" x14ac:dyDescent="0.25">
      <c r="A36" s="29">
        <v>44494.438752164351</v>
      </c>
      <c r="B36" s="29">
        <v>44494.488051018518</v>
      </c>
      <c r="C36" s="52">
        <f t="shared" si="0"/>
        <v>4.9298854166409001E-2</v>
      </c>
      <c r="D36" s="8" t="s">
        <v>540</v>
      </c>
      <c r="E36" s="8"/>
    </row>
    <row r="37" spans="1:5" x14ac:dyDescent="0.25">
      <c r="A37" s="29">
        <v>44493.561771539353</v>
      </c>
      <c r="B37" s="29">
        <v>44494.779544201388</v>
      </c>
      <c r="C37" s="52">
        <f t="shared" si="0"/>
        <v>1.2177726620357134</v>
      </c>
      <c r="D37" s="8" t="s">
        <v>556</v>
      </c>
      <c r="E37" s="8"/>
    </row>
    <row r="38" spans="1:5" x14ac:dyDescent="0.25">
      <c r="A38" s="29">
        <v>44494.405433668981</v>
      </c>
      <c r="B38" s="29">
        <v>44494.839397962962</v>
      </c>
      <c r="C38" s="52">
        <f t="shared" si="0"/>
        <v>0.43396429398126202</v>
      </c>
      <c r="D38" s="8" t="s">
        <v>570</v>
      </c>
      <c r="E38" s="8"/>
    </row>
    <row r="39" spans="1:5" x14ac:dyDescent="0.25">
      <c r="A39" s="29">
        <v>44494.759039432873</v>
      </c>
      <c r="B39" s="29">
        <v>44494.7662187963</v>
      </c>
      <c r="C39" s="52">
        <f t="shared" si="0"/>
        <v>7.1793634269852191E-3</v>
      </c>
      <c r="D39" s="17" t="s">
        <v>585</v>
      </c>
      <c r="E39" s="8"/>
    </row>
    <row r="40" spans="1:5" x14ac:dyDescent="0.25">
      <c r="A40" s="29">
        <v>44495.482706180563</v>
      </c>
      <c r="B40" s="29">
        <v>44495.551299444443</v>
      </c>
      <c r="C40" s="52">
        <f t="shared" si="0"/>
        <v>6.8593263880757149E-2</v>
      </c>
      <c r="D40" s="8" t="s">
        <v>603</v>
      </c>
      <c r="E40" s="8"/>
    </row>
    <row r="41" spans="1:5" x14ac:dyDescent="0.25">
      <c r="A41" s="29">
        <v>44493.550767384259</v>
      </c>
      <c r="B41" s="29">
        <v>44495.948459317129</v>
      </c>
      <c r="C41" s="52">
        <f t="shared" si="0"/>
        <v>2.3976919328706572</v>
      </c>
      <c r="D41" s="8" t="s">
        <v>613</v>
      </c>
      <c r="E41" s="8"/>
    </row>
    <row r="42" spans="1:5" x14ac:dyDescent="0.25">
      <c r="A42" s="29">
        <v>44496.616468275461</v>
      </c>
      <c r="B42" s="29">
        <v>44496.627563506947</v>
      </c>
      <c r="C42" s="52">
        <f t="shared" si="0"/>
        <v>1.1095231486251578E-2</v>
      </c>
      <c r="D42" s="8" t="s">
        <v>628</v>
      </c>
      <c r="E42" s="8"/>
    </row>
    <row r="43" spans="1:5" x14ac:dyDescent="0.25">
      <c r="A43" s="29">
        <v>44496.628790115741</v>
      </c>
      <c r="B43" s="29">
        <v>44496.645640057868</v>
      </c>
      <c r="C43" s="52">
        <f t="shared" si="0"/>
        <v>1.6849942127009854E-2</v>
      </c>
      <c r="D43" s="8" t="s">
        <v>649</v>
      </c>
      <c r="E43" s="8"/>
    </row>
    <row r="44" spans="1:5" x14ac:dyDescent="0.25">
      <c r="A44" s="29">
        <v>44496.648204548612</v>
      </c>
      <c r="B44" s="29">
        <v>44496.655892951392</v>
      </c>
      <c r="C44" s="52">
        <f t="shared" si="0"/>
        <v>7.6884027803316712E-3</v>
      </c>
      <c r="D44" s="17" t="s">
        <v>663</v>
      </c>
      <c r="E44" s="8"/>
    </row>
    <row r="45" spans="1:5" x14ac:dyDescent="0.25">
      <c r="A45" s="29">
        <v>44496.509528402778</v>
      </c>
      <c r="B45" s="29">
        <v>44496.780849861112</v>
      </c>
      <c r="C45" s="52">
        <f t="shared" si="0"/>
        <v>0.27132145833456889</v>
      </c>
      <c r="D45" s="8" t="s">
        <v>678</v>
      </c>
      <c r="E45" s="8"/>
    </row>
    <row r="46" spans="1:5" x14ac:dyDescent="0.25">
      <c r="A46" s="29">
        <v>44496.499986192131</v>
      </c>
      <c r="B46" s="29">
        <v>44497.544028101853</v>
      </c>
      <c r="C46" s="52">
        <f t="shared" si="0"/>
        <v>1.0440419097212725</v>
      </c>
      <c r="D46" s="8" t="s">
        <v>688</v>
      </c>
      <c r="E46" s="8"/>
    </row>
    <row r="47" spans="1:5" x14ac:dyDescent="0.25">
      <c r="A47" s="29">
        <v>44497.746694780093</v>
      </c>
      <c r="B47" s="29">
        <v>44497.756749988417</v>
      </c>
      <c r="C47" s="52">
        <f t="shared" si="0"/>
        <v>1.0055208324047271E-2</v>
      </c>
      <c r="D47" s="8" t="s">
        <v>700</v>
      </c>
      <c r="E47" s="8"/>
    </row>
    <row r="48" spans="1:5" x14ac:dyDescent="0.25">
      <c r="A48" s="29">
        <v>44495.608789004633</v>
      </c>
      <c r="B48" s="29">
        <v>44495.645418402783</v>
      </c>
      <c r="C48" s="52">
        <f t="shared" si="0"/>
        <v>3.6629398149671033E-2</v>
      </c>
      <c r="D48" s="8" t="s">
        <v>718</v>
      </c>
      <c r="E48" s="8"/>
    </row>
    <row r="49" spans="1:6" x14ac:dyDescent="0.25">
      <c r="A49" s="29">
        <v>44495.903870856477</v>
      </c>
      <c r="B49" s="29">
        <v>44495.91679545139</v>
      </c>
      <c r="C49" s="52">
        <f t="shared" si="0"/>
        <v>1.2924594913783949E-2</v>
      </c>
      <c r="D49" s="8" t="s">
        <v>733</v>
      </c>
      <c r="E49" s="8"/>
    </row>
    <row r="50" spans="1:6" x14ac:dyDescent="0.25">
      <c r="A50" s="29">
        <v>44495.924959479169</v>
      </c>
      <c r="B50" s="29">
        <v>44495.951995868047</v>
      </c>
      <c r="C50" s="52">
        <f t="shared" si="0"/>
        <v>2.7036388877604622E-2</v>
      </c>
      <c r="D50" s="8" t="s">
        <v>743</v>
      </c>
      <c r="E50" s="8"/>
    </row>
    <row r="51" spans="1:6" x14ac:dyDescent="0.25">
      <c r="A51" s="29">
        <v>44499.650854756947</v>
      </c>
      <c r="B51" s="29">
        <v>44499.844694884261</v>
      </c>
      <c r="C51" s="52">
        <f t="shared" si="0"/>
        <v>0.19384012731461553</v>
      </c>
      <c r="D51" s="8" t="s">
        <v>755</v>
      </c>
      <c r="E51" s="8"/>
    </row>
    <row r="52" spans="1:6" x14ac:dyDescent="0.25">
      <c r="A52" s="29">
        <v>44500.858326585651</v>
      </c>
      <c r="B52" s="29">
        <v>44500.904467430562</v>
      </c>
      <c r="C52" s="52">
        <f t="shared" si="0"/>
        <v>4.6140844911860768E-2</v>
      </c>
      <c r="D52" s="8" t="s">
        <v>769</v>
      </c>
      <c r="E52" s="8"/>
    </row>
    <row r="53" spans="1:6" x14ac:dyDescent="0.25">
      <c r="A53" s="29">
        <v>44500.855717766201</v>
      </c>
      <c r="B53" s="29">
        <v>44502.908296666668</v>
      </c>
      <c r="C53" s="52">
        <f t="shared" si="0"/>
        <v>2.052578900467779</v>
      </c>
      <c r="D53" s="8" t="s">
        <v>781</v>
      </c>
      <c r="E53" s="8"/>
    </row>
    <row r="54" spans="1:6" x14ac:dyDescent="0.25">
      <c r="A54" s="30">
        <v>44506.754247523153</v>
      </c>
      <c r="B54" s="30">
        <v>44506.774056736111</v>
      </c>
      <c r="C54" s="52">
        <f t="shared" si="0"/>
        <v>1.9809212957625277E-2</v>
      </c>
      <c r="D54" s="8" t="s">
        <v>2028</v>
      </c>
      <c r="E54" s="8"/>
    </row>
    <row r="55" spans="1:6" x14ac:dyDescent="0.25">
      <c r="A55" s="29">
        <v>44506.774904212973</v>
      </c>
      <c r="B55" s="29">
        <v>44506.817655011568</v>
      </c>
      <c r="C55" s="52">
        <f t="shared" si="0"/>
        <v>4.2750798595079686E-2</v>
      </c>
      <c r="D55" s="8" t="s">
        <v>2046</v>
      </c>
      <c r="E55" s="8"/>
    </row>
    <row r="56" spans="1:6" x14ac:dyDescent="0.25">
      <c r="A56" s="29">
        <v>44515.376546284722</v>
      </c>
      <c r="B56" s="29">
        <v>44515.381627025461</v>
      </c>
      <c r="C56" s="54">
        <v>5.0807407387765124E-3</v>
      </c>
      <c r="D56" s="10" t="s">
        <v>2616</v>
      </c>
      <c r="E56" s="87" t="s">
        <v>2693</v>
      </c>
      <c r="F56" s="28"/>
    </row>
    <row r="57" spans="1:6" s="15" customFormat="1" x14ac:dyDescent="0.25">
      <c r="A57" s="29">
        <v>44515.388853865741</v>
      </c>
      <c r="B57" s="29">
        <v>44515.394554016202</v>
      </c>
      <c r="C57" s="54">
        <v>5.7001504610525444E-3</v>
      </c>
      <c r="D57" s="10" t="s">
        <v>2629</v>
      </c>
      <c r="E57" s="87"/>
      <c r="F57" s="28"/>
    </row>
    <row r="58" spans="1:6" s="15" customFormat="1" x14ac:dyDescent="0.25">
      <c r="A58" s="29">
        <v>44515.395188379633</v>
      </c>
      <c r="B58" s="29">
        <v>44515.401031134257</v>
      </c>
      <c r="C58" s="54">
        <v>5.8427546246093698E-3</v>
      </c>
      <c r="D58" s="10" t="s">
        <v>2637</v>
      </c>
      <c r="E58" s="87"/>
      <c r="F58" s="28"/>
    </row>
    <row r="59" spans="1:6" s="15" customFormat="1" x14ac:dyDescent="0.25">
      <c r="A59" s="29">
        <v>44515.401240590283</v>
      </c>
      <c r="B59" s="29">
        <v>44515.405642152778</v>
      </c>
      <c r="C59" s="54">
        <v>4.4015624953317456E-3</v>
      </c>
      <c r="D59" s="10" t="s">
        <v>2646</v>
      </c>
      <c r="E59" s="87"/>
    </row>
    <row r="60" spans="1:6" x14ac:dyDescent="0.25">
      <c r="A60" s="29">
        <v>44515.408466458342</v>
      </c>
      <c r="B60" s="29">
        <v>44515.411467777783</v>
      </c>
      <c r="C60" s="54">
        <v>3.0013194409548305E-3</v>
      </c>
      <c r="D60" s="10" t="s">
        <v>2650</v>
      </c>
      <c r="E60" s="87"/>
    </row>
    <row r="61" spans="1:6" x14ac:dyDescent="0.25">
      <c r="A61" s="29">
        <v>44530.739088692128</v>
      </c>
      <c r="B61" s="29">
        <v>44531.604786215277</v>
      </c>
      <c r="C61" s="52">
        <v>4.4667986107621502E-2</v>
      </c>
      <c r="D61" s="17" t="s">
        <v>2715</v>
      </c>
      <c r="E61" s="8"/>
    </row>
    <row r="62" spans="1:6" x14ac:dyDescent="0.25">
      <c r="A62" s="29">
        <v>44531.611604942133</v>
      </c>
      <c r="B62" s="29">
        <v>44531.640980949072</v>
      </c>
      <c r="C62" s="52">
        <v>8.6334652774288201E-2</v>
      </c>
      <c r="D62" s="17" t="s">
        <v>2729</v>
      </c>
      <c r="E62" s="8"/>
    </row>
    <row r="63" spans="1:6" x14ac:dyDescent="0.25">
      <c r="A63" s="29">
        <v>44531.641172152777</v>
      </c>
      <c r="B63" s="29">
        <v>44531.655210393517</v>
      </c>
      <c r="C63" s="52">
        <v>0.128001319440955</v>
      </c>
      <c r="D63" s="17" t="s">
        <v>2744</v>
      </c>
      <c r="E63" s="8"/>
    </row>
    <row r="64" spans="1:6" x14ac:dyDescent="0.25">
      <c r="A64" s="29">
        <v>44531.655766724543</v>
      </c>
      <c r="B64" s="29">
        <v>44531.670554351847</v>
      </c>
      <c r="C64" s="52">
        <v>0.16966798610762099</v>
      </c>
      <c r="D64" s="17" t="s">
        <v>2753</v>
      </c>
      <c r="E64" s="8"/>
    </row>
    <row r="65" spans="1:5" x14ac:dyDescent="0.25">
      <c r="A65" s="29">
        <v>44531.671132800933</v>
      </c>
      <c r="B65" s="29">
        <v>44531.687379108793</v>
      </c>
      <c r="C65" s="52">
        <v>0.21133465277428801</v>
      </c>
      <c r="D65" s="17" t="s">
        <v>2762</v>
      </c>
      <c r="E65" s="8"/>
    </row>
    <row r="66" spans="1:5" x14ac:dyDescent="0.25">
      <c r="A66" s="29">
        <v>44531.687561863429</v>
      </c>
      <c r="B66" s="29">
        <v>44531.702877418982</v>
      </c>
      <c r="C66" s="52">
        <v>0.253001319440955</v>
      </c>
      <c r="D66" s="17" t="s">
        <v>2772</v>
      </c>
      <c r="E66" s="8"/>
    </row>
    <row r="67" spans="1:5" ht="16.5" x14ac:dyDescent="0.25">
      <c r="A67" s="50" t="s">
        <v>2049</v>
      </c>
      <c r="B67" s="50"/>
      <c r="C67" s="53">
        <f>(AVERAGE(C22:C66))</f>
        <v>0.24727992978199229</v>
      </c>
      <c r="D67" s="8"/>
      <c r="E67" s="8"/>
    </row>
  </sheetData>
  <mergeCells count="10">
    <mergeCell ref="A1:B1"/>
    <mergeCell ref="A17:E17"/>
    <mergeCell ref="A18:E18"/>
    <mergeCell ref="A19:E19"/>
    <mergeCell ref="E56:E60"/>
    <mergeCell ref="A12:E12"/>
    <mergeCell ref="A13:E13"/>
    <mergeCell ref="A14:E14"/>
    <mergeCell ref="A15:E15"/>
    <mergeCell ref="A16:E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I54"/>
  <sheetViews>
    <sheetView topLeftCell="AIS33" workbookViewId="0">
      <selection activeCell="AJM7" sqref="AJM7"/>
    </sheetView>
  </sheetViews>
  <sheetFormatPr defaultColWidth="9.140625" defaultRowHeight="15" x14ac:dyDescent="0.25"/>
  <cols>
    <col min="1" max="1" width="10.85546875" customWidth="1"/>
    <col min="2" max="2" width="10.5703125" customWidth="1"/>
    <col min="3" max="3" width="10.7109375" customWidth="1"/>
    <col min="276" max="276" width="29" customWidth="1"/>
  </cols>
  <sheetData>
    <row r="1" spans="1:945" s="15" customFormat="1" x14ac:dyDescent="0.25">
      <c r="A1" s="15" t="s">
        <v>0</v>
      </c>
      <c r="B1" s="15" t="s">
        <v>1</v>
      </c>
      <c r="C1" s="15" t="s">
        <v>2</v>
      </c>
      <c r="D1" s="15" t="s">
        <v>3</v>
      </c>
      <c r="E1" s="15" t="s">
        <v>4</v>
      </c>
      <c r="F1" s="15" t="s">
        <v>5</v>
      </c>
      <c r="G1" s="15" t="s">
        <v>6</v>
      </c>
      <c r="H1" s="15" t="s">
        <v>7</v>
      </c>
      <c r="I1" s="15" t="s">
        <v>8</v>
      </c>
      <c r="J1" s="15" t="s">
        <v>9</v>
      </c>
      <c r="K1" s="15" t="s">
        <v>10</v>
      </c>
      <c r="L1" s="15" t="s">
        <v>11</v>
      </c>
      <c r="M1" s="15" t="s">
        <v>12</v>
      </c>
      <c r="N1" s="15" t="s">
        <v>13</v>
      </c>
      <c r="O1" s="15" t="s">
        <v>14</v>
      </c>
      <c r="P1" s="15" t="s">
        <v>15</v>
      </c>
      <c r="Q1" s="15" t="s">
        <v>16</v>
      </c>
      <c r="R1" s="15" t="s">
        <v>17</v>
      </c>
      <c r="S1" s="15" t="s">
        <v>18</v>
      </c>
      <c r="T1" s="15" t="s">
        <v>19</v>
      </c>
      <c r="U1" s="15" t="s">
        <v>20</v>
      </c>
      <c r="V1" s="15" t="s">
        <v>21</v>
      </c>
      <c r="W1" s="15" t="s">
        <v>22</v>
      </c>
      <c r="X1" s="15" t="s">
        <v>23</v>
      </c>
      <c r="Y1" s="15" t="s">
        <v>11</v>
      </c>
      <c r="Z1" s="15" t="s">
        <v>24</v>
      </c>
      <c r="AA1" s="15" t="s">
        <v>25</v>
      </c>
      <c r="AB1" s="15" t="s">
        <v>26</v>
      </c>
      <c r="AC1" s="15" t="s">
        <v>27</v>
      </c>
      <c r="AD1" s="15" t="s">
        <v>28</v>
      </c>
      <c r="AE1" s="15" t="s">
        <v>29</v>
      </c>
      <c r="AF1" s="15" t="s">
        <v>30</v>
      </c>
      <c r="AG1" s="15" t="s">
        <v>31</v>
      </c>
      <c r="AH1" s="15" t="s">
        <v>32</v>
      </c>
      <c r="AI1" s="15" t="s">
        <v>33</v>
      </c>
      <c r="AJ1" s="15" t="s">
        <v>34</v>
      </c>
      <c r="AK1" s="15" t="s">
        <v>35</v>
      </c>
      <c r="AL1" s="15" t="s">
        <v>36</v>
      </c>
      <c r="AM1" s="15" t="s">
        <v>37</v>
      </c>
      <c r="AN1" s="15" t="s">
        <v>38</v>
      </c>
      <c r="AO1" s="15" t="s">
        <v>11</v>
      </c>
      <c r="AP1" s="15" t="s">
        <v>39</v>
      </c>
      <c r="AQ1" s="15" t="s">
        <v>40</v>
      </c>
      <c r="AR1" s="15" t="s">
        <v>41</v>
      </c>
      <c r="AS1" s="15" t="s">
        <v>42</v>
      </c>
      <c r="AT1" s="15" t="s">
        <v>43</v>
      </c>
      <c r="AU1" s="15" t="s">
        <v>44</v>
      </c>
      <c r="AV1" s="15" t="s">
        <v>45</v>
      </c>
      <c r="AW1" s="15" t="s">
        <v>46</v>
      </c>
      <c r="AX1" s="15" t="s">
        <v>47</v>
      </c>
      <c r="AY1" s="15" t="s">
        <v>48</v>
      </c>
      <c r="AZ1" s="15" t="s">
        <v>11</v>
      </c>
      <c r="BA1" s="15" t="s">
        <v>49</v>
      </c>
      <c r="BB1" s="15" t="s">
        <v>11</v>
      </c>
      <c r="BC1" s="15" t="s">
        <v>50</v>
      </c>
      <c r="BD1" s="15" t="s">
        <v>11</v>
      </c>
      <c r="BE1" s="15" t="s">
        <v>51</v>
      </c>
      <c r="BF1" s="15" t="s">
        <v>52</v>
      </c>
      <c r="BG1" s="15" t="s">
        <v>53</v>
      </c>
      <c r="BH1" s="15" t="s">
        <v>54</v>
      </c>
      <c r="BI1" s="15" t="s">
        <v>55</v>
      </c>
      <c r="BJ1" s="15" t="s">
        <v>56</v>
      </c>
      <c r="BK1" s="15" t="s">
        <v>57</v>
      </c>
      <c r="BL1" s="15" t="s">
        <v>58</v>
      </c>
      <c r="BM1" s="15" t="s">
        <v>59</v>
      </c>
      <c r="BN1" s="15" t="s">
        <v>11</v>
      </c>
      <c r="BO1" s="15" t="s">
        <v>60</v>
      </c>
      <c r="BP1" s="15" t="s">
        <v>11</v>
      </c>
      <c r="BQ1" s="15" t="s">
        <v>61</v>
      </c>
      <c r="BR1" s="15" t="s">
        <v>62</v>
      </c>
      <c r="BS1" s="15" t="s">
        <v>63</v>
      </c>
      <c r="BT1" s="15" t="s">
        <v>64</v>
      </c>
      <c r="BU1" s="15" t="s">
        <v>65</v>
      </c>
      <c r="BV1" s="15" t="s">
        <v>66</v>
      </c>
      <c r="BW1" s="15" t="s">
        <v>67</v>
      </c>
      <c r="BX1" s="15" t="s">
        <v>68</v>
      </c>
      <c r="BY1" s="15" t="s">
        <v>69</v>
      </c>
      <c r="BZ1" s="15" t="s">
        <v>70</v>
      </c>
      <c r="CA1" s="15" t="s">
        <v>11</v>
      </c>
      <c r="CB1" s="15" t="s">
        <v>39</v>
      </c>
      <c r="CC1" s="15" t="s">
        <v>40</v>
      </c>
      <c r="CD1" s="15" t="s">
        <v>41</v>
      </c>
      <c r="CE1" s="15" t="s">
        <v>42</v>
      </c>
      <c r="CF1" s="15" t="s">
        <v>43</v>
      </c>
      <c r="CG1" s="15" t="s">
        <v>44</v>
      </c>
      <c r="CH1" s="15" t="s">
        <v>45</v>
      </c>
      <c r="CI1" s="15" t="s">
        <v>46</v>
      </c>
      <c r="CJ1" s="15" t="s">
        <v>47</v>
      </c>
      <c r="CK1" s="15" t="s">
        <v>48</v>
      </c>
      <c r="CL1" s="15" t="s">
        <v>11</v>
      </c>
      <c r="CM1" s="15" t="s">
        <v>49</v>
      </c>
      <c r="CN1" s="15" t="s">
        <v>11</v>
      </c>
      <c r="CO1" s="15" t="s">
        <v>50</v>
      </c>
      <c r="CP1" s="15" t="s">
        <v>11</v>
      </c>
      <c r="CQ1" s="15" t="s">
        <v>51</v>
      </c>
      <c r="CR1" s="15" t="s">
        <v>52</v>
      </c>
      <c r="CS1" s="15" t="s">
        <v>53</v>
      </c>
      <c r="CT1" s="15" t="s">
        <v>54</v>
      </c>
      <c r="CU1" s="15" t="s">
        <v>55</v>
      </c>
      <c r="CV1" s="15" t="s">
        <v>56</v>
      </c>
      <c r="CW1" s="15" t="s">
        <v>57</v>
      </c>
      <c r="CX1" s="15" t="s">
        <v>58</v>
      </c>
      <c r="CY1" s="15" t="s">
        <v>59</v>
      </c>
      <c r="CZ1" s="15" t="s">
        <v>11</v>
      </c>
      <c r="DA1" s="15" t="s">
        <v>60</v>
      </c>
      <c r="DB1" s="15" t="s">
        <v>11</v>
      </c>
      <c r="DC1" s="15" t="s">
        <v>61</v>
      </c>
      <c r="DD1" s="15" t="s">
        <v>62</v>
      </c>
      <c r="DE1" s="15" t="s">
        <v>63</v>
      </c>
      <c r="DF1" s="15" t="s">
        <v>64</v>
      </c>
      <c r="DG1" s="15" t="s">
        <v>65</v>
      </c>
      <c r="DH1" s="15" t="s">
        <v>66</v>
      </c>
      <c r="DI1" s="15" t="s">
        <v>67</v>
      </c>
      <c r="DJ1" s="15" t="s">
        <v>68</v>
      </c>
      <c r="DK1" s="15" t="s">
        <v>69</v>
      </c>
      <c r="DL1" s="15" t="s">
        <v>70</v>
      </c>
      <c r="DM1" s="15" t="s">
        <v>11</v>
      </c>
      <c r="DN1" s="15" t="s">
        <v>39</v>
      </c>
      <c r="DO1" s="15" t="s">
        <v>40</v>
      </c>
      <c r="DP1" s="15" t="s">
        <v>41</v>
      </c>
      <c r="DQ1" s="15" t="s">
        <v>42</v>
      </c>
      <c r="DR1" s="15" t="s">
        <v>43</v>
      </c>
      <c r="DS1" s="15" t="s">
        <v>44</v>
      </c>
      <c r="DT1" s="15" t="s">
        <v>45</v>
      </c>
      <c r="DU1" s="15" t="s">
        <v>46</v>
      </c>
      <c r="DV1" s="15" t="s">
        <v>47</v>
      </c>
      <c r="DW1" s="15" t="s">
        <v>48</v>
      </c>
      <c r="DX1" s="15" t="s">
        <v>11</v>
      </c>
      <c r="DY1" s="15" t="s">
        <v>49</v>
      </c>
      <c r="DZ1" s="15" t="s">
        <v>11</v>
      </c>
      <c r="EA1" s="15" t="s">
        <v>50</v>
      </c>
      <c r="EB1" s="15" t="s">
        <v>11</v>
      </c>
      <c r="EC1" s="15" t="s">
        <v>51</v>
      </c>
      <c r="ED1" s="15" t="s">
        <v>52</v>
      </c>
      <c r="EE1" s="15" t="s">
        <v>53</v>
      </c>
      <c r="EF1" s="15" t="s">
        <v>54</v>
      </c>
      <c r="EG1" s="15" t="s">
        <v>55</v>
      </c>
      <c r="EH1" s="15" t="s">
        <v>56</v>
      </c>
      <c r="EI1" s="15" t="s">
        <v>57</v>
      </c>
      <c r="EJ1" s="15" t="s">
        <v>58</v>
      </c>
      <c r="EK1" s="15" t="s">
        <v>59</v>
      </c>
      <c r="EL1" s="15" t="s">
        <v>11</v>
      </c>
      <c r="EM1" s="15" t="s">
        <v>60</v>
      </c>
      <c r="EN1" s="15" t="s">
        <v>11</v>
      </c>
      <c r="EO1" s="15" t="s">
        <v>61</v>
      </c>
      <c r="EP1" s="15" t="s">
        <v>62</v>
      </c>
      <c r="EQ1" s="15" t="s">
        <v>63</v>
      </c>
      <c r="ER1" s="15" t="s">
        <v>64</v>
      </c>
      <c r="ES1" s="15" t="s">
        <v>65</v>
      </c>
      <c r="ET1" s="15" t="s">
        <v>66</v>
      </c>
      <c r="EU1" s="15" t="s">
        <v>67</v>
      </c>
      <c r="EV1" s="15" t="s">
        <v>68</v>
      </c>
      <c r="EW1" s="15" t="s">
        <v>69</v>
      </c>
      <c r="EX1" s="15" t="s">
        <v>70</v>
      </c>
      <c r="EY1" s="15" t="s">
        <v>11</v>
      </c>
      <c r="EZ1" s="15" t="s">
        <v>39</v>
      </c>
      <c r="FA1" s="15" t="s">
        <v>40</v>
      </c>
      <c r="FB1" s="15" t="s">
        <v>41</v>
      </c>
      <c r="FC1" s="15" t="s">
        <v>42</v>
      </c>
      <c r="FD1" s="15" t="s">
        <v>43</v>
      </c>
      <c r="FE1" s="15" t="s">
        <v>44</v>
      </c>
      <c r="FF1" s="15" t="s">
        <v>45</v>
      </c>
      <c r="FG1" s="15" t="s">
        <v>46</v>
      </c>
      <c r="FH1" s="15" t="s">
        <v>47</v>
      </c>
      <c r="FI1" s="15" t="s">
        <v>48</v>
      </c>
      <c r="FJ1" s="15" t="s">
        <v>11</v>
      </c>
      <c r="FK1" s="15" t="s">
        <v>49</v>
      </c>
      <c r="FL1" s="15" t="s">
        <v>11</v>
      </c>
      <c r="FM1" s="15" t="s">
        <v>50</v>
      </c>
      <c r="FN1" s="15" t="s">
        <v>11</v>
      </c>
      <c r="FO1" s="15" t="s">
        <v>51</v>
      </c>
      <c r="FP1" s="15" t="s">
        <v>52</v>
      </c>
      <c r="FQ1" s="15" t="s">
        <v>53</v>
      </c>
      <c r="FR1" s="15" t="s">
        <v>54</v>
      </c>
      <c r="FS1" s="15" t="s">
        <v>55</v>
      </c>
      <c r="FT1" s="15" t="s">
        <v>56</v>
      </c>
      <c r="FU1" s="15" t="s">
        <v>57</v>
      </c>
      <c r="FV1" s="15" t="s">
        <v>58</v>
      </c>
      <c r="FW1" s="15" t="s">
        <v>59</v>
      </c>
      <c r="FX1" s="15" t="s">
        <v>11</v>
      </c>
      <c r="FY1" s="15" t="s">
        <v>60</v>
      </c>
      <c r="FZ1" s="15" t="s">
        <v>11</v>
      </c>
      <c r="GA1" s="15" t="s">
        <v>61</v>
      </c>
      <c r="GB1" s="15" t="s">
        <v>62</v>
      </c>
      <c r="GC1" s="15" t="s">
        <v>63</v>
      </c>
      <c r="GD1" s="15" t="s">
        <v>64</v>
      </c>
      <c r="GE1" s="15" t="s">
        <v>65</v>
      </c>
      <c r="GF1" s="15" t="s">
        <v>66</v>
      </c>
      <c r="GG1" s="15" t="s">
        <v>67</v>
      </c>
      <c r="GH1" s="15" t="s">
        <v>68</v>
      </c>
      <c r="GI1" s="15" t="s">
        <v>69</v>
      </c>
      <c r="GJ1" s="15" t="s">
        <v>70</v>
      </c>
      <c r="GK1" s="15" t="s">
        <v>11</v>
      </c>
      <c r="GL1" s="15" t="s">
        <v>39</v>
      </c>
      <c r="GM1" s="15" t="s">
        <v>40</v>
      </c>
      <c r="GN1" s="15" t="s">
        <v>41</v>
      </c>
      <c r="GO1" s="15" t="s">
        <v>42</v>
      </c>
      <c r="GP1" s="15" t="s">
        <v>43</v>
      </c>
      <c r="GQ1" s="15" t="s">
        <v>44</v>
      </c>
      <c r="GR1" s="15" t="s">
        <v>45</v>
      </c>
      <c r="GS1" s="15" t="s">
        <v>46</v>
      </c>
      <c r="GT1" s="15" t="s">
        <v>47</v>
      </c>
      <c r="GU1" s="15" t="s">
        <v>48</v>
      </c>
      <c r="GV1" s="15" t="s">
        <v>11</v>
      </c>
      <c r="GW1" s="15" t="s">
        <v>49</v>
      </c>
      <c r="GX1" s="15" t="s">
        <v>11</v>
      </c>
      <c r="GY1" s="15" t="s">
        <v>50</v>
      </c>
      <c r="GZ1" s="15" t="s">
        <v>11</v>
      </c>
      <c r="HA1" s="15" t="s">
        <v>51</v>
      </c>
      <c r="HB1" s="15" t="s">
        <v>52</v>
      </c>
      <c r="HC1" s="15" t="s">
        <v>53</v>
      </c>
      <c r="HD1" s="15" t="s">
        <v>54</v>
      </c>
      <c r="HE1" s="15" t="s">
        <v>55</v>
      </c>
      <c r="HF1" s="15" t="s">
        <v>56</v>
      </c>
      <c r="HG1" s="15" t="s">
        <v>57</v>
      </c>
      <c r="HH1" s="15" t="s">
        <v>58</v>
      </c>
      <c r="HI1" s="15" t="s">
        <v>59</v>
      </c>
      <c r="HJ1" s="15" t="s">
        <v>11</v>
      </c>
      <c r="HK1" s="15" t="s">
        <v>60</v>
      </c>
      <c r="HL1" s="15" t="s">
        <v>11</v>
      </c>
      <c r="HM1" s="15" t="s">
        <v>61</v>
      </c>
      <c r="HN1" s="15" t="s">
        <v>62</v>
      </c>
      <c r="HO1" s="15" t="s">
        <v>63</v>
      </c>
      <c r="HP1" s="15" t="s">
        <v>64</v>
      </c>
      <c r="HQ1" s="15" t="s">
        <v>65</v>
      </c>
      <c r="HR1" s="15" t="s">
        <v>66</v>
      </c>
      <c r="HS1" s="15" t="s">
        <v>67</v>
      </c>
      <c r="HT1" s="15" t="s">
        <v>68</v>
      </c>
      <c r="HU1" s="15" t="s">
        <v>69</v>
      </c>
      <c r="HV1" s="15" t="s">
        <v>70</v>
      </c>
      <c r="HW1" s="15" t="s">
        <v>11</v>
      </c>
      <c r="HX1" s="15" t="s">
        <v>39</v>
      </c>
      <c r="HY1" s="15" t="s">
        <v>40</v>
      </c>
      <c r="HZ1" s="15" t="s">
        <v>41</v>
      </c>
      <c r="IA1" s="15" t="s">
        <v>42</v>
      </c>
      <c r="IB1" s="15" t="s">
        <v>43</v>
      </c>
      <c r="IC1" s="15" t="s">
        <v>44</v>
      </c>
      <c r="ID1" s="15" t="s">
        <v>45</v>
      </c>
      <c r="IE1" s="15" t="s">
        <v>46</v>
      </c>
      <c r="IF1" s="15" t="s">
        <v>47</v>
      </c>
      <c r="IG1" s="15" t="s">
        <v>48</v>
      </c>
      <c r="IH1" s="15" t="s">
        <v>11</v>
      </c>
      <c r="II1" s="15" t="s">
        <v>49</v>
      </c>
      <c r="IJ1" s="15" t="s">
        <v>11</v>
      </c>
      <c r="IK1" s="15" t="s">
        <v>50</v>
      </c>
      <c r="IL1" s="15" t="s">
        <v>11</v>
      </c>
      <c r="IM1" s="15" t="s">
        <v>51</v>
      </c>
      <c r="IN1" s="15" t="s">
        <v>52</v>
      </c>
      <c r="IO1" s="15" t="s">
        <v>53</v>
      </c>
      <c r="IP1" s="15" t="s">
        <v>54</v>
      </c>
      <c r="IQ1" s="15" t="s">
        <v>55</v>
      </c>
      <c r="IR1" s="15" t="s">
        <v>56</v>
      </c>
      <c r="IS1" s="15" t="s">
        <v>57</v>
      </c>
      <c r="IT1" s="15" t="s">
        <v>58</v>
      </c>
      <c r="IU1" s="15" t="s">
        <v>59</v>
      </c>
      <c r="IV1" s="15" t="s">
        <v>11</v>
      </c>
      <c r="IW1" s="15" t="s">
        <v>60</v>
      </c>
      <c r="IX1" s="15" t="s">
        <v>11</v>
      </c>
      <c r="IY1" s="15" t="s">
        <v>61</v>
      </c>
      <c r="IZ1" s="15" t="s">
        <v>62</v>
      </c>
      <c r="JA1" s="15" t="s">
        <v>63</v>
      </c>
      <c r="JB1" s="15" t="s">
        <v>64</v>
      </c>
      <c r="JC1" s="15" t="s">
        <v>65</v>
      </c>
      <c r="JD1" s="15" t="s">
        <v>66</v>
      </c>
      <c r="JE1" s="15" t="s">
        <v>67</v>
      </c>
      <c r="JF1" s="15" t="s">
        <v>68</v>
      </c>
      <c r="JG1" s="15" t="s">
        <v>69</v>
      </c>
      <c r="JH1" s="15" t="s">
        <v>70</v>
      </c>
      <c r="JI1" s="15" t="s">
        <v>11</v>
      </c>
      <c r="JJ1" s="15" t="s">
        <v>71</v>
      </c>
      <c r="JK1" s="15" t="s">
        <v>71</v>
      </c>
      <c r="JL1" s="15" t="s">
        <v>71</v>
      </c>
      <c r="JM1" s="15" t="s">
        <v>71</v>
      </c>
      <c r="JN1" s="15" t="s">
        <v>71</v>
      </c>
      <c r="JO1" s="15" t="s">
        <v>71</v>
      </c>
      <c r="JP1" s="15" t="s">
        <v>72</v>
      </c>
      <c r="JQ1" s="15" t="s">
        <v>73</v>
      </c>
      <c r="JR1" s="15" t="s">
        <v>74</v>
      </c>
      <c r="JS1" s="15" t="s">
        <v>75</v>
      </c>
      <c r="JT1" s="15" t="s">
        <v>76</v>
      </c>
      <c r="JU1" s="15" t="s">
        <v>77</v>
      </c>
      <c r="JV1" s="15" t="s">
        <v>78</v>
      </c>
      <c r="JW1" s="15" t="s">
        <v>79</v>
      </c>
      <c r="JX1" s="15" t="s">
        <v>80</v>
      </c>
      <c r="JY1" s="15" t="s">
        <v>81</v>
      </c>
      <c r="JZ1" s="15" t="s">
        <v>82</v>
      </c>
      <c r="KA1" s="15" t="s">
        <v>83</v>
      </c>
      <c r="KB1" s="15" t="s">
        <v>84</v>
      </c>
      <c r="KC1" s="15" t="s">
        <v>85</v>
      </c>
      <c r="KD1" s="15" t="s">
        <v>86</v>
      </c>
      <c r="KE1" s="15" t="s">
        <v>87</v>
      </c>
      <c r="KF1" s="15" t="s">
        <v>88</v>
      </c>
      <c r="KG1" s="15" t="s">
        <v>89</v>
      </c>
      <c r="KH1" s="15" t="s">
        <v>11</v>
      </c>
      <c r="KI1" s="15" t="s">
        <v>90</v>
      </c>
      <c r="KJ1" s="15" t="s">
        <v>91</v>
      </c>
      <c r="KK1" s="15" t="s">
        <v>92</v>
      </c>
      <c r="KL1" s="15" t="s">
        <v>91</v>
      </c>
      <c r="KM1" s="15" t="s">
        <v>92</v>
      </c>
      <c r="KN1" s="15" t="s">
        <v>91</v>
      </c>
      <c r="KO1" s="15" t="s">
        <v>92</v>
      </c>
      <c r="KP1" s="15" t="s">
        <v>91</v>
      </c>
      <c r="KQ1" s="15" t="s">
        <v>92</v>
      </c>
      <c r="KR1" s="15" t="s">
        <v>91</v>
      </c>
      <c r="KS1" s="15" t="s">
        <v>92</v>
      </c>
      <c r="KT1" s="15" t="s">
        <v>91</v>
      </c>
      <c r="KU1" s="15" t="s">
        <v>92</v>
      </c>
      <c r="KV1" s="15" t="s">
        <v>93</v>
      </c>
      <c r="KW1" s="15" t="s">
        <v>94</v>
      </c>
      <c r="KX1" s="15" t="s">
        <v>95</v>
      </c>
      <c r="KY1" s="15" t="s">
        <v>96</v>
      </c>
      <c r="KZ1" s="15" t="s">
        <v>97</v>
      </c>
      <c r="LA1" s="15" t="s">
        <v>98</v>
      </c>
      <c r="LB1" s="15" t="s">
        <v>99</v>
      </c>
      <c r="LC1" s="15" t="s">
        <v>100</v>
      </c>
      <c r="LD1" s="15" t="s">
        <v>101</v>
      </c>
      <c r="LE1" s="15" t="s">
        <v>11</v>
      </c>
      <c r="LF1" s="15" t="s">
        <v>95</v>
      </c>
      <c r="LG1" s="15" t="s">
        <v>96</v>
      </c>
      <c r="LH1" s="15" t="s">
        <v>97</v>
      </c>
      <c r="LI1" s="15" t="s">
        <v>98</v>
      </c>
      <c r="LJ1" s="15" t="s">
        <v>99</v>
      </c>
      <c r="LK1" s="15" t="s">
        <v>100</v>
      </c>
      <c r="LL1" s="15" t="s">
        <v>101</v>
      </c>
      <c r="LM1" s="15" t="s">
        <v>11</v>
      </c>
      <c r="LN1" s="15" t="s">
        <v>95</v>
      </c>
      <c r="LO1" s="15" t="s">
        <v>96</v>
      </c>
      <c r="LP1" s="15" t="s">
        <v>97</v>
      </c>
      <c r="LQ1" s="15" t="s">
        <v>98</v>
      </c>
      <c r="LR1" s="15" t="s">
        <v>99</v>
      </c>
      <c r="LS1" s="15" t="s">
        <v>100</v>
      </c>
      <c r="LT1" s="15" t="s">
        <v>101</v>
      </c>
      <c r="LU1" s="15" t="s">
        <v>11</v>
      </c>
      <c r="LV1" s="15" t="s">
        <v>95</v>
      </c>
      <c r="LW1" s="15" t="s">
        <v>96</v>
      </c>
      <c r="LX1" s="15" t="s">
        <v>97</v>
      </c>
      <c r="LY1" s="15" t="s">
        <v>98</v>
      </c>
      <c r="LZ1" s="15" t="s">
        <v>99</v>
      </c>
      <c r="MA1" s="15" t="s">
        <v>100</v>
      </c>
      <c r="MB1" s="15" t="s">
        <v>101</v>
      </c>
      <c r="MC1" s="15" t="s">
        <v>11</v>
      </c>
      <c r="MD1" s="15" t="s">
        <v>95</v>
      </c>
      <c r="ME1" s="15" t="s">
        <v>96</v>
      </c>
      <c r="MF1" s="15" t="s">
        <v>97</v>
      </c>
      <c r="MG1" s="15" t="s">
        <v>98</v>
      </c>
      <c r="MH1" s="15" t="s">
        <v>99</v>
      </c>
      <c r="MI1" s="15" t="s">
        <v>100</v>
      </c>
      <c r="MJ1" s="15" t="s">
        <v>101</v>
      </c>
      <c r="MK1" s="15" t="s">
        <v>11</v>
      </c>
      <c r="ML1" s="15" t="s">
        <v>95</v>
      </c>
      <c r="MM1" s="15" t="s">
        <v>96</v>
      </c>
      <c r="MN1" s="15" t="s">
        <v>97</v>
      </c>
      <c r="MO1" s="15" t="s">
        <v>98</v>
      </c>
      <c r="MP1" s="15" t="s">
        <v>99</v>
      </c>
      <c r="MQ1" s="15" t="s">
        <v>100</v>
      </c>
      <c r="MR1" s="15" t="s">
        <v>101</v>
      </c>
      <c r="MS1" s="15" t="s">
        <v>11</v>
      </c>
      <c r="MT1" s="15" t="s">
        <v>102</v>
      </c>
      <c r="MU1" s="15" t="s">
        <v>103</v>
      </c>
      <c r="MV1" s="15" t="s">
        <v>104</v>
      </c>
      <c r="MW1" s="15" t="s">
        <v>105</v>
      </c>
      <c r="MX1" s="15" t="s">
        <v>106</v>
      </c>
      <c r="MY1" s="15" t="s">
        <v>107</v>
      </c>
      <c r="MZ1" s="15" t="s">
        <v>108</v>
      </c>
      <c r="NA1" s="15" t="s">
        <v>109</v>
      </c>
      <c r="NB1" s="15" t="s">
        <v>110</v>
      </c>
      <c r="NC1" s="15" t="s">
        <v>111</v>
      </c>
      <c r="ND1" s="15" t="s">
        <v>112</v>
      </c>
      <c r="NE1" s="15" t="s">
        <v>113</v>
      </c>
      <c r="NF1" s="15" t="s">
        <v>114</v>
      </c>
      <c r="NG1" s="15" t="s">
        <v>11</v>
      </c>
      <c r="NH1" s="15" t="s">
        <v>115</v>
      </c>
      <c r="NI1" s="15" t="s">
        <v>116</v>
      </c>
      <c r="NJ1" s="15" t="s">
        <v>117</v>
      </c>
      <c r="NK1" s="15" t="s">
        <v>116</v>
      </c>
      <c r="NL1" s="15" t="s">
        <v>117</v>
      </c>
      <c r="NM1" s="15" t="s">
        <v>116</v>
      </c>
      <c r="NN1" s="15" t="s">
        <v>117</v>
      </c>
      <c r="NO1" s="15" t="s">
        <v>116</v>
      </c>
      <c r="NP1" s="15" t="s">
        <v>117</v>
      </c>
      <c r="NQ1" s="15" t="s">
        <v>116</v>
      </c>
      <c r="NR1" s="15" t="s">
        <v>117</v>
      </c>
      <c r="NS1" s="15" t="s">
        <v>116</v>
      </c>
      <c r="NT1" s="15" t="s">
        <v>117</v>
      </c>
      <c r="NU1" s="15" t="s">
        <v>118</v>
      </c>
      <c r="NV1" s="15" t="s">
        <v>119</v>
      </c>
      <c r="NW1" s="15" t="s">
        <v>120</v>
      </c>
      <c r="NX1" s="15" t="s">
        <v>121</v>
      </c>
      <c r="NY1" s="15" t="s">
        <v>122</v>
      </c>
      <c r="NZ1" s="15" t="s">
        <v>123</v>
      </c>
      <c r="OA1" s="15" t="s">
        <v>124</v>
      </c>
      <c r="OB1" s="15" t="s">
        <v>125</v>
      </c>
      <c r="OC1" s="15" t="s">
        <v>126</v>
      </c>
      <c r="OD1" s="15" t="s">
        <v>127</v>
      </c>
      <c r="OE1" s="15" t="s">
        <v>128</v>
      </c>
      <c r="OF1" s="15" t="s">
        <v>129</v>
      </c>
      <c r="OG1" s="15" t="s">
        <v>11</v>
      </c>
      <c r="OH1" s="15" t="s">
        <v>130</v>
      </c>
      <c r="OI1" s="15" t="s">
        <v>131</v>
      </c>
      <c r="OJ1" s="15" t="s">
        <v>132</v>
      </c>
      <c r="OK1" s="15" t="s">
        <v>133</v>
      </c>
      <c r="OL1" s="15" t="s">
        <v>134</v>
      </c>
      <c r="OM1" s="15" t="s">
        <v>135</v>
      </c>
      <c r="ON1" s="15" t="s">
        <v>136</v>
      </c>
      <c r="OO1" s="15" t="s">
        <v>137</v>
      </c>
      <c r="OP1" s="15" t="s">
        <v>138</v>
      </c>
      <c r="OQ1" s="15" t="s">
        <v>139</v>
      </c>
      <c r="OR1" s="15" t="s">
        <v>11</v>
      </c>
      <c r="OS1" s="15" t="s">
        <v>140</v>
      </c>
      <c r="OT1" s="15" t="s">
        <v>141</v>
      </c>
      <c r="OU1" s="15" t="s">
        <v>142</v>
      </c>
      <c r="OV1" s="15" t="s">
        <v>143</v>
      </c>
      <c r="OW1" s="15" t="s">
        <v>144</v>
      </c>
      <c r="OX1" s="15" t="s">
        <v>145</v>
      </c>
      <c r="OY1" s="15" t="s">
        <v>146</v>
      </c>
      <c r="OZ1" s="15" t="s">
        <v>147</v>
      </c>
      <c r="PA1" s="15" t="s">
        <v>148</v>
      </c>
      <c r="PB1" s="15" t="s">
        <v>149</v>
      </c>
      <c r="PC1" s="15" t="s">
        <v>150</v>
      </c>
      <c r="PD1" s="15" t="s">
        <v>151</v>
      </c>
      <c r="PE1" s="15" t="s">
        <v>152</v>
      </c>
      <c r="PF1" s="15" t="s">
        <v>153</v>
      </c>
      <c r="PG1" s="15" t="s">
        <v>154</v>
      </c>
      <c r="PH1" s="15" t="s">
        <v>155</v>
      </c>
      <c r="PI1" s="15" t="s">
        <v>156</v>
      </c>
      <c r="PJ1" s="15" t="s">
        <v>11</v>
      </c>
      <c r="PK1" s="15" t="s">
        <v>157</v>
      </c>
      <c r="PL1" s="15" t="s">
        <v>120</v>
      </c>
      <c r="PM1" s="15" t="s">
        <v>121</v>
      </c>
      <c r="PN1" s="15" t="s">
        <v>122</v>
      </c>
      <c r="PO1" s="15" t="s">
        <v>123</v>
      </c>
      <c r="PP1" s="15" t="s">
        <v>124</v>
      </c>
      <c r="PQ1" s="15" t="s">
        <v>125</v>
      </c>
      <c r="PR1" s="15" t="s">
        <v>126</v>
      </c>
      <c r="PS1" s="15" t="s">
        <v>127</v>
      </c>
      <c r="PT1" s="15" t="s">
        <v>128</v>
      </c>
      <c r="PU1" s="15" t="s">
        <v>129</v>
      </c>
      <c r="PV1" s="15" t="s">
        <v>11</v>
      </c>
      <c r="PW1" s="15" t="s">
        <v>130</v>
      </c>
      <c r="PX1" s="15" t="s">
        <v>131</v>
      </c>
      <c r="PY1" s="15" t="s">
        <v>132</v>
      </c>
      <c r="PZ1" s="15" t="s">
        <v>133</v>
      </c>
      <c r="QA1" s="15" t="s">
        <v>134</v>
      </c>
      <c r="QB1" s="15" t="s">
        <v>135</v>
      </c>
      <c r="QC1" s="15" t="s">
        <v>136</v>
      </c>
      <c r="QD1" s="15" t="s">
        <v>137</v>
      </c>
      <c r="QE1" s="15" t="s">
        <v>138</v>
      </c>
      <c r="QF1" s="15" t="s">
        <v>139</v>
      </c>
      <c r="QG1" s="15" t="s">
        <v>11</v>
      </c>
      <c r="QH1" s="15" t="s">
        <v>140</v>
      </c>
      <c r="QI1" s="15" t="s">
        <v>141</v>
      </c>
      <c r="QJ1" s="15" t="s">
        <v>142</v>
      </c>
      <c r="QK1" s="15" t="s">
        <v>143</v>
      </c>
      <c r="QL1" s="15" t="s">
        <v>144</v>
      </c>
      <c r="QM1" s="15" t="s">
        <v>145</v>
      </c>
      <c r="QN1" s="15" t="s">
        <v>146</v>
      </c>
      <c r="QO1" s="15" t="s">
        <v>147</v>
      </c>
      <c r="QP1" s="15" t="s">
        <v>148</v>
      </c>
      <c r="QQ1" s="15" t="s">
        <v>149</v>
      </c>
      <c r="QR1" s="15" t="s">
        <v>150</v>
      </c>
      <c r="QS1" s="15" t="s">
        <v>151</v>
      </c>
      <c r="QT1" s="15" t="s">
        <v>152</v>
      </c>
      <c r="QU1" s="15" t="s">
        <v>153</v>
      </c>
      <c r="QV1" s="15" t="s">
        <v>154</v>
      </c>
      <c r="QW1" s="15" t="s">
        <v>155</v>
      </c>
      <c r="QX1" s="15" t="s">
        <v>156</v>
      </c>
      <c r="QY1" s="15" t="s">
        <v>11</v>
      </c>
      <c r="QZ1" s="15" t="s">
        <v>157</v>
      </c>
      <c r="RA1" s="15" t="s">
        <v>120</v>
      </c>
      <c r="RB1" s="15" t="s">
        <v>121</v>
      </c>
      <c r="RC1" s="15" t="s">
        <v>122</v>
      </c>
      <c r="RD1" s="15" t="s">
        <v>123</v>
      </c>
      <c r="RE1" s="15" t="s">
        <v>124</v>
      </c>
      <c r="RF1" s="15" t="s">
        <v>125</v>
      </c>
      <c r="RG1" s="15" t="s">
        <v>126</v>
      </c>
      <c r="RH1" s="15" t="s">
        <v>127</v>
      </c>
      <c r="RI1" s="15" t="s">
        <v>128</v>
      </c>
      <c r="RJ1" s="15" t="s">
        <v>129</v>
      </c>
      <c r="RK1" s="15" t="s">
        <v>11</v>
      </c>
      <c r="RL1" s="15" t="s">
        <v>130</v>
      </c>
      <c r="RM1" s="15" t="s">
        <v>131</v>
      </c>
      <c r="RN1" s="15" t="s">
        <v>132</v>
      </c>
      <c r="RO1" s="15" t="s">
        <v>133</v>
      </c>
      <c r="RP1" s="15" t="s">
        <v>134</v>
      </c>
      <c r="RQ1" s="15" t="s">
        <v>135</v>
      </c>
      <c r="RR1" s="15" t="s">
        <v>136</v>
      </c>
      <c r="RS1" s="15" t="s">
        <v>137</v>
      </c>
      <c r="RT1" s="15" t="s">
        <v>138</v>
      </c>
      <c r="RU1" s="15" t="s">
        <v>139</v>
      </c>
      <c r="RV1" s="15" t="s">
        <v>11</v>
      </c>
      <c r="RW1" s="15" t="s">
        <v>140</v>
      </c>
      <c r="RX1" s="15" t="s">
        <v>141</v>
      </c>
      <c r="RY1" s="15" t="s">
        <v>142</v>
      </c>
      <c r="RZ1" s="15" t="s">
        <v>143</v>
      </c>
      <c r="SA1" s="15" t="s">
        <v>144</v>
      </c>
      <c r="SB1" s="15" t="s">
        <v>145</v>
      </c>
      <c r="SC1" s="15" t="s">
        <v>146</v>
      </c>
      <c r="SD1" s="15" t="s">
        <v>147</v>
      </c>
      <c r="SE1" s="15" t="s">
        <v>148</v>
      </c>
      <c r="SF1" s="15" t="s">
        <v>149</v>
      </c>
      <c r="SG1" s="15" t="s">
        <v>150</v>
      </c>
      <c r="SH1" s="15" t="s">
        <v>151</v>
      </c>
      <c r="SI1" s="15" t="s">
        <v>152</v>
      </c>
      <c r="SJ1" s="15" t="s">
        <v>153</v>
      </c>
      <c r="SK1" s="15" t="s">
        <v>154</v>
      </c>
      <c r="SL1" s="15" t="s">
        <v>155</v>
      </c>
      <c r="SM1" s="15" t="s">
        <v>156</v>
      </c>
      <c r="SN1" s="15" t="s">
        <v>11</v>
      </c>
      <c r="SO1" s="15" t="s">
        <v>157</v>
      </c>
      <c r="SP1" s="15" t="s">
        <v>120</v>
      </c>
      <c r="SQ1" s="15" t="s">
        <v>121</v>
      </c>
      <c r="SR1" s="15" t="s">
        <v>122</v>
      </c>
      <c r="SS1" s="15" t="s">
        <v>123</v>
      </c>
      <c r="ST1" s="15" t="s">
        <v>124</v>
      </c>
      <c r="SU1" s="15" t="s">
        <v>125</v>
      </c>
      <c r="SV1" s="15" t="s">
        <v>126</v>
      </c>
      <c r="SW1" s="15" t="s">
        <v>127</v>
      </c>
      <c r="SX1" s="15" t="s">
        <v>128</v>
      </c>
      <c r="SY1" s="15" t="s">
        <v>129</v>
      </c>
      <c r="SZ1" s="15" t="s">
        <v>11</v>
      </c>
      <c r="TA1" s="15" t="s">
        <v>130</v>
      </c>
      <c r="TB1" s="15" t="s">
        <v>131</v>
      </c>
      <c r="TC1" s="15" t="s">
        <v>132</v>
      </c>
      <c r="TD1" s="15" t="s">
        <v>133</v>
      </c>
      <c r="TE1" s="15" t="s">
        <v>134</v>
      </c>
      <c r="TF1" s="15" t="s">
        <v>135</v>
      </c>
      <c r="TG1" s="15" t="s">
        <v>136</v>
      </c>
      <c r="TH1" s="15" t="s">
        <v>137</v>
      </c>
      <c r="TI1" s="15" t="s">
        <v>138</v>
      </c>
      <c r="TJ1" s="15" t="s">
        <v>139</v>
      </c>
      <c r="TK1" s="15" t="s">
        <v>11</v>
      </c>
      <c r="TL1" s="15" t="s">
        <v>140</v>
      </c>
      <c r="TM1" s="15" t="s">
        <v>141</v>
      </c>
      <c r="TN1" s="15" t="s">
        <v>142</v>
      </c>
      <c r="TO1" s="15" t="s">
        <v>143</v>
      </c>
      <c r="TP1" s="15" t="s">
        <v>144</v>
      </c>
      <c r="TQ1" s="15" t="s">
        <v>145</v>
      </c>
      <c r="TR1" s="15" t="s">
        <v>146</v>
      </c>
      <c r="TS1" s="15" t="s">
        <v>147</v>
      </c>
      <c r="TT1" s="15" t="s">
        <v>148</v>
      </c>
      <c r="TU1" s="15" t="s">
        <v>149</v>
      </c>
      <c r="TV1" s="15" t="s">
        <v>150</v>
      </c>
      <c r="TW1" s="15" t="s">
        <v>151</v>
      </c>
      <c r="TX1" s="15" t="s">
        <v>152</v>
      </c>
      <c r="TY1" s="15" t="s">
        <v>153</v>
      </c>
      <c r="TZ1" s="15" t="s">
        <v>154</v>
      </c>
      <c r="UA1" s="15" t="s">
        <v>155</v>
      </c>
      <c r="UB1" s="15" t="s">
        <v>156</v>
      </c>
      <c r="UC1" s="15" t="s">
        <v>11</v>
      </c>
      <c r="UD1" s="15" t="s">
        <v>157</v>
      </c>
      <c r="UE1" s="15" t="s">
        <v>120</v>
      </c>
      <c r="UF1" s="15" t="s">
        <v>121</v>
      </c>
      <c r="UG1" s="15" t="s">
        <v>122</v>
      </c>
      <c r="UH1" s="15" t="s">
        <v>123</v>
      </c>
      <c r="UI1" s="15" t="s">
        <v>124</v>
      </c>
      <c r="UJ1" s="15" t="s">
        <v>125</v>
      </c>
      <c r="UK1" s="15" t="s">
        <v>126</v>
      </c>
      <c r="UL1" s="15" t="s">
        <v>127</v>
      </c>
      <c r="UM1" s="15" t="s">
        <v>128</v>
      </c>
      <c r="UN1" s="15" t="s">
        <v>129</v>
      </c>
      <c r="UO1" s="15" t="s">
        <v>11</v>
      </c>
      <c r="UP1" s="15" t="s">
        <v>130</v>
      </c>
      <c r="UQ1" s="15" t="s">
        <v>131</v>
      </c>
      <c r="UR1" s="15" t="s">
        <v>132</v>
      </c>
      <c r="US1" s="15" t="s">
        <v>133</v>
      </c>
      <c r="UT1" s="15" t="s">
        <v>134</v>
      </c>
      <c r="UU1" s="15" t="s">
        <v>135</v>
      </c>
      <c r="UV1" s="15" t="s">
        <v>136</v>
      </c>
      <c r="UW1" s="15" t="s">
        <v>137</v>
      </c>
      <c r="UX1" s="15" t="s">
        <v>138</v>
      </c>
      <c r="UY1" s="15" t="s">
        <v>139</v>
      </c>
      <c r="UZ1" s="15" t="s">
        <v>11</v>
      </c>
      <c r="VA1" s="15" t="s">
        <v>140</v>
      </c>
      <c r="VB1" s="15" t="s">
        <v>141</v>
      </c>
      <c r="VC1" s="15" t="s">
        <v>142</v>
      </c>
      <c r="VD1" s="15" t="s">
        <v>143</v>
      </c>
      <c r="VE1" s="15" t="s">
        <v>144</v>
      </c>
      <c r="VF1" s="15" t="s">
        <v>145</v>
      </c>
      <c r="VG1" s="15" t="s">
        <v>146</v>
      </c>
      <c r="VH1" s="15" t="s">
        <v>147</v>
      </c>
      <c r="VI1" s="15" t="s">
        <v>148</v>
      </c>
      <c r="VJ1" s="15" t="s">
        <v>149</v>
      </c>
      <c r="VK1" s="15" t="s">
        <v>150</v>
      </c>
      <c r="VL1" s="15" t="s">
        <v>151</v>
      </c>
      <c r="VM1" s="15" t="s">
        <v>152</v>
      </c>
      <c r="VN1" s="15" t="s">
        <v>153</v>
      </c>
      <c r="VO1" s="15" t="s">
        <v>154</v>
      </c>
      <c r="VP1" s="15" t="s">
        <v>155</v>
      </c>
      <c r="VQ1" s="15" t="s">
        <v>156</v>
      </c>
      <c r="VR1" s="15" t="s">
        <v>11</v>
      </c>
      <c r="VS1" s="15" t="s">
        <v>157</v>
      </c>
      <c r="VT1" s="15" t="s">
        <v>120</v>
      </c>
      <c r="VU1" s="15" t="s">
        <v>121</v>
      </c>
      <c r="VV1" s="15" t="s">
        <v>122</v>
      </c>
      <c r="VW1" s="15" t="s">
        <v>123</v>
      </c>
      <c r="VX1" s="15" t="s">
        <v>124</v>
      </c>
      <c r="VY1" s="15" t="s">
        <v>125</v>
      </c>
      <c r="VZ1" s="15" t="s">
        <v>126</v>
      </c>
      <c r="WA1" s="15" t="s">
        <v>127</v>
      </c>
      <c r="WB1" s="15" t="s">
        <v>128</v>
      </c>
      <c r="WC1" s="15" t="s">
        <v>129</v>
      </c>
      <c r="WD1" s="15" t="s">
        <v>11</v>
      </c>
      <c r="WE1" s="15" t="s">
        <v>130</v>
      </c>
      <c r="WF1" s="15" t="s">
        <v>131</v>
      </c>
      <c r="WG1" s="15" t="s">
        <v>132</v>
      </c>
      <c r="WH1" s="15" t="s">
        <v>133</v>
      </c>
      <c r="WI1" s="15" t="s">
        <v>134</v>
      </c>
      <c r="WJ1" s="15" t="s">
        <v>135</v>
      </c>
      <c r="WK1" s="15" t="s">
        <v>136</v>
      </c>
      <c r="WL1" s="15" t="s">
        <v>137</v>
      </c>
      <c r="WM1" s="15" t="s">
        <v>138</v>
      </c>
      <c r="WN1" s="15" t="s">
        <v>139</v>
      </c>
      <c r="WO1" s="15" t="s">
        <v>11</v>
      </c>
      <c r="WP1" s="15" t="s">
        <v>140</v>
      </c>
      <c r="WQ1" s="15" t="s">
        <v>141</v>
      </c>
      <c r="WR1" s="15" t="s">
        <v>142</v>
      </c>
      <c r="WS1" s="15" t="s">
        <v>143</v>
      </c>
      <c r="WT1" s="15" t="s">
        <v>144</v>
      </c>
      <c r="WU1" s="15" t="s">
        <v>145</v>
      </c>
      <c r="WV1" s="15" t="s">
        <v>146</v>
      </c>
      <c r="WW1" s="15" t="s">
        <v>147</v>
      </c>
      <c r="WX1" s="15" t="s">
        <v>148</v>
      </c>
      <c r="WY1" s="15" t="s">
        <v>149</v>
      </c>
      <c r="WZ1" s="15" t="s">
        <v>150</v>
      </c>
      <c r="XA1" s="15" t="s">
        <v>151</v>
      </c>
      <c r="XB1" s="15" t="s">
        <v>152</v>
      </c>
      <c r="XC1" s="15" t="s">
        <v>153</v>
      </c>
      <c r="XD1" s="15" t="s">
        <v>154</v>
      </c>
      <c r="XE1" s="15" t="s">
        <v>155</v>
      </c>
      <c r="XF1" s="15" t="s">
        <v>156</v>
      </c>
      <c r="XG1" s="15" t="s">
        <v>11</v>
      </c>
      <c r="XH1" s="15" t="s">
        <v>157</v>
      </c>
      <c r="XI1" s="15" t="s">
        <v>158</v>
      </c>
      <c r="XJ1" s="15" t="s">
        <v>159</v>
      </c>
      <c r="XK1" s="15" t="s">
        <v>160</v>
      </c>
      <c r="XL1" s="15" t="s">
        <v>161</v>
      </c>
      <c r="XM1" s="15" t="s">
        <v>162</v>
      </c>
      <c r="XN1" s="15" t="s">
        <v>163</v>
      </c>
      <c r="XO1" s="15" t="s">
        <v>164</v>
      </c>
      <c r="XP1" s="15" t="s">
        <v>165</v>
      </c>
      <c r="XQ1" s="15" t="s">
        <v>166</v>
      </c>
      <c r="XR1" s="15" t="s">
        <v>11</v>
      </c>
      <c r="XS1" s="15" t="s">
        <v>167</v>
      </c>
      <c r="XT1" s="15" t="s">
        <v>168</v>
      </c>
      <c r="XU1" s="15" t="s">
        <v>169</v>
      </c>
      <c r="XV1" s="15" t="s">
        <v>170</v>
      </c>
      <c r="XW1" s="15" t="s">
        <v>171</v>
      </c>
      <c r="XX1" s="15" t="s">
        <v>172</v>
      </c>
      <c r="XY1" s="15" t="s">
        <v>173</v>
      </c>
      <c r="XZ1" s="15" t="s">
        <v>174</v>
      </c>
      <c r="YA1" s="15" t="s">
        <v>175</v>
      </c>
      <c r="YB1" s="15" t="s">
        <v>176</v>
      </c>
      <c r="YC1" s="15" t="s">
        <v>177</v>
      </c>
      <c r="YD1" s="15" t="s">
        <v>178</v>
      </c>
      <c r="YE1" s="15" t="s">
        <v>179</v>
      </c>
      <c r="YF1" s="15" t="s">
        <v>180</v>
      </c>
      <c r="YG1" s="15" t="s">
        <v>181</v>
      </c>
      <c r="YH1" s="15" t="s">
        <v>182</v>
      </c>
      <c r="YI1" s="15" t="s">
        <v>183</v>
      </c>
      <c r="YJ1" s="15" t="s">
        <v>184</v>
      </c>
      <c r="YK1" s="15" t="s">
        <v>185</v>
      </c>
      <c r="YL1" s="15" t="s">
        <v>186</v>
      </c>
      <c r="YM1" s="15" t="s">
        <v>11</v>
      </c>
      <c r="YN1" s="15" t="s">
        <v>174</v>
      </c>
      <c r="YO1" s="15" t="s">
        <v>175</v>
      </c>
      <c r="YP1" s="15" t="s">
        <v>176</v>
      </c>
      <c r="YQ1" s="15" t="s">
        <v>177</v>
      </c>
      <c r="YR1" s="15" t="s">
        <v>178</v>
      </c>
      <c r="YS1" s="15" t="s">
        <v>179</v>
      </c>
      <c r="YT1" s="15" t="s">
        <v>180</v>
      </c>
      <c r="YU1" s="15" t="s">
        <v>181</v>
      </c>
      <c r="YV1" s="15" t="s">
        <v>182</v>
      </c>
      <c r="YW1" s="15" t="s">
        <v>183</v>
      </c>
      <c r="YX1" s="15" t="s">
        <v>184</v>
      </c>
      <c r="YY1" s="15" t="s">
        <v>185</v>
      </c>
      <c r="YZ1" s="15" t="s">
        <v>186</v>
      </c>
      <c r="ZA1" s="15" t="s">
        <v>11</v>
      </c>
      <c r="ZB1" s="15" t="s">
        <v>174</v>
      </c>
      <c r="ZC1" s="15" t="s">
        <v>175</v>
      </c>
      <c r="ZD1" s="15" t="s">
        <v>176</v>
      </c>
      <c r="ZE1" s="15" t="s">
        <v>177</v>
      </c>
      <c r="ZF1" s="15" t="s">
        <v>178</v>
      </c>
      <c r="ZG1" s="15" t="s">
        <v>179</v>
      </c>
      <c r="ZH1" s="15" t="s">
        <v>180</v>
      </c>
      <c r="ZI1" s="15" t="s">
        <v>181</v>
      </c>
      <c r="ZJ1" s="15" t="s">
        <v>182</v>
      </c>
      <c r="ZK1" s="15" t="s">
        <v>183</v>
      </c>
      <c r="ZL1" s="15" t="s">
        <v>184</v>
      </c>
      <c r="ZM1" s="15" t="s">
        <v>185</v>
      </c>
      <c r="ZN1" s="15" t="s">
        <v>186</v>
      </c>
      <c r="ZO1" s="15" t="s">
        <v>11</v>
      </c>
      <c r="ZP1" s="15" t="s">
        <v>174</v>
      </c>
      <c r="ZQ1" s="15" t="s">
        <v>175</v>
      </c>
      <c r="ZR1" s="15" t="s">
        <v>176</v>
      </c>
      <c r="ZS1" s="15" t="s">
        <v>177</v>
      </c>
      <c r="ZT1" s="15" t="s">
        <v>178</v>
      </c>
      <c r="ZU1" s="15" t="s">
        <v>179</v>
      </c>
      <c r="ZV1" s="15" t="s">
        <v>180</v>
      </c>
      <c r="ZW1" s="15" t="s">
        <v>181</v>
      </c>
      <c r="ZX1" s="15" t="s">
        <v>182</v>
      </c>
      <c r="ZY1" s="15" t="s">
        <v>183</v>
      </c>
      <c r="ZZ1" s="15" t="s">
        <v>184</v>
      </c>
      <c r="AAA1" s="15" t="s">
        <v>185</v>
      </c>
      <c r="AAB1" s="15" t="s">
        <v>186</v>
      </c>
      <c r="AAC1" s="15" t="s">
        <v>11</v>
      </c>
      <c r="AAD1" s="15" t="s">
        <v>174</v>
      </c>
      <c r="AAE1" s="15" t="s">
        <v>175</v>
      </c>
      <c r="AAF1" s="15" t="s">
        <v>176</v>
      </c>
      <c r="AAG1" s="15" t="s">
        <v>177</v>
      </c>
      <c r="AAH1" s="15" t="s">
        <v>178</v>
      </c>
      <c r="AAI1" s="15" t="s">
        <v>179</v>
      </c>
      <c r="AAJ1" s="15" t="s">
        <v>180</v>
      </c>
      <c r="AAK1" s="15" t="s">
        <v>181</v>
      </c>
      <c r="AAL1" s="15" t="s">
        <v>182</v>
      </c>
      <c r="AAM1" s="15" t="s">
        <v>183</v>
      </c>
      <c r="AAN1" s="15" t="s">
        <v>184</v>
      </c>
      <c r="AAO1" s="15" t="s">
        <v>185</v>
      </c>
      <c r="AAP1" s="15" t="s">
        <v>186</v>
      </c>
      <c r="AAQ1" s="15" t="s">
        <v>11</v>
      </c>
      <c r="AAR1" s="15" t="s">
        <v>174</v>
      </c>
      <c r="AAS1" s="15" t="s">
        <v>175</v>
      </c>
      <c r="AAT1" s="15" t="s">
        <v>176</v>
      </c>
      <c r="AAU1" s="15" t="s">
        <v>177</v>
      </c>
      <c r="AAV1" s="15" t="s">
        <v>178</v>
      </c>
      <c r="AAW1" s="15" t="s">
        <v>179</v>
      </c>
      <c r="AAX1" s="15" t="s">
        <v>180</v>
      </c>
      <c r="AAY1" s="15" t="s">
        <v>181</v>
      </c>
      <c r="AAZ1" s="15" t="s">
        <v>182</v>
      </c>
      <c r="ABA1" s="15" t="s">
        <v>183</v>
      </c>
      <c r="ABB1" s="15" t="s">
        <v>184</v>
      </c>
      <c r="ABC1" s="15" t="s">
        <v>185</v>
      </c>
      <c r="ABD1" s="15" t="s">
        <v>186</v>
      </c>
      <c r="ABE1" s="15" t="s">
        <v>11</v>
      </c>
      <c r="ABF1" s="15" t="s">
        <v>187</v>
      </c>
      <c r="ABG1" s="15" t="s">
        <v>188</v>
      </c>
      <c r="ABH1" s="15" t="s">
        <v>189</v>
      </c>
      <c r="ABI1" s="15" t="s">
        <v>190</v>
      </c>
      <c r="ABJ1" s="15" t="s">
        <v>191</v>
      </c>
      <c r="ABK1" s="15" t="s">
        <v>192</v>
      </c>
      <c r="ABL1" s="15" t="s">
        <v>193</v>
      </c>
      <c r="ABM1" s="15" t="s">
        <v>194</v>
      </c>
      <c r="ABN1" s="15" t="s">
        <v>195</v>
      </c>
      <c r="ABO1" s="15" t="s">
        <v>196</v>
      </c>
      <c r="ABP1" s="15" t="s">
        <v>197</v>
      </c>
      <c r="ABQ1" s="15" t="s">
        <v>11</v>
      </c>
      <c r="ABR1" s="15" t="s">
        <v>188</v>
      </c>
      <c r="ABS1" s="15" t="s">
        <v>189</v>
      </c>
      <c r="ABT1" s="15" t="s">
        <v>190</v>
      </c>
      <c r="ABU1" s="15" t="s">
        <v>191</v>
      </c>
      <c r="ABV1" s="15" t="s">
        <v>192</v>
      </c>
      <c r="ABW1" s="15" t="s">
        <v>193</v>
      </c>
      <c r="ABX1" s="15" t="s">
        <v>194</v>
      </c>
      <c r="ABY1" s="15" t="s">
        <v>195</v>
      </c>
      <c r="ABZ1" s="15" t="s">
        <v>196</v>
      </c>
      <c r="ACA1" s="15" t="s">
        <v>197</v>
      </c>
      <c r="ACB1" s="15" t="s">
        <v>11</v>
      </c>
      <c r="ACC1" s="15" t="s">
        <v>188</v>
      </c>
      <c r="ACD1" s="15" t="s">
        <v>189</v>
      </c>
      <c r="ACE1" s="15" t="s">
        <v>190</v>
      </c>
      <c r="ACF1" s="15" t="s">
        <v>191</v>
      </c>
      <c r="ACG1" s="15" t="s">
        <v>192</v>
      </c>
      <c r="ACH1" s="15" t="s">
        <v>193</v>
      </c>
      <c r="ACI1" s="15" t="s">
        <v>194</v>
      </c>
      <c r="ACJ1" s="15" t="s">
        <v>195</v>
      </c>
      <c r="ACK1" s="15" t="s">
        <v>196</v>
      </c>
      <c r="ACL1" s="15" t="s">
        <v>197</v>
      </c>
      <c r="ACM1" s="15" t="s">
        <v>11</v>
      </c>
      <c r="ACN1" s="15" t="s">
        <v>188</v>
      </c>
      <c r="ACO1" s="15" t="s">
        <v>189</v>
      </c>
      <c r="ACP1" s="15" t="s">
        <v>190</v>
      </c>
      <c r="ACQ1" s="15" t="s">
        <v>191</v>
      </c>
      <c r="ACR1" s="15" t="s">
        <v>192</v>
      </c>
      <c r="ACS1" s="15" t="s">
        <v>193</v>
      </c>
      <c r="ACT1" s="15" t="s">
        <v>194</v>
      </c>
      <c r="ACU1" s="15" t="s">
        <v>195</v>
      </c>
      <c r="ACV1" s="15" t="s">
        <v>196</v>
      </c>
      <c r="ACW1" s="15" t="s">
        <v>197</v>
      </c>
      <c r="ACX1" s="15" t="s">
        <v>11</v>
      </c>
      <c r="ACY1" s="15" t="s">
        <v>188</v>
      </c>
      <c r="ACZ1" s="15" t="s">
        <v>189</v>
      </c>
      <c r="ADA1" s="15" t="s">
        <v>190</v>
      </c>
      <c r="ADB1" s="15" t="s">
        <v>191</v>
      </c>
      <c r="ADC1" s="15" t="s">
        <v>192</v>
      </c>
      <c r="ADD1" s="15" t="s">
        <v>193</v>
      </c>
      <c r="ADE1" s="15" t="s">
        <v>194</v>
      </c>
      <c r="ADF1" s="15" t="s">
        <v>195</v>
      </c>
      <c r="ADG1" s="15" t="s">
        <v>196</v>
      </c>
      <c r="ADH1" s="15" t="s">
        <v>197</v>
      </c>
      <c r="ADI1" s="15" t="s">
        <v>11</v>
      </c>
      <c r="ADJ1" s="15" t="s">
        <v>188</v>
      </c>
      <c r="ADK1" s="15" t="s">
        <v>189</v>
      </c>
      <c r="ADL1" s="15" t="s">
        <v>190</v>
      </c>
      <c r="ADM1" s="15" t="s">
        <v>191</v>
      </c>
      <c r="ADN1" s="15" t="s">
        <v>192</v>
      </c>
      <c r="ADO1" s="15" t="s">
        <v>193</v>
      </c>
      <c r="ADP1" s="15" t="s">
        <v>194</v>
      </c>
      <c r="ADQ1" s="15" t="s">
        <v>195</v>
      </c>
      <c r="ADR1" s="15" t="s">
        <v>196</v>
      </c>
      <c r="ADS1" s="15" t="s">
        <v>197</v>
      </c>
      <c r="ADT1" s="15" t="s">
        <v>11</v>
      </c>
      <c r="ADU1" s="15" t="s">
        <v>198</v>
      </c>
      <c r="ADV1" s="15" t="s">
        <v>199</v>
      </c>
      <c r="ADW1" s="15" t="s">
        <v>200</v>
      </c>
      <c r="ADX1" s="15" t="s">
        <v>201</v>
      </c>
      <c r="ADY1" s="15" t="s">
        <v>202</v>
      </c>
      <c r="ADZ1" s="15" t="s">
        <v>203</v>
      </c>
      <c r="AEA1" s="15" t="s">
        <v>204</v>
      </c>
      <c r="AEB1" s="15" t="s">
        <v>205</v>
      </c>
      <c r="AEC1" s="15" t="s">
        <v>206</v>
      </c>
      <c r="AED1" s="15" t="s">
        <v>207</v>
      </c>
      <c r="AEE1" s="15" t="s">
        <v>208</v>
      </c>
      <c r="AEF1" s="15" t="s">
        <v>11</v>
      </c>
      <c r="AEG1" s="15" t="s">
        <v>198</v>
      </c>
      <c r="AEH1" s="15" t="s">
        <v>199</v>
      </c>
      <c r="AEI1" s="15" t="s">
        <v>200</v>
      </c>
      <c r="AEJ1" s="15" t="s">
        <v>201</v>
      </c>
      <c r="AEK1" s="15" t="s">
        <v>202</v>
      </c>
      <c r="AEL1" s="15" t="s">
        <v>203</v>
      </c>
      <c r="AEM1" s="15" t="s">
        <v>204</v>
      </c>
      <c r="AEN1" s="15" t="s">
        <v>205</v>
      </c>
      <c r="AEO1" s="15" t="s">
        <v>206</v>
      </c>
      <c r="AEP1" s="15" t="s">
        <v>207</v>
      </c>
      <c r="AEQ1" s="15" t="s">
        <v>208</v>
      </c>
      <c r="AER1" s="15" t="s">
        <v>11</v>
      </c>
      <c r="AES1" s="15" t="s">
        <v>198</v>
      </c>
      <c r="AET1" s="15" t="s">
        <v>199</v>
      </c>
      <c r="AEU1" s="15" t="s">
        <v>200</v>
      </c>
      <c r="AEV1" s="15" t="s">
        <v>201</v>
      </c>
      <c r="AEW1" s="15" t="s">
        <v>202</v>
      </c>
      <c r="AEX1" s="15" t="s">
        <v>203</v>
      </c>
      <c r="AEY1" s="15" t="s">
        <v>204</v>
      </c>
      <c r="AEZ1" s="15" t="s">
        <v>205</v>
      </c>
      <c r="AFA1" s="15" t="s">
        <v>206</v>
      </c>
      <c r="AFB1" s="15" t="s">
        <v>207</v>
      </c>
      <c r="AFC1" s="15" t="s">
        <v>208</v>
      </c>
      <c r="AFD1" s="15" t="s">
        <v>11</v>
      </c>
      <c r="AFE1" s="15" t="s">
        <v>198</v>
      </c>
      <c r="AFF1" s="15" t="s">
        <v>199</v>
      </c>
      <c r="AFG1" s="15" t="s">
        <v>200</v>
      </c>
      <c r="AFH1" s="15" t="s">
        <v>201</v>
      </c>
      <c r="AFI1" s="15" t="s">
        <v>202</v>
      </c>
      <c r="AFJ1" s="15" t="s">
        <v>203</v>
      </c>
      <c r="AFK1" s="15" t="s">
        <v>204</v>
      </c>
      <c r="AFL1" s="15" t="s">
        <v>205</v>
      </c>
      <c r="AFM1" s="15" t="s">
        <v>206</v>
      </c>
      <c r="AFN1" s="15" t="s">
        <v>207</v>
      </c>
      <c r="AFO1" s="15" t="s">
        <v>208</v>
      </c>
      <c r="AFP1" s="15" t="s">
        <v>11</v>
      </c>
      <c r="AFQ1" s="15" t="s">
        <v>198</v>
      </c>
      <c r="AFR1" s="15" t="s">
        <v>199</v>
      </c>
      <c r="AFS1" s="15" t="s">
        <v>200</v>
      </c>
      <c r="AFT1" s="15" t="s">
        <v>201</v>
      </c>
      <c r="AFU1" s="15" t="s">
        <v>202</v>
      </c>
      <c r="AFV1" s="15" t="s">
        <v>203</v>
      </c>
      <c r="AFW1" s="15" t="s">
        <v>204</v>
      </c>
      <c r="AFX1" s="15" t="s">
        <v>205</v>
      </c>
      <c r="AFY1" s="15" t="s">
        <v>206</v>
      </c>
      <c r="AFZ1" s="15" t="s">
        <v>207</v>
      </c>
      <c r="AGA1" s="15" t="s">
        <v>208</v>
      </c>
      <c r="AGB1" s="15" t="s">
        <v>11</v>
      </c>
      <c r="AGC1" s="15" t="s">
        <v>198</v>
      </c>
      <c r="AGD1" s="15" t="s">
        <v>199</v>
      </c>
      <c r="AGE1" s="15" t="s">
        <v>200</v>
      </c>
      <c r="AGF1" s="15" t="s">
        <v>201</v>
      </c>
      <c r="AGG1" s="15" t="s">
        <v>202</v>
      </c>
      <c r="AGH1" s="15" t="s">
        <v>203</v>
      </c>
      <c r="AGI1" s="15" t="s">
        <v>204</v>
      </c>
      <c r="AGJ1" s="15" t="s">
        <v>205</v>
      </c>
      <c r="AGK1" s="15" t="s">
        <v>206</v>
      </c>
      <c r="AGL1" s="15" t="s">
        <v>207</v>
      </c>
      <c r="AGM1" s="15" t="s">
        <v>208</v>
      </c>
      <c r="AGN1" s="15" t="s">
        <v>11</v>
      </c>
      <c r="AGO1" s="15" t="s">
        <v>209</v>
      </c>
      <c r="AGP1" s="15" t="s">
        <v>210</v>
      </c>
      <c r="AGQ1" s="15" t="s">
        <v>211</v>
      </c>
      <c r="AGR1" s="15" t="s">
        <v>212</v>
      </c>
      <c r="AGS1" s="15" t="s">
        <v>213</v>
      </c>
      <c r="AGT1" s="15" t="s">
        <v>214</v>
      </c>
      <c r="AGU1" s="15" t="s">
        <v>215</v>
      </c>
      <c r="AGV1" s="15" t="s">
        <v>216</v>
      </c>
      <c r="AGW1" s="15" t="s">
        <v>217</v>
      </c>
      <c r="AGX1" s="15" t="s">
        <v>218</v>
      </c>
      <c r="AGY1" s="15" t="s">
        <v>219</v>
      </c>
      <c r="AGZ1" s="15" t="s">
        <v>220</v>
      </c>
      <c r="AHA1" s="15" t="s">
        <v>221</v>
      </c>
      <c r="AHB1" s="15" t="s">
        <v>11</v>
      </c>
      <c r="AHC1" s="15" t="s">
        <v>119</v>
      </c>
      <c r="AHD1" s="15" t="s">
        <v>167</v>
      </c>
      <c r="AHE1" s="15" t="s">
        <v>222</v>
      </c>
      <c r="AHF1" s="15" t="s">
        <v>223</v>
      </c>
      <c r="AHG1" s="15" t="s">
        <v>224</v>
      </c>
      <c r="AHH1" s="15" t="s">
        <v>167</v>
      </c>
      <c r="AHI1" s="15" t="s">
        <v>222</v>
      </c>
      <c r="AHJ1" s="15" t="s">
        <v>223</v>
      </c>
      <c r="AHK1" s="15" t="s">
        <v>224</v>
      </c>
      <c r="AHL1" s="15" t="s">
        <v>167</v>
      </c>
      <c r="AHM1" s="15" t="s">
        <v>222</v>
      </c>
      <c r="AHN1" s="15" t="s">
        <v>223</v>
      </c>
      <c r="AHO1" s="15" t="s">
        <v>224</v>
      </c>
      <c r="AHP1" s="15" t="s">
        <v>167</v>
      </c>
      <c r="AHQ1" s="15" t="s">
        <v>222</v>
      </c>
      <c r="AHR1" s="15" t="s">
        <v>223</v>
      </c>
      <c r="AHS1" s="15" t="s">
        <v>224</v>
      </c>
      <c r="AHT1" s="15" t="s">
        <v>167</v>
      </c>
      <c r="AHU1" s="15" t="s">
        <v>222</v>
      </c>
      <c r="AHV1" s="15" t="s">
        <v>223</v>
      </c>
      <c r="AHW1" s="15" t="s">
        <v>224</v>
      </c>
      <c r="AHX1" s="15" t="s">
        <v>167</v>
      </c>
      <c r="AHY1" s="15" t="s">
        <v>222</v>
      </c>
      <c r="AHZ1" s="15" t="s">
        <v>223</v>
      </c>
      <c r="AIA1" s="15" t="s">
        <v>224</v>
      </c>
      <c r="AIB1" s="15" t="s">
        <v>225</v>
      </c>
      <c r="AIC1" s="15" t="s">
        <v>226</v>
      </c>
      <c r="AID1" s="15" t="s">
        <v>227</v>
      </c>
      <c r="AIE1" s="15" t="s">
        <v>228</v>
      </c>
      <c r="AIF1" s="15" t="s">
        <v>225</v>
      </c>
      <c r="AIG1" s="15" t="s">
        <v>226</v>
      </c>
      <c r="AIH1" s="15" t="s">
        <v>227</v>
      </c>
      <c r="AII1" s="15" t="s">
        <v>228</v>
      </c>
      <c r="AIJ1" s="15" t="s">
        <v>225</v>
      </c>
      <c r="AIK1" s="15" t="s">
        <v>226</v>
      </c>
      <c r="AIL1" s="15" t="s">
        <v>227</v>
      </c>
      <c r="AIM1" s="15" t="s">
        <v>228</v>
      </c>
      <c r="AIN1" s="15" t="s">
        <v>225</v>
      </c>
      <c r="AIO1" s="15" t="s">
        <v>226</v>
      </c>
      <c r="AIP1" s="15" t="s">
        <v>227</v>
      </c>
      <c r="AIQ1" s="15" t="s">
        <v>228</v>
      </c>
      <c r="AIR1" s="15" t="s">
        <v>225</v>
      </c>
      <c r="AIS1" s="15" t="s">
        <v>226</v>
      </c>
      <c r="AIT1" s="15" t="s">
        <v>227</v>
      </c>
      <c r="AIU1" s="15" t="s">
        <v>228</v>
      </c>
      <c r="AIV1" s="15" t="s">
        <v>225</v>
      </c>
      <c r="AIW1" s="15" t="s">
        <v>226</v>
      </c>
      <c r="AIX1" s="15" t="s">
        <v>227</v>
      </c>
      <c r="AIY1" s="15" t="s">
        <v>228</v>
      </c>
      <c r="AIZ1" s="15" t="s">
        <v>229</v>
      </c>
      <c r="AJA1" s="15" t="s">
        <v>230</v>
      </c>
      <c r="AJB1" s="15" t="s">
        <v>231</v>
      </c>
      <c r="AJC1" s="15" t="s">
        <v>232</v>
      </c>
      <c r="AJD1" s="15" t="s">
        <v>233</v>
      </c>
      <c r="AJE1" s="15" t="s">
        <v>234</v>
      </c>
      <c r="AJF1" s="15" t="s">
        <v>235</v>
      </c>
      <c r="AJG1" s="15" t="s">
        <v>236</v>
      </c>
      <c r="AJH1" s="15" t="s">
        <v>237</v>
      </c>
      <c r="AJI1" s="15" t="s">
        <v>238</v>
      </c>
    </row>
    <row r="2" spans="1:945" s="15" customFormat="1" x14ac:dyDescent="0.25">
      <c r="A2" s="13">
        <v>44489.631957789352</v>
      </c>
      <c r="B2" s="13">
        <v>44490.574657708326</v>
      </c>
      <c r="C2" s="13">
        <v>44489</v>
      </c>
      <c r="D2" s="15" t="s">
        <v>239</v>
      </c>
      <c r="F2" s="13">
        <v>44490</v>
      </c>
      <c r="G2" s="15" t="s">
        <v>240</v>
      </c>
      <c r="H2" s="15" t="s">
        <v>240</v>
      </c>
      <c r="J2" s="15" t="s">
        <v>241</v>
      </c>
      <c r="K2" s="15" t="s">
        <v>242</v>
      </c>
      <c r="M2" s="15" t="s">
        <v>243</v>
      </c>
      <c r="N2" s="15" t="s">
        <v>244</v>
      </c>
      <c r="O2" s="15">
        <v>0</v>
      </c>
      <c r="P2" s="15">
        <v>0</v>
      </c>
      <c r="Q2" s="15">
        <v>0</v>
      </c>
      <c r="R2" s="15">
        <v>0</v>
      </c>
      <c r="S2" s="15">
        <v>1</v>
      </c>
      <c r="T2" s="15">
        <v>0</v>
      </c>
      <c r="U2" s="15">
        <v>0</v>
      </c>
      <c r="V2" s="15">
        <v>0</v>
      </c>
      <c r="W2" s="15">
        <v>0</v>
      </c>
      <c r="X2" s="15">
        <v>0</v>
      </c>
      <c r="Z2" s="15">
        <v>375</v>
      </c>
      <c r="AA2" s="15">
        <v>120</v>
      </c>
      <c r="AB2" s="15">
        <v>3</v>
      </c>
      <c r="AG2" s="15" t="s">
        <v>245</v>
      </c>
      <c r="AH2" s="15">
        <v>0</v>
      </c>
      <c r="AI2" s="15">
        <v>1</v>
      </c>
      <c r="AJ2" s="15">
        <v>1</v>
      </c>
      <c r="AK2" s="15">
        <v>0</v>
      </c>
      <c r="AL2" s="15">
        <v>0</v>
      </c>
      <c r="AM2" s="15">
        <v>0</v>
      </c>
      <c r="AN2" s="15">
        <v>0</v>
      </c>
      <c r="EZ2" s="15" t="s">
        <v>246</v>
      </c>
      <c r="FA2" s="15" t="s">
        <v>247</v>
      </c>
      <c r="FB2" s="15">
        <v>1</v>
      </c>
      <c r="FC2" s="15">
        <v>0</v>
      </c>
      <c r="FD2" s="15">
        <v>0</v>
      </c>
      <c r="FE2" s="15">
        <v>0</v>
      </c>
      <c r="FF2" s="15">
        <v>0</v>
      </c>
      <c r="FG2" s="15">
        <v>0</v>
      </c>
      <c r="FH2" s="15">
        <v>0</v>
      </c>
      <c r="FI2" s="15">
        <v>0</v>
      </c>
      <c r="FK2" s="15" t="s">
        <v>248</v>
      </c>
      <c r="FM2" s="15" t="s">
        <v>249</v>
      </c>
      <c r="FO2" s="15">
        <v>650</v>
      </c>
      <c r="FY2" s="15" t="s">
        <v>250</v>
      </c>
      <c r="GL2" s="15" t="s">
        <v>246</v>
      </c>
      <c r="GM2" s="15" t="s">
        <v>247</v>
      </c>
      <c r="GN2" s="15">
        <v>1</v>
      </c>
      <c r="GO2" s="15">
        <v>0</v>
      </c>
      <c r="GP2" s="15">
        <v>0</v>
      </c>
      <c r="GQ2" s="15">
        <v>0</v>
      </c>
      <c r="GR2" s="15">
        <v>0</v>
      </c>
      <c r="GS2" s="15">
        <v>0</v>
      </c>
      <c r="GT2" s="15">
        <v>0</v>
      </c>
      <c r="GU2" s="15">
        <v>0</v>
      </c>
      <c r="GW2" s="15" t="s">
        <v>248</v>
      </c>
      <c r="GY2" s="15" t="s">
        <v>249</v>
      </c>
      <c r="HA2" s="15">
        <v>650</v>
      </c>
      <c r="HK2" s="15" t="s">
        <v>250</v>
      </c>
      <c r="JM2" s="15" t="s">
        <v>251</v>
      </c>
      <c r="JN2" s="15" t="s">
        <v>251</v>
      </c>
      <c r="KP2" s="15" t="s">
        <v>252</v>
      </c>
      <c r="KQ2" s="15" t="s">
        <v>253</v>
      </c>
      <c r="KR2" s="15" t="s">
        <v>252</v>
      </c>
      <c r="KV2" s="15" t="s">
        <v>240</v>
      </c>
      <c r="KW2" s="15" t="s">
        <v>254</v>
      </c>
      <c r="LV2" s="15" t="s">
        <v>255</v>
      </c>
      <c r="LW2" s="15">
        <v>0</v>
      </c>
      <c r="LX2" s="15">
        <v>0</v>
      </c>
      <c r="LY2" s="15">
        <v>0</v>
      </c>
      <c r="LZ2" s="15">
        <v>0</v>
      </c>
      <c r="MA2" s="15">
        <v>1</v>
      </c>
      <c r="MB2" s="15">
        <v>0</v>
      </c>
      <c r="MD2" s="15" t="s">
        <v>255</v>
      </c>
      <c r="ME2" s="15">
        <v>0</v>
      </c>
      <c r="MF2" s="15">
        <v>0</v>
      </c>
      <c r="MG2" s="15">
        <v>0</v>
      </c>
      <c r="MH2" s="15">
        <v>0</v>
      </c>
      <c r="MI2" s="15">
        <v>1</v>
      </c>
      <c r="MJ2" s="15">
        <v>0</v>
      </c>
      <c r="MT2" s="15" t="s">
        <v>256</v>
      </c>
      <c r="MU2" s="15">
        <v>0</v>
      </c>
      <c r="MV2" s="15">
        <v>1</v>
      </c>
      <c r="MW2" s="15">
        <v>1</v>
      </c>
      <c r="MX2" s="15">
        <v>0</v>
      </c>
      <c r="MY2" s="15">
        <v>0</v>
      </c>
      <c r="MZ2" s="15">
        <v>0</v>
      </c>
      <c r="NA2" s="15">
        <v>0</v>
      </c>
      <c r="NB2" s="15">
        <v>1</v>
      </c>
      <c r="NC2" s="15">
        <v>0</v>
      </c>
      <c r="ND2" s="15">
        <v>0</v>
      </c>
      <c r="NE2" s="15">
        <v>0</v>
      </c>
      <c r="NF2" s="15">
        <v>0</v>
      </c>
      <c r="NH2" s="15" t="s">
        <v>257</v>
      </c>
      <c r="NP2" s="15" t="s">
        <v>240</v>
      </c>
      <c r="NR2" s="15" t="s">
        <v>252</v>
      </c>
      <c r="NV2" s="15" t="s">
        <v>258</v>
      </c>
      <c r="TA2" s="15" t="s">
        <v>259</v>
      </c>
      <c r="TB2" s="15">
        <v>0</v>
      </c>
      <c r="TC2" s="15">
        <v>0</v>
      </c>
      <c r="TD2" s="15">
        <v>1</v>
      </c>
      <c r="TE2" s="15">
        <v>0</v>
      </c>
      <c r="TF2" s="15">
        <v>0</v>
      </c>
      <c r="TG2" s="15">
        <v>0</v>
      </c>
      <c r="TH2" s="15">
        <v>0</v>
      </c>
      <c r="TI2" s="15">
        <v>0</v>
      </c>
      <c r="TJ2" s="15">
        <v>0</v>
      </c>
      <c r="TL2" s="15" t="s">
        <v>260</v>
      </c>
      <c r="TM2" s="15" t="s">
        <v>261</v>
      </c>
      <c r="TN2" s="15">
        <v>1</v>
      </c>
      <c r="TO2" s="15">
        <v>1</v>
      </c>
      <c r="TP2" s="15">
        <v>1</v>
      </c>
      <c r="TQ2" s="15">
        <v>1</v>
      </c>
      <c r="TR2" s="15">
        <v>1</v>
      </c>
      <c r="TS2" s="15">
        <v>1</v>
      </c>
      <c r="TT2" s="15">
        <v>0</v>
      </c>
      <c r="TU2" s="15">
        <v>0</v>
      </c>
      <c r="TV2" s="15">
        <v>0</v>
      </c>
      <c r="TW2" s="15">
        <v>0</v>
      </c>
      <c r="TX2" s="15">
        <v>1</v>
      </c>
      <c r="TY2" s="15">
        <v>1</v>
      </c>
      <c r="TZ2" s="15">
        <v>0</v>
      </c>
      <c r="UA2" s="15">
        <v>0</v>
      </c>
      <c r="UB2" s="15">
        <v>0</v>
      </c>
      <c r="UD2" s="15" t="s">
        <v>262</v>
      </c>
      <c r="UP2" s="15" t="s">
        <v>259</v>
      </c>
      <c r="UQ2" s="15">
        <v>0</v>
      </c>
      <c r="UR2" s="15">
        <v>0</v>
      </c>
      <c r="US2" s="15">
        <v>1</v>
      </c>
      <c r="UT2" s="15">
        <v>0</v>
      </c>
      <c r="UU2" s="15">
        <v>0</v>
      </c>
      <c r="UV2" s="15">
        <v>0</v>
      </c>
      <c r="UW2" s="15">
        <v>0</v>
      </c>
      <c r="UX2" s="15">
        <v>0</v>
      </c>
      <c r="UY2" s="15">
        <v>0</v>
      </c>
      <c r="VA2" s="15" t="s">
        <v>260</v>
      </c>
      <c r="VB2" s="15" t="s">
        <v>263</v>
      </c>
      <c r="VC2" s="15">
        <v>0</v>
      </c>
      <c r="VD2" s="15">
        <v>1</v>
      </c>
      <c r="VE2" s="15">
        <v>1</v>
      </c>
      <c r="VF2" s="15">
        <v>1</v>
      </c>
      <c r="VG2" s="15">
        <v>0</v>
      </c>
      <c r="VH2" s="15">
        <v>1</v>
      </c>
      <c r="VI2" s="15">
        <v>0</v>
      </c>
      <c r="VJ2" s="15">
        <v>0</v>
      </c>
      <c r="VK2" s="15">
        <v>0</v>
      </c>
      <c r="VL2" s="15">
        <v>0</v>
      </c>
      <c r="VM2" s="15">
        <v>0</v>
      </c>
      <c r="VN2" s="15">
        <v>1</v>
      </c>
      <c r="VO2" s="15">
        <v>0</v>
      </c>
      <c r="VP2" s="15">
        <v>0</v>
      </c>
      <c r="VQ2" s="15">
        <v>0</v>
      </c>
      <c r="VS2" s="15" t="s">
        <v>262</v>
      </c>
      <c r="XI2" s="15" t="s">
        <v>264</v>
      </c>
      <c r="XJ2" s="15" t="s">
        <v>265</v>
      </c>
      <c r="XK2" s="15">
        <v>0</v>
      </c>
      <c r="XL2" s="15">
        <v>0</v>
      </c>
      <c r="XM2" s="15">
        <v>1</v>
      </c>
      <c r="XN2" s="15">
        <v>1</v>
      </c>
      <c r="XO2" s="15">
        <v>0</v>
      </c>
      <c r="XP2" s="15">
        <v>0</v>
      </c>
      <c r="XQ2" s="15">
        <v>0</v>
      </c>
      <c r="XS2" s="15" t="s">
        <v>266</v>
      </c>
      <c r="XT2" s="15">
        <v>1</v>
      </c>
      <c r="XU2" s="15">
        <v>1</v>
      </c>
      <c r="XV2" s="15">
        <v>1</v>
      </c>
      <c r="XW2" s="15">
        <v>1</v>
      </c>
      <c r="XX2" s="15">
        <v>0</v>
      </c>
      <c r="XY2" s="15">
        <v>1</v>
      </c>
      <c r="ZP2" s="15" t="s">
        <v>255</v>
      </c>
      <c r="ZQ2" s="15">
        <v>0</v>
      </c>
      <c r="ZR2" s="15">
        <v>0</v>
      </c>
      <c r="ZS2" s="15">
        <v>0</v>
      </c>
      <c r="ZT2" s="15">
        <v>0</v>
      </c>
      <c r="ZU2" s="15">
        <v>0</v>
      </c>
      <c r="ZV2" s="15">
        <v>0</v>
      </c>
      <c r="ZW2" s="15">
        <v>0</v>
      </c>
      <c r="ZX2" s="15">
        <v>0</v>
      </c>
      <c r="ZY2" s="15">
        <v>0</v>
      </c>
      <c r="ZZ2" s="15">
        <v>0</v>
      </c>
      <c r="AAA2" s="15">
        <v>1</v>
      </c>
      <c r="AAB2" s="15">
        <v>0</v>
      </c>
      <c r="AAD2" s="15" t="s">
        <v>255</v>
      </c>
      <c r="AAE2" s="15">
        <v>0</v>
      </c>
      <c r="AAF2" s="15">
        <v>0</v>
      </c>
      <c r="AAG2" s="15">
        <v>0</v>
      </c>
      <c r="AAH2" s="15">
        <v>0</v>
      </c>
      <c r="AAI2" s="15">
        <v>0</v>
      </c>
      <c r="AAJ2" s="15">
        <v>0</v>
      </c>
      <c r="AAK2" s="15">
        <v>0</v>
      </c>
      <c r="AAL2" s="15">
        <v>0</v>
      </c>
      <c r="AAM2" s="15">
        <v>0</v>
      </c>
      <c r="AAN2" s="15">
        <v>0</v>
      </c>
      <c r="AAO2" s="15">
        <v>1</v>
      </c>
      <c r="AAP2" s="15">
        <v>0</v>
      </c>
      <c r="ACN2" s="15" t="s">
        <v>267</v>
      </c>
      <c r="ACO2" s="15">
        <v>1</v>
      </c>
      <c r="ACP2" s="15">
        <v>0</v>
      </c>
      <c r="ACQ2" s="15">
        <v>0</v>
      </c>
      <c r="ACR2" s="15">
        <v>0</v>
      </c>
      <c r="ACS2" s="15">
        <v>0</v>
      </c>
      <c r="ACT2" s="15">
        <v>0</v>
      </c>
      <c r="ACU2" s="15">
        <v>0</v>
      </c>
      <c r="ACV2" s="15">
        <v>0</v>
      </c>
      <c r="ACW2" s="15">
        <v>0</v>
      </c>
      <c r="ACY2" s="15" t="s">
        <v>267</v>
      </c>
      <c r="ACZ2" s="15">
        <v>1</v>
      </c>
      <c r="ADA2" s="15">
        <v>0</v>
      </c>
      <c r="ADB2" s="15">
        <v>0</v>
      </c>
      <c r="ADC2" s="15">
        <v>0</v>
      </c>
      <c r="ADD2" s="15">
        <v>0</v>
      </c>
      <c r="ADE2" s="15">
        <v>0</v>
      </c>
      <c r="ADF2" s="15">
        <v>0</v>
      </c>
      <c r="ADG2" s="15">
        <v>0</v>
      </c>
      <c r="ADH2" s="15">
        <v>0</v>
      </c>
      <c r="AFE2" s="15" t="s">
        <v>268</v>
      </c>
      <c r="AFF2" s="15">
        <v>0</v>
      </c>
      <c r="AFG2" s="15">
        <v>1</v>
      </c>
      <c r="AFH2" s="15">
        <v>1</v>
      </c>
      <c r="AFI2" s="15">
        <v>0</v>
      </c>
      <c r="AFJ2" s="15">
        <v>0</v>
      </c>
      <c r="AFK2" s="15">
        <v>0</v>
      </c>
      <c r="AFL2" s="15">
        <v>0</v>
      </c>
      <c r="AFM2" s="15">
        <v>0</v>
      </c>
      <c r="AFN2" s="15">
        <v>0</v>
      </c>
      <c r="AFO2" s="15">
        <v>0</v>
      </c>
      <c r="AFQ2" s="15" t="s">
        <v>269</v>
      </c>
      <c r="AFR2" s="15">
        <v>0</v>
      </c>
      <c r="AFS2" s="15">
        <v>1</v>
      </c>
      <c r="AFT2" s="15">
        <v>1</v>
      </c>
      <c r="AFU2" s="15">
        <v>0</v>
      </c>
      <c r="AFV2" s="15">
        <v>0</v>
      </c>
      <c r="AFW2" s="15">
        <v>0</v>
      </c>
      <c r="AFX2" s="15">
        <v>0</v>
      </c>
      <c r="AFY2" s="15">
        <v>0</v>
      </c>
      <c r="AFZ2" s="15">
        <v>0</v>
      </c>
      <c r="AGA2" s="15">
        <v>0</v>
      </c>
      <c r="AGO2" s="15" t="s">
        <v>255</v>
      </c>
      <c r="AGP2" s="15">
        <v>0</v>
      </c>
      <c r="AGQ2" s="15">
        <v>0</v>
      </c>
      <c r="AGR2" s="15">
        <v>0</v>
      </c>
      <c r="AGS2" s="15">
        <v>0</v>
      </c>
      <c r="AGT2" s="15">
        <v>0</v>
      </c>
      <c r="AGU2" s="15">
        <v>0</v>
      </c>
      <c r="AGV2" s="15">
        <v>0</v>
      </c>
      <c r="AGW2" s="15">
        <v>0</v>
      </c>
      <c r="AGX2" s="15">
        <v>0</v>
      </c>
      <c r="AGY2" s="15">
        <v>0</v>
      </c>
      <c r="AGZ2" s="15">
        <v>1</v>
      </c>
      <c r="AHA2" s="15">
        <v>0</v>
      </c>
      <c r="AHC2" s="15" t="s">
        <v>270</v>
      </c>
      <c r="AHP2" s="15" t="s">
        <v>271</v>
      </c>
      <c r="AHQ2" s="15">
        <v>1</v>
      </c>
      <c r="AHR2" s="15">
        <v>0</v>
      </c>
      <c r="AHS2" s="15">
        <v>0</v>
      </c>
      <c r="AHT2" s="15" t="s">
        <v>272</v>
      </c>
      <c r="AHU2" s="15">
        <v>1</v>
      </c>
      <c r="AHV2" s="15">
        <v>1</v>
      </c>
      <c r="AHW2" s="15">
        <v>1</v>
      </c>
      <c r="AIN2" s="15" t="s">
        <v>252</v>
      </c>
      <c r="AIO2" s="15" t="s">
        <v>240</v>
      </c>
      <c r="AIP2" s="15" t="s">
        <v>273</v>
      </c>
      <c r="AIQ2" s="15" t="s">
        <v>274</v>
      </c>
      <c r="AIR2" s="15" t="s">
        <v>252</v>
      </c>
      <c r="AIS2" s="15" t="s">
        <v>240</v>
      </c>
      <c r="AIT2" s="15" t="s">
        <v>275</v>
      </c>
      <c r="AIU2" s="15" t="s">
        <v>276</v>
      </c>
      <c r="AIZ2" s="15" t="s">
        <v>277</v>
      </c>
      <c r="AJA2" s="15">
        <v>225025188</v>
      </c>
      <c r="AJB2" s="15" t="s">
        <v>278</v>
      </c>
      <c r="AJC2" s="13">
        <v>44490.490740740737</v>
      </c>
      <c r="AJF2" s="15" t="s">
        <v>279</v>
      </c>
      <c r="AJG2" s="15" t="s">
        <v>280</v>
      </c>
      <c r="AJI2" s="15">
        <v>1</v>
      </c>
    </row>
    <row r="3" spans="1:945" s="15" customFormat="1" x14ac:dyDescent="0.25">
      <c r="A3" s="13">
        <v>44490.498424178237</v>
      </c>
      <c r="B3" s="13">
        <v>44490.578561655093</v>
      </c>
      <c r="C3" s="13">
        <v>44490</v>
      </c>
      <c r="D3" s="15" t="s">
        <v>281</v>
      </c>
      <c r="F3" s="13">
        <v>44490</v>
      </c>
      <c r="G3" s="15" t="s">
        <v>240</v>
      </c>
      <c r="H3" s="15" t="s">
        <v>240</v>
      </c>
      <c r="J3" s="15" t="s">
        <v>241</v>
      </c>
      <c r="K3" s="15" t="s">
        <v>242</v>
      </c>
      <c r="M3" s="15" t="s">
        <v>243</v>
      </c>
      <c r="N3" s="15" t="s">
        <v>244</v>
      </c>
      <c r="O3" s="15">
        <v>0</v>
      </c>
      <c r="P3" s="15">
        <v>0</v>
      </c>
      <c r="Q3" s="15">
        <v>0</v>
      </c>
      <c r="R3" s="15">
        <v>0</v>
      </c>
      <c r="S3" s="15">
        <v>1</v>
      </c>
      <c r="T3" s="15">
        <v>0</v>
      </c>
      <c r="U3" s="15">
        <v>0</v>
      </c>
      <c r="V3" s="15">
        <v>0</v>
      </c>
      <c r="W3" s="15">
        <v>0</v>
      </c>
      <c r="X3" s="15">
        <v>0</v>
      </c>
      <c r="Z3" s="15">
        <v>375</v>
      </c>
      <c r="AA3" s="15">
        <v>120</v>
      </c>
      <c r="AB3" s="15">
        <v>3</v>
      </c>
      <c r="AG3" s="15" t="s">
        <v>245</v>
      </c>
      <c r="AH3" s="15">
        <v>0</v>
      </c>
      <c r="AI3" s="15">
        <v>1</v>
      </c>
      <c r="AJ3" s="15">
        <v>1</v>
      </c>
      <c r="AK3" s="15">
        <v>0</v>
      </c>
      <c r="AL3" s="15">
        <v>0</v>
      </c>
      <c r="AM3" s="15">
        <v>0</v>
      </c>
      <c r="AN3" s="15">
        <v>0</v>
      </c>
      <c r="EZ3" s="15" t="s">
        <v>246</v>
      </c>
      <c r="FA3" s="15" t="s">
        <v>247</v>
      </c>
      <c r="FB3" s="15">
        <v>1</v>
      </c>
      <c r="FC3" s="15">
        <v>0</v>
      </c>
      <c r="FD3" s="15">
        <v>0</v>
      </c>
      <c r="FE3" s="15">
        <v>0</v>
      </c>
      <c r="FF3" s="15">
        <v>0</v>
      </c>
      <c r="FG3" s="15">
        <v>0</v>
      </c>
      <c r="FH3" s="15">
        <v>0</v>
      </c>
      <c r="FI3" s="15">
        <v>0</v>
      </c>
      <c r="FK3" s="15" t="s">
        <v>282</v>
      </c>
      <c r="FM3" s="15" t="s">
        <v>249</v>
      </c>
      <c r="FO3" s="15">
        <v>650</v>
      </c>
      <c r="FY3" s="15" t="s">
        <v>283</v>
      </c>
      <c r="GL3" s="15" t="s">
        <v>246</v>
      </c>
      <c r="GM3" s="15" t="s">
        <v>284</v>
      </c>
      <c r="GN3" s="15">
        <v>0</v>
      </c>
      <c r="GO3" s="15">
        <v>0</v>
      </c>
      <c r="GP3" s="15">
        <v>1</v>
      </c>
      <c r="GQ3" s="15">
        <v>0</v>
      </c>
      <c r="GR3" s="15">
        <v>0</v>
      </c>
      <c r="GS3" s="15">
        <v>0</v>
      </c>
      <c r="GT3" s="15">
        <v>0</v>
      </c>
      <c r="GU3" s="15">
        <v>0</v>
      </c>
      <c r="GY3" s="15" t="s">
        <v>249</v>
      </c>
      <c r="HA3" s="15">
        <v>650</v>
      </c>
      <c r="HK3" s="15" t="s">
        <v>250</v>
      </c>
      <c r="JM3" s="15" t="s">
        <v>251</v>
      </c>
      <c r="JN3" s="15" t="s">
        <v>251</v>
      </c>
      <c r="KP3" s="15" t="s">
        <v>252</v>
      </c>
      <c r="KQ3" s="15" t="s">
        <v>285</v>
      </c>
      <c r="KR3" s="15" t="s">
        <v>252</v>
      </c>
      <c r="KS3" s="15" t="s">
        <v>285</v>
      </c>
      <c r="KV3" s="15" t="s">
        <v>240</v>
      </c>
      <c r="KW3" s="15" t="s">
        <v>286</v>
      </c>
      <c r="LV3" s="15" t="s">
        <v>287</v>
      </c>
      <c r="LW3" s="15">
        <v>1</v>
      </c>
      <c r="LX3" s="15">
        <v>0</v>
      </c>
      <c r="LY3" s="15">
        <v>0</v>
      </c>
      <c r="LZ3" s="15">
        <v>0</v>
      </c>
      <c r="MA3" s="15">
        <v>0</v>
      </c>
      <c r="MB3" s="15">
        <v>0</v>
      </c>
      <c r="MD3" s="15" t="s">
        <v>287</v>
      </c>
      <c r="ME3" s="15">
        <v>1</v>
      </c>
      <c r="MF3" s="15">
        <v>0</v>
      </c>
      <c r="MG3" s="15">
        <v>0</v>
      </c>
      <c r="MH3" s="15">
        <v>0</v>
      </c>
      <c r="MI3" s="15">
        <v>0</v>
      </c>
      <c r="MJ3" s="15">
        <v>0</v>
      </c>
      <c r="MT3" s="15" t="s">
        <v>288</v>
      </c>
      <c r="MU3" s="15">
        <v>0</v>
      </c>
      <c r="MV3" s="15">
        <v>1</v>
      </c>
      <c r="MW3" s="15">
        <v>0</v>
      </c>
      <c r="MX3" s="15">
        <v>0</v>
      </c>
      <c r="MY3" s="15">
        <v>0</v>
      </c>
      <c r="MZ3" s="15">
        <v>0</v>
      </c>
      <c r="NA3" s="15">
        <v>0</v>
      </c>
      <c r="NB3" s="15">
        <v>0</v>
      </c>
      <c r="NC3" s="15">
        <v>0</v>
      </c>
      <c r="ND3" s="15">
        <v>0</v>
      </c>
      <c r="NE3" s="15">
        <v>0</v>
      </c>
      <c r="NF3" s="15">
        <v>0</v>
      </c>
      <c r="NH3" s="15" t="s">
        <v>257</v>
      </c>
      <c r="NP3" s="15" t="s">
        <v>240</v>
      </c>
      <c r="NR3" s="15" t="s">
        <v>240</v>
      </c>
      <c r="TA3" s="15" t="s">
        <v>289</v>
      </c>
      <c r="TB3" s="15">
        <v>1</v>
      </c>
      <c r="TC3" s="15">
        <v>0</v>
      </c>
      <c r="TD3" s="15">
        <v>0</v>
      </c>
      <c r="TE3" s="15">
        <v>0</v>
      </c>
      <c r="TF3" s="15">
        <v>0</v>
      </c>
      <c r="TG3" s="15">
        <v>0</v>
      </c>
      <c r="TH3" s="15">
        <v>0</v>
      </c>
      <c r="TI3" s="15">
        <v>0</v>
      </c>
      <c r="TJ3" s="15">
        <v>0</v>
      </c>
      <c r="TL3" s="15" t="s">
        <v>290</v>
      </c>
      <c r="TM3" s="15" t="s">
        <v>291</v>
      </c>
      <c r="TN3" s="15">
        <v>1</v>
      </c>
      <c r="TO3" s="15">
        <v>1</v>
      </c>
      <c r="TP3" s="15">
        <v>1</v>
      </c>
      <c r="TQ3" s="15">
        <v>1</v>
      </c>
      <c r="TR3" s="15">
        <v>0</v>
      </c>
      <c r="TS3" s="15">
        <v>0</v>
      </c>
      <c r="TT3" s="15">
        <v>0</v>
      </c>
      <c r="TU3" s="15">
        <v>0</v>
      </c>
      <c r="TV3" s="15">
        <v>0</v>
      </c>
      <c r="TW3" s="15">
        <v>0</v>
      </c>
      <c r="TX3" s="15">
        <v>0</v>
      </c>
      <c r="TY3" s="15">
        <v>0</v>
      </c>
      <c r="TZ3" s="15">
        <v>0</v>
      </c>
      <c r="UA3" s="15">
        <v>0</v>
      </c>
      <c r="UB3" s="15">
        <v>0</v>
      </c>
      <c r="UD3" s="15" t="s">
        <v>292</v>
      </c>
      <c r="UP3" s="15" t="s">
        <v>289</v>
      </c>
      <c r="UQ3" s="15">
        <v>1</v>
      </c>
      <c r="UR3" s="15">
        <v>0</v>
      </c>
      <c r="US3" s="15">
        <v>0</v>
      </c>
      <c r="UT3" s="15">
        <v>0</v>
      </c>
      <c r="UU3" s="15">
        <v>0</v>
      </c>
      <c r="UV3" s="15">
        <v>0</v>
      </c>
      <c r="UW3" s="15">
        <v>0</v>
      </c>
      <c r="UX3" s="15">
        <v>0</v>
      </c>
      <c r="UY3" s="15">
        <v>0</v>
      </c>
      <c r="VA3" s="15" t="s">
        <v>293</v>
      </c>
      <c r="VB3" s="15" t="s">
        <v>294</v>
      </c>
      <c r="VC3" s="15">
        <v>1</v>
      </c>
      <c r="VD3" s="15">
        <v>1</v>
      </c>
      <c r="VE3" s="15">
        <v>1</v>
      </c>
      <c r="VF3" s="15">
        <v>1</v>
      </c>
      <c r="VG3" s="15">
        <v>1</v>
      </c>
      <c r="VH3" s="15">
        <v>0</v>
      </c>
      <c r="VI3" s="15">
        <v>0</v>
      </c>
      <c r="VJ3" s="15">
        <v>0</v>
      </c>
      <c r="VK3" s="15">
        <v>0</v>
      </c>
      <c r="VL3" s="15">
        <v>0</v>
      </c>
      <c r="VM3" s="15">
        <v>0</v>
      </c>
      <c r="VN3" s="15">
        <v>0</v>
      </c>
      <c r="VO3" s="15">
        <v>0</v>
      </c>
      <c r="VP3" s="15">
        <v>0</v>
      </c>
      <c r="VQ3" s="15">
        <v>0</v>
      </c>
      <c r="VS3" s="15" t="s">
        <v>292</v>
      </c>
      <c r="XI3" s="15" t="s">
        <v>295</v>
      </c>
      <c r="XJ3" s="15" t="s">
        <v>296</v>
      </c>
      <c r="XK3" s="15">
        <v>1</v>
      </c>
      <c r="XL3" s="15">
        <v>0</v>
      </c>
      <c r="XM3" s="15">
        <v>0</v>
      </c>
      <c r="XN3" s="15">
        <v>0</v>
      </c>
      <c r="XO3" s="15">
        <v>0</v>
      </c>
      <c r="XP3" s="15">
        <v>0</v>
      </c>
      <c r="XQ3" s="15">
        <v>0</v>
      </c>
      <c r="XS3" s="15" t="s">
        <v>297</v>
      </c>
      <c r="XT3" s="15">
        <v>0</v>
      </c>
      <c r="XU3" s="15">
        <v>0</v>
      </c>
      <c r="XV3" s="15">
        <v>1</v>
      </c>
      <c r="XW3" s="15">
        <v>0</v>
      </c>
      <c r="XX3" s="15">
        <v>0</v>
      </c>
      <c r="XY3" s="15">
        <v>0</v>
      </c>
      <c r="ZP3" s="15" t="s">
        <v>298</v>
      </c>
      <c r="ZQ3" s="15">
        <v>0</v>
      </c>
      <c r="ZR3" s="15">
        <v>0</v>
      </c>
      <c r="ZS3" s="15">
        <v>1</v>
      </c>
      <c r="ZT3" s="15">
        <v>0</v>
      </c>
      <c r="ZU3" s="15">
        <v>0</v>
      </c>
      <c r="ZV3" s="15">
        <v>0</v>
      </c>
      <c r="ZW3" s="15">
        <v>0</v>
      </c>
      <c r="ZX3" s="15">
        <v>0</v>
      </c>
      <c r="ZY3" s="15">
        <v>0</v>
      </c>
      <c r="ZZ3" s="15">
        <v>0</v>
      </c>
      <c r="AAA3" s="15">
        <v>0</v>
      </c>
      <c r="AAB3" s="15">
        <v>0</v>
      </c>
      <c r="AAD3" s="15" t="s">
        <v>298</v>
      </c>
      <c r="AAE3" s="15">
        <v>0</v>
      </c>
      <c r="AAF3" s="15">
        <v>0</v>
      </c>
      <c r="AAG3" s="15">
        <v>1</v>
      </c>
      <c r="AAH3" s="15">
        <v>0</v>
      </c>
      <c r="AAI3" s="15">
        <v>0</v>
      </c>
      <c r="AAJ3" s="15">
        <v>0</v>
      </c>
      <c r="AAK3" s="15">
        <v>0</v>
      </c>
      <c r="AAL3" s="15">
        <v>0</v>
      </c>
      <c r="AAM3" s="15">
        <v>0</v>
      </c>
      <c r="AAN3" s="15">
        <v>0</v>
      </c>
      <c r="AAO3" s="15">
        <v>0</v>
      </c>
      <c r="AAP3" s="15">
        <v>0</v>
      </c>
      <c r="ACN3" s="15" t="s">
        <v>299</v>
      </c>
      <c r="ACO3" s="15">
        <v>0</v>
      </c>
      <c r="ACP3" s="15">
        <v>1</v>
      </c>
      <c r="ACQ3" s="15">
        <v>0</v>
      </c>
      <c r="ACR3" s="15">
        <v>0</v>
      </c>
      <c r="ACS3" s="15">
        <v>0</v>
      </c>
      <c r="ACT3" s="15">
        <v>0</v>
      </c>
      <c r="ACU3" s="15">
        <v>0</v>
      </c>
      <c r="ACV3" s="15">
        <v>0</v>
      </c>
      <c r="ACW3" s="15">
        <v>0</v>
      </c>
      <c r="ACY3" s="15" t="s">
        <v>299</v>
      </c>
      <c r="ACZ3" s="15">
        <v>0</v>
      </c>
      <c r="ADA3" s="15">
        <v>1</v>
      </c>
      <c r="ADB3" s="15">
        <v>0</v>
      </c>
      <c r="ADC3" s="15">
        <v>0</v>
      </c>
      <c r="ADD3" s="15">
        <v>0</v>
      </c>
      <c r="ADE3" s="15">
        <v>0</v>
      </c>
      <c r="ADF3" s="15">
        <v>0</v>
      </c>
      <c r="ADG3" s="15">
        <v>0</v>
      </c>
      <c r="ADH3" s="15">
        <v>0</v>
      </c>
      <c r="AFE3" s="15" t="s">
        <v>300</v>
      </c>
      <c r="AFF3" s="15">
        <v>0</v>
      </c>
      <c r="AFG3" s="15">
        <v>1</v>
      </c>
      <c r="AFH3" s="15">
        <v>0</v>
      </c>
      <c r="AFI3" s="15">
        <v>0</v>
      </c>
      <c r="AFJ3" s="15">
        <v>0</v>
      </c>
      <c r="AFK3" s="15">
        <v>0</v>
      </c>
      <c r="AFL3" s="15">
        <v>0</v>
      </c>
      <c r="AFM3" s="15">
        <v>0</v>
      </c>
      <c r="AFN3" s="15">
        <v>0</v>
      </c>
      <c r="AFO3" s="15">
        <v>0</v>
      </c>
      <c r="AFQ3" s="15" t="s">
        <v>300</v>
      </c>
      <c r="AFR3" s="15">
        <v>0</v>
      </c>
      <c r="AFS3" s="15">
        <v>1</v>
      </c>
      <c r="AFT3" s="15">
        <v>0</v>
      </c>
      <c r="AFU3" s="15">
        <v>0</v>
      </c>
      <c r="AFV3" s="15">
        <v>0</v>
      </c>
      <c r="AFW3" s="15">
        <v>0</v>
      </c>
      <c r="AFX3" s="15">
        <v>0</v>
      </c>
      <c r="AFY3" s="15">
        <v>0</v>
      </c>
      <c r="AFZ3" s="15">
        <v>0</v>
      </c>
      <c r="AGA3" s="15">
        <v>0</v>
      </c>
      <c r="AGO3" s="15" t="s">
        <v>301</v>
      </c>
      <c r="AGP3" s="15">
        <v>0</v>
      </c>
      <c r="AGQ3" s="15">
        <v>0</v>
      </c>
      <c r="AGR3" s="15">
        <v>1</v>
      </c>
      <c r="AGS3" s="15">
        <v>0</v>
      </c>
      <c r="AGT3" s="15">
        <v>0</v>
      </c>
      <c r="AGU3" s="15">
        <v>0</v>
      </c>
      <c r="AGV3" s="15">
        <v>0</v>
      </c>
      <c r="AGW3" s="15">
        <v>0</v>
      </c>
      <c r="AGX3" s="15">
        <v>0</v>
      </c>
      <c r="AGY3" s="15">
        <v>0</v>
      </c>
      <c r="AGZ3" s="15">
        <v>0</v>
      </c>
      <c r="AHA3" s="15">
        <v>0</v>
      </c>
      <c r="AHP3" s="15" t="s">
        <v>302</v>
      </c>
      <c r="AHQ3" s="15">
        <v>0</v>
      </c>
      <c r="AHR3" s="15">
        <v>1</v>
      </c>
      <c r="AHS3" s="15">
        <v>0</v>
      </c>
      <c r="AHT3" s="15" t="s">
        <v>302</v>
      </c>
      <c r="AHU3" s="15">
        <v>0</v>
      </c>
      <c r="AHV3" s="15">
        <v>1</v>
      </c>
      <c r="AHW3" s="15">
        <v>0</v>
      </c>
      <c r="AIN3" s="15" t="s">
        <v>252</v>
      </c>
      <c r="AIO3" s="15" t="s">
        <v>252</v>
      </c>
      <c r="AIQ3" s="15" t="s">
        <v>303</v>
      </c>
      <c r="AIR3" s="15" t="s">
        <v>252</v>
      </c>
      <c r="AIS3" s="15" t="s">
        <v>252</v>
      </c>
      <c r="AIU3" s="15" t="s">
        <v>303</v>
      </c>
      <c r="AIZ3" s="15" t="s">
        <v>304</v>
      </c>
      <c r="AJA3" s="15">
        <v>225027933</v>
      </c>
      <c r="AJB3" s="15" t="s">
        <v>305</v>
      </c>
      <c r="AJC3" s="13">
        <v>44490.495358796303</v>
      </c>
      <c r="AJF3" s="15" t="s">
        <v>279</v>
      </c>
      <c r="AJG3" s="15" t="s">
        <v>280</v>
      </c>
      <c r="AJI3" s="15">
        <v>2</v>
      </c>
    </row>
    <row r="4" spans="1:945" s="15" customFormat="1" x14ac:dyDescent="0.25">
      <c r="A4" s="13">
        <v>44490.584418715283</v>
      </c>
      <c r="B4" s="13">
        <v>44490.622333935193</v>
      </c>
      <c r="C4" s="13">
        <v>44490</v>
      </c>
      <c r="D4" s="15" t="s">
        <v>281</v>
      </c>
      <c r="F4" s="13">
        <v>44490</v>
      </c>
      <c r="G4" s="15" t="s">
        <v>240</v>
      </c>
      <c r="H4" s="15" t="s">
        <v>240</v>
      </c>
      <c r="I4" s="15" t="s">
        <v>306</v>
      </c>
      <c r="J4" s="15" t="s">
        <v>241</v>
      </c>
      <c r="K4" s="15" t="s">
        <v>307</v>
      </c>
      <c r="M4" s="15" t="s">
        <v>308</v>
      </c>
      <c r="AC4" s="15" t="s">
        <v>309</v>
      </c>
      <c r="AD4" s="15">
        <v>0</v>
      </c>
      <c r="AE4" s="15">
        <v>1</v>
      </c>
      <c r="AF4" s="15">
        <v>0</v>
      </c>
      <c r="CB4" s="15" t="s">
        <v>255</v>
      </c>
      <c r="CC4" s="15" t="s">
        <v>310</v>
      </c>
      <c r="CD4" s="15">
        <v>0</v>
      </c>
      <c r="CE4" s="15">
        <v>1</v>
      </c>
      <c r="CF4" s="15">
        <v>0</v>
      </c>
      <c r="CG4" s="15">
        <v>0</v>
      </c>
      <c r="CH4" s="15">
        <v>0</v>
      </c>
      <c r="CI4" s="15">
        <v>0</v>
      </c>
      <c r="CJ4" s="15">
        <v>0</v>
      </c>
      <c r="CK4" s="15">
        <v>0</v>
      </c>
      <c r="CO4" s="15" t="s">
        <v>311</v>
      </c>
      <c r="CP4" s="15" t="s">
        <v>312</v>
      </c>
      <c r="CQ4" s="15">
        <v>650</v>
      </c>
      <c r="DA4" s="15" t="s">
        <v>250</v>
      </c>
      <c r="JK4" s="15" t="s">
        <v>251</v>
      </c>
      <c r="KL4" s="15" t="s">
        <v>240</v>
      </c>
      <c r="KV4" s="15" t="s">
        <v>255</v>
      </c>
      <c r="LF4" s="15" t="s">
        <v>311</v>
      </c>
      <c r="LG4" s="15">
        <v>0</v>
      </c>
      <c r="LH4" s="15">
        <v>0</v>
      </c>
      <c r="LI4" s="15">
        <v>0</v>
      </c>
      <c r="LJ4" s="15">
        <v>1</v>
      </c>
      <c r="LK4" s="15">
        <v>0</v>
      </c>
      <c r="LL4" s="15">
        <v>0</v>
      </c>
      <c r="LM4" s="15" t="s">
        <v>313</v>
      </c>
      <c r="MT4" s="15" t="s">
        <v>314</v>
      </c>
      <c r="MU4" s="15">
        <v>0</v>
      </c>
      <c r="MV4" s="15">
        <v>0</v>
      </c>
      <c r="MW4" s="15">
        <v>1</v>
      </c>
      <c r="MX4" s="15">
        <v>0</v>
      </c>
      <c r="MY4" s="15">
        <v>0</v>
      </c>
      <c r="MZ4" s="15">
        <v>1</v>
      </c>
      <c r="NA4" s="15">
        <v>0</v>
      </c>
      <c r="NB4" s="15">
        <v>0</v>
      </c>
      <c r="NC4" s="15">
        <v>0</v>
      </c>
      <c r="ND4" s="15">
        <v>0</v>
      </c>
      <c r="NE4" s="15">
        <v>0</v>
      </c>
      <c r="NF4" s="15">
        <v>0</v>
      </c>
      <c r="NH4" s="15" t="s">
        <v>257</v>
      </c>
      <c r="NK4" s="15" t="s">
        <v>240</v>
      </c>
      <c r="PL4" s="15" t="s">
        <v>311</v>
      </c>
      <c r="PM4" s="15">
        <v>0</v>
      </c>
      <c r="PN4" s="15">
        <v>0</v>
      </c>
      <c r="PO4" s="15">
        <v>0</v>
      </c>
      <c r="PP4" s="15">
        <v>0</v>
      </c>
      <c r="PQ4" s="15">
        <v>0</v>
      </c>
      <c r="PR4" s="15">
        <v>0</v>
      </c>
      <c r="PS4" s="15">
        <v>1</v>
      </c>
      <c r="PT4" s="15">
        <v>0</v>
      </c>
      <c r="PU4" s="15">
        <v>0</v>
      </c>
      <c r="PV4" s="15" t="s">
        <v>315</v>
      </c>
      <c r="QH4" s="15" t="s">
        <v>316</v>
      </c>
      <c r="QI4" s="15" t="s">
        <v>317</v>
      </c>
      <c r="QJ4" s="15">
        <v>1</v>
      </c>
      <c r="QK4" s="15">
        <v>1</v>
      </c>
      <c r="QL4" s="15">
        <v>1</v>
      </c>
      <c r="QM4" s="15">
        <v>1</v>
      </c>
      <c r="QN4" s="15">
        <v>1</v>
      </c>
      <c r="QO4" s="15">
        <v>0</v>
      </c>
      <c r="QP4" s="15">
        <v>0</v>
      </c>
      <c r="QQ4" s="15">
        <v>0</v>
      </c>
      <c r="QR4" s="15">
        <v>0</v>
      </c>
      <c r="QS4" s="15">
        <v>0</v>
      </c>
      <c r="QT4" s="15">
        <v>0</v>
      </c>
      <c r="QU4" s="15">
        <v>1</v>
      </c>
      <c r="QV4" s="15">
        <v>0</v>
      </c>
      <c r="QW4" s="15">
        <v>0</v>
      </c>
      <c r="QX4" s="15">
        <v>0</v>
      </c>
      <c r="QZ4" s="15" t="s">
        <v>318</v>
      </c>
      <c r="XI4" s="15" t="s">
        <v>319</v>
      </c>
      <c r="XJ4" s="15" t="s">
        <v>320</v>
      </c>
      <c r="XK4" s="15">
        <v>0</v>
      </c>
      <c r="XL4" s="15">
        <v>0</v>
      </c>
      <c r="XM4" s="15">
        <v>0</v>
      </c>
      <c r="XN4" s="15">
        <v>1</v>
      </c>
      <c r="XO4" s="15">
        <v>0</v>
      </c>
      <c r="XP4" s="15">
        <v>0</v>
      </c>
      <c r="XQ4" s="15">
        <v>0</v>
      </c>
      <c r="XS4" s="15" t="s">
        <v>321</v>
      </c>
      <c r="XT4" s="15">
        <v>0</v>
      </c>
      <c r="XU4" s="15">
        <v>1</v>
      </c>
      <c r="XV4" s="15">
        <v>0</v>
      </c>
      <c r="XW4" s="15">
        <v>0</v>
      </c>
      <c r="XX4" s="15">
        <v>0</v>
      </c>
      <c r="XY4" s="15">
        <v>0</v>
      </c>
      <c r="YN4" s="15" t="s">
        <v>298</v>
      </c>
      <c r="YO4" s="15">
        <v>0</v>
      </c>
      <c r="YP4" s="15">
        <v>0</v>
      </c>
      <c r="YQ4" s="15">
        <v>1</v>
      </c>
      <c r="YR4" s="15">
        <v>0</v>
      </c>
      <c r="YS4" s="15">
        <v>0</v>
      </c>
      <c r="YT4" s="15">
        <v>0</v>
      </c>
      <c r="YU4" s="15">
        <v>0</v>
      </c>
      <c r="YV4" s="15">
        <v>0</v>
      </c>
      <c r="YW4" s="15">
        <v>0</v>
      </c>
      <c r="YX4" s="15">
        <v>0</v>
      </c>
      <c r="YY4" s="15">
        <v>0</v>
      </c>
      <c r="YZ4" s="15">
        <v>0</v>
      </c>
      <c r="ABR4" s="15" t="s">
        <v>311</v>
      </c>
      <c r="ABS4" s="15">
        <v>0</v>
      </c>
      <c r="ABT4" s="15">
        <v>0</v>
      </c>
      <c r="ABU4" s="15">
        <v>0</v>
      </c>
      <c r="ABV4" s="15">
        <v>0</v>
      </c>
      <c r="ABW4" s="15">
        <v>0</v>
      </c>
      <c r="ABX4" s="15">
        <v>0</v>
      </c>
      <c r="ABY4" s="15">
        <v>1</v>
      </c>
      <c r="ABZ4" s="15">
        <v>0</v>
      </c>
      <c r="ACA4" s="15">
        <v>0</v>
      </c>
      <c r="ACB4" s="15" t="s">
        <v>322</v>
      </c>
      <c r="AEG4" s="15" t="s">
        <v>300</v>
      </c>
      <c r="AEH4" s="15">
        <v>0</v>
      </c>
      <c r="AEI4" s="15">
        <v>1</v>
      </c>
      <c r="AEJ4" s="15">
        <v>0</v>
      </c>
      <c r="AEK4" s="15">
        <v>0</v>
      </c>
      <c r="AEL4" s="15">
        <v>0</v>
      </c>
      <c r="AEM4" s="15">
        <v>0</v>
      </c>
      <c r="AEN4" s="15">
        <v>0</v>
      </c>
      <c r="AEO4" s="15">
        <v>0</v>
      </c>
      <c r="AEP4" s="15">
        <v>0</v>
      </c>
      <c r="AEQ4" s="15">
        <v>0</v>
      </c>
      <c r="AGO4" s="15" t="s">
        <v>323</v>
      </c>
      <c r="AGP4" s="15">
        <v>0</v>
      </c>
      <c r="AGQ4" s="15">
        <v>0</v>
      </c>
      <c r="AGR4" s="15">
        <v>0</v>
      </c>
      <c r="AGS4" s="15">
        <v>1</v>
      </c>
      <c r="AGT4" s="15">
        <v>0</v>
      </c>
      <c r="AGU4" s="15">
        <v>0</v>
      </c>
      <c r="AGV4" s="15">
        <v>0</v>
      </c>
      <c r="AGW4" s="15">
        <v>0</v>
      </c>
      <c r="AGX4" s="15">
        <v>0</v>
      </c>
      <c r="AGY4" s="15">
        <v>0</v>
      </c>
      <c r="AGZ4" s="15">
        <v>0</v>
      </c>
      <c r="AHA4" s="15">
        <v>0</v>
      </c>
      <c r="AHC4" s="15" t="s">
        <v>324</v>
      </c>
      <c r="AHH4" s="15" t="s">
        <v>271</v>
      </c>
      <c r="AHI4" s="15">
        <v>1</v>
      </c>
      <c r="AHJ4" s="15">
        <v>0</v>
      </c>
      <c r="AHK4" s="15">
        <v>0</v>
      </c>
      <c r="AIF4" s="15" t="s">
        <v>240</v>
      </c>
      <c r="AIG4" s="15" t="s">
        <v>240</v>
      </c>
      <c r="AIH4" s="15" t="s">
        <v>325</v>
      </c>
      <c r="AII4" s="15" t="s">
        <v>326</v>
      </c>
      <c r="AIZ4" s="15" t="s">
        <v>327</v>
      </c>
      <c r="AJA4" s="15">
        <v>225055505</v>
      </c>
      <c r="AJB4" s="15" t="s">
        <v>328</v>
      </c>
      <c r="AJC4" s="13">
        <v>44490.539074074077</v>
      </c>
      <c r="AJF4" s="15" t="s">
        <v>279</v>
      </c>
      <c r="AJG4" s="15" t="s">
        <v>280</v>
      </c>
      <c r="AJI4" s="15">
        <v>3</v>
      </c>
    </row>
    <row r="5" spans="1:945" s="15" customFormat="1" x14ac:dyDescent="0.25">
      <c r="A5" s="13">
        <v>44490.633616805557</v>
      </c>
      <c r="B5" s="13">
        <v>44490.688971261567</v>
      </c>
      <c r="C5" s="13">
        <v>44490</v>
      </c>
      <c r="D5" s="15" t="s">
        <v>329</v>
      </c>
      <c r="F5" s="13">
        <v>44490</v>
      </c>
      <c r="G5" s="15" t="s">
        <v>240</v>
      </c>
      <c r="H5" s="15" t="s">
        <v>240</v>
      </c>
      <c r="I5" s="15" t="s">
        <v>330</v>
      </c>
      <c r="J5" s="15" t="s">
        <v>331</v>
      </c>
      <c r="K5" s="15" t="s">
        <v>242</v>
      </c>
      <c r="M5" s="15" t="s">
        <v>243</v>
      </c>
      <c r="N5" s="15" t="s">
        <v>332</v>
      </c>
      <c r="O5" s="15">
        <v>1</v>
      </c>
      <c r="P5" s="15">
        <v>0</v>
      </c>
      <c r="Q5" s="15">
        <v>0</v>
      </c>
      <c r="R5" s="15">
        <v>1</v>
      </c>
      <c r="S5" s="15">
        <v>1</v>
      </c>
      <c r="T5" s="15">
        <v>0</v>
      </c>
      <c r="U5" s="15">
        <v>0</v>
      </c>
      <c r="V5" s="15">
        <v>0</v>
      </c>
      <c r="W5" s="15">
        <v>0</v>
      </c>
      <c r="X5" s="15">
        <v>0</v>
      </c>
      <c r="Z5" s="15">
        <v>32</v>
      </c>
      <c r="AA5" s="15">
        <v>8</v>
      </c>
      <c r="AB5" s="15">
        <v>3</v>
      </c>
      <c r="AG5" s="15" t="s">
        <v>333</v>
      </c>
      <c r="AH5" s="15">
        <v>0</v>
      </c>
      <c r="AI5" s="15">
        <v>0</v>
      </c>
      <c r="AJ5" s="15">
        <v>1</v>
      </c>
      <c r="AK5" s="15">
        <v>0</v>
      </c>
      <c r="AL5" s="15">
        <v>1</v>
      </c>
      <c r="AM5" s="15">
        <v>0</v>
      </c>
      <c r="AN5" s="15">
        <v>0</v>
      </c>
      <c r="AO5" s="15" t="s">
        <v>334</v>
      </c>
      <c r="GL5" s="15" t="s">
        <v>335</v>
      </c>
      <c r="GM5" s="15" t="s">
        <v>247</v>
      </c>
      <c r="GN5" s="15">
        <v>1</v>
      </c>
      <c r="GO5" s="15">
        <v>0</v>
      </c>
      <c r="GP5" s="15">
        <v>0</v>
      </c>
      <c r="GQ5" s="15">
        <v>0</v>
      </c>
      <c r="GR5" s="15">
        <v>0</v>
      </c>
      <c r="GS5" s="15">
        <v>0</v>
      </c>
      <c r="GT5" s="15">
        <v>0</v>
      </c>
      <c r="GU5" s="15">
        <v>0</v>
      </c>
      <c r="GW5" s="15" t="s">
        <v>248</v>
      </c>
      <c r="GY5" s="15" t="s">
        <v>336</v>
      </c>
      <c r="HA5" s="15">
        <v>450</v>
      </c>
      <c r="HK5" s="15" t="s">
        <v>250</v>
      </c>
      <c r="JN5" s="15" t="s">
        <v>251</v>
      </c>
      <c r="KR5" s="15" t="s">
        <v>240</v>
      </c>
      <c r="KV5" s="15" t="s">
        <v>252</v>
      </c>
      <c r="MD5" s="15" t="s">
        <v>337</v>
      </c>
      <c r="ME5" s="15">
        <v>0</v>
      </c>
      <c r="MF5" s="15">
        <v>0</v>
      </c>
      <c r="MG5" s="15">
        <v>1</v>
      </c>
      <c r="MH5" s="15">
        <v>0</v>
      </c>
      <c r="MI5" s="15">
        <v>0</v>
      </c>
      <c r="MJ5" s="15">
        <v>0</v>
      </c>
      <c r="MT5" s="15" t="s">
        <v>338</v>
      </c>
      <c r="MU5" s="15">
        <v>0</v>
      </c>
      <c r="MV5" s="15">
        <v>1</v>
      </c>
      <c r="MW5" s="15">
        <v>1</v>
      </c>
      <c r="MX5" s="15">
        <v>1</v>
      </c>
      <c r="MY5" s="15">
        <v>0</v>
      </c>
      <c r="MZ5" s="15">
        <v>1</v>
      </c>
      <c r="NA5" s="15">
        <v>0</v>
      </c>
      <c r="NB5" s="15">
        <v>1</v>
      </c>
      <c r="NC5" s="15">
        <v>1</v>
      </c>
      <c r="ND5" s="15">
        <v>0</v>
      </c>
      <c r="NE5" s="15">
        <v>0</v>
      </c>
      <c r="NF5" s="15">
        <v>0</v>
      </c>
      <c r="NH5" s="15" t="s">
        <v>257</v>
      </c>
      <c r="NR5" s="15" t="s">
        <v>240</v>
      </c>
      <c r="UP5" s="15" t="s">
        <v>339</v>
      </c>
      <c r="UQ5" s="15">
        <v>0</v>
      </c>
      <c r="UR5" s="15">
        <v>0</v>
      </c>
      <c r="US5" s="15">
        <v>1</v>
      </c>
      <c r="UT5" s="15">
        <v>1</v>
      </c>
      <c r="UU5" s="15">
        <v>0</v>
      </c>
      <c r="UV5" s="15">
        <v>0</v>
      </c>
      <c r="UW5" s="15">
        <v>0</v>
      </c>
      <c r="UX5" s="15">
        <v>0</v>
      </c>
      <c r="UY5" s="15">
        <v>0</v>
      </c>
      <c r="VA5" s="15" t="s">
        <v>340</v>
      </c>
      <c r="VB5" s="15" t="s">
        <v>341</v>
      </c>
      <c r="VC5" s="15">
        <v>1</v>
      </c>
      <c r="VD5" s="15">
        <v>0</v>
      </c>
      <c r="VE5" s="15">
        <v>0</v>
      </c>
      <c r="VF5" s="15">
        <v>1</v>
      </c>
      <c r="VG5" s="15">
        <v>1</v>
      </c>
      <c r="VH5" s="15">
        <v>0</v>
      </c>
      <c r="VI5" s="15">
        <v>0</v>
      </c>
      <c r="VJ5" s="15">
        <v>0</v>
      </c>
      <c r="VK5" s="15">
        <v>0</v>
      </c>
      <c r="VL5" s="15">
        <v>0</v>
      </c>
      <c r="VM5" s="15">
        <v>0</v>
      </c>
      <c r="VN5" s="15">
        <v>0</v>
      </c>
      <c r="VO5" s="15">
        <v>0</v>
      </c>
      <c r="VP5" s="15">
        <v>0</v>
      </c>
      <c r="VQ5" s="15">
        <v>0</v>
      </c>
      <c r="VS5" s="15" t="s">
        <v>292</v>
      </c>
      <c r="XI5" s="15" t="s">
        <v>342</v>
      </c>
      <c r="XJ5" s="15" t="s">
        <v>343</v>
      </c>
      <c r="XK5" s="15">
        <v>0</v>
      </c>
      <c r="XL5" s="15">
        <v>1</v>
      </c>
      <c r="XM5" s="15">
        <v>0</v>
      </c>
      <c r="XN5" s="15">
        <v>1</v>
      </c>
      <c r="XO5" s="15">
        <v>0</v>
      </c>
      <c r="XP5" s="15">
        <v>0</v>
      </c>
      <c r="XQ5" s="15">
        <v>0</v>
      </c>
      <c r="XS5" s="15" t="s">
        <v>344</v>
      </c>
      <c r="XT5" s="15">
        <v>0</v>
      </c>
      <c r="XU5" s="15">
        <v>1</v>
      </c>
      <c r="XV5" s="15">
        <v>0</v>
      </c>
      <c r="XW5" s="15">
        <v>1</v>
      </c>
      <c r="XX5" s="15">
        <v>1</v>
      </c>
      <c r="XY5" s="15">
        <v>1</v>
      </c>
      <c r="AAD5" s="15" t="s">
        <v>345</v>
      </c>
      <c r="AAE5" s="15">
        <v>0</v>
      </c>
      <c r="AAF5" s="15">
        <v>1</v>
      </c>
      <c r="AAG5" s="15">
        <v>1</v>
      </c>
      <c r="AAH5" s="15">
        <v>0</v>
      </c>
      <c r="AAI5" s="15">
        <v>1</v>
      </c>
      <c r="AAJ5" s="15">
        <v>0</v>
      </c>
      <c r="AAK5" s="15">
        <v>0</v>
      </c>
      <c r="AAL5" s="15">
        <v>0</v>
      </c>
      <c r="AAM5" s="15">
        <v>0</v>
      </c>
      <c r="AAN5" s="15">
        <v>0</v>
      </c>
      <c r="AAO5" s="15">
        <v>0</v>
      </c>
      <c r="AAP5" s="15">
        <v>0</v>
      </c>
      <c r="ACY5" s="15" t="s">
        <v>311</v>
      </c>
      <c r="ACZ5" s="15">
        <v>0</v>
      </c>
      <c r="ADA5" s="15">
        <v>0</v>
      </c>
      <c r="ADB5" s="15">
        <v>0</v>
      </c>
      <c r="ADC5" s="15">
        <v>0</v>
      </c>
      <c r="ADD5" s="15">
        <v>0</v>
      </c>
      <c r="ADE5" s="15">
        <v>0</v>
      </c>
      <c r="ADF5" s="15">
        <v>1</v>
      </c>
      <c r="ADG5" s="15">
        <v>0</v>
      </c>
      <c r="ADH5" s="15">
        <v>0</v>
      </c>
      <c r="ADI5" s="15" t="s">
        <v>346</v>
      </c>
      <c r="AFQ5" s="15" t="s">
        <v>311</v>
      </c>
      <c r="AFR5" s="15">
        <v>0</v>
      </c>
      <c r="AFS5" s="15">
        <v>0</v>
      </c>
      <c r="AFT5" s="15">
        <v>0</v>
      </c>
      <c r="AFU5" s="15">
        <v>0</v>
      </c>
      <c r="AFV5" s="15">
        <v>0</v>
      </c>
      <c r="AFW5" s="15">
        <v>0</v>
      </c>
      <c r="AFX5" s="15">
        <v>0</v>
      </c>
      <c r="AFY5" s="15">
        <v>1</v>
      </c>
      <c r="AFZ5" s="15">
        <v>0</v>
      </c>
      <c r="AGA5" s="15">
        <v>0</v>
      </c>
      <c r="AGB5" s="15" t="s">
        <v>347</v>
      </c>
      <c r="AGO5" s="15" t="s">
        <v>287</v>
      </c>
      <c r="AGP5" s="15">
        <v>1</v>
      </c>
      <c r="AGQ5" s="15">
        <v>0</v>
      </c>
      <c r="AGR5" s="15">
        <v>0</v>
      </c>
      <c r="AGS5" s="15">
        <v>0</v>
      </c>
      <c r="AGT5" s="15">
        <v>0</v>
      </c>
      <c r="AGU5" s="15">
        <v>0</v>
      </c>
      <c r="AGV5" s="15">
        <v>0</v>
      </c>
      <c r="AGW5" s="15">
        <v>0</v>
      </c>
      <c r="AGX5" s="15">
        <v>0</v>
      </c>
      <c r="AGY5" s="15">
        <v>0</v>
      </c>
      <c r="AGZ5" s="15">
        <v>0</v>
      </c>
      <c r="AHA5" s="15">
        <v>0</v>
      </c>
      <c r="AHC5" s="15" t="s">
        <v>306</v>
      </c>
      <c r="AHT5" s="15" t="s">
        <v>272</v>
      </c>
      <c r="AHU5" s="15">
        <v>1</v>
      </c>
      <c r="AHV5" s="15">
        <v>1</v>
      </c>
      <c r="AHW5" s="15">
        <v>1</v>
      </c>
      <c r="AIR5" s="15" t="s">
        <v>255</v>
      </c>
      <c r="AIS5" s="15" t="s">
        <v>255</v>
      </c>
      <c r="AIU5" s="15" t="s">
        <v>275</v>
      </c>
      <c r="AIZ5" s="15" t="s">
        <v>348</v>
      </c>
      <c r="AJA5" s="15">
        <v>225095027</v>
      </c>
      <c r="AJB5" s="15" t="s">
        <v>349</v>
      </c>
      <c r="AJC5" s="13">
        <v>44490.606828703712</v>
      </c>
      <c r="AJF5" s="15" t="s">
        <v>279</v>
      </c>
      <c r="AJG5" s="15" t="s">
        <v>280</v>
      </c>
      <c r="AJI5" s="15">
        <v>4</v>
      </c>
    </row>
    <row r="6" spans="1:945" s="15" customFormat="1" x14ac:dyDescent="0.25">
      <c r="A6" s="13">
        <v>44490.799103344907</v>
      </c>
      <c r="B6" s="13">
        <v>44490.844003078702</v>
      </c>
      <c r="C6" s="13">
        <v>44490</v>
      </c>
      <c r="D6" s="15" t="s">
        <v>329</v>
      </c>
      <c r="F6" s="13">
        <v>44490</v>
      </c>
      <c r="G6" s="15" t="s">
        <v>240</v>
      </c>
      <c r="H6" s="15" t="s">
        <v>240</v>
      </c>
      <c r="I6" s="15" t="s">
        <v>330</v>
      </c>
      <c r="J6" s="15" t="s">
        <v>331</v>
      </c>
      <c r="K6" s="15" t="s">
        <v>242</v>
      </c>
      <c r="M6" s="15" t="s">
        <v>308</v>
      </c>
      <c r="AC6" s="15" t="s">
        <v>350</v>
      </c>
      <c r="AD6" s="15">
        <v>0</v>
      </c>
      <c r="AE6" s="15">
        <v>1</v>
      </c>
      <c r="AF6" s="15">
        <v>1</v>
      </c>
      <c r="CB6" s="15" t="s">
        <v>246</v>
      </c>
      <c r="CC6" s="15" t="s">
        <v>351</v>
      </c>
      <c r="CD6" s="15">
        <v>1</v>
      </c>
      <c r="CE6" s="15">
        <v>0</v>
      </c>
      <c r="CF6" s="15">
        <v>0</v>
      </c>
      <c r="CG6" s="15">
        <v>1</v>
      </c>
      <c r="CH6" s="15">
        <v>0</v>
      </c>
      <c r="CI6" s="15">
        <v>0</v>
      </c>
      <c r="CJ6" s="15">
        <v>0</v>
      </c>
      <c r="CK6" s="15">
        <v>0</v>
      </c>
      <c r="CM6" s="15" t="s">
        <v>352</v>
      </c>
      <c r="CO6" s="15" t="s">
        <v>336</v>
      </c>
      <c r="CQ6" s="15">
        <v>450</v>
      </c>
      <c r="CR6" s="15" t="s">
        <v>255</v>
      </c>
      <c r="CS6" s="15">
        <v>0</v>
      </c>
      <c r="CT6" s="15">
        <v>0</v>
      </c>
      <c r="CU6" s="15">
        <v>0</v>
      </c>
      <c r="CV6" s="15">
        <v>0</v>
      </c>
      <c r="CW6" s="15">
        <v>0</v>
      </c>
      <c r="CX6" s="15">
        <v>1</v>
      </c>
      <c r="CY6" s="15">
        <v>0</v>
      </c>
      <c r="DA6" s="15" t="s">
        <v>250</v>
      </c>
      <c r="DC6" s="15" t="s">
        <v>353</v>
      </c>
      <c r="DD6" s="15">
        <v>0</v>
      </c>
      <c r="DE6" s="15">
        <v>1</v>
      </c>
      <c r="DF6" s="15">
        <v>0</v>
      </c>
      <c r="DG6" s="15">
        <v>0</v>
      </c>
      <c r="DH6" s="15">
        <v>0</v>
      </c>
      <c r="DI6" s="15">
        <v>0</v>
      </c>
      <c r="DJ6" s="15">
        <v>0</v>
      </c>
      <c r="DK6" s="15">
        <v>0</v>
      </c>
      <c r="DL6" s="15">
        <v>0</v>
      </c>
      <c r="DN6" s="15" t="s">
        <v>335</v>
      </c>
      <c r="DO6" s="15" t="s">
        <v>247</v>
      </c>
      <c r="DP6" s="15">
        <v>1</v>
      </c>
      <c r="DQ6" s="15">
        <v>0</v>
      </c>
      <c r="DR6" s="15">
        <v>0</v>
      </c>
      <c r="DS6" s="15">
        <v>0</v>
      </c>
      <c r="DT6" s="15">
        <v>0</v>
      </c>
      <c r="DU6" s="15">
        <v>0</v>
      </c>
      <c r="DV6" s="15">
        <v>0</v>
      </c>
      <c r="DW6" s="15">
        <v>0</v>
      </c>
      <c r="DY6" s="15" t="s">
        <v>352</v>
      </c>
      <c r="EA6" s="15" t="s">
        <v>336</v>
      </c>
      <c r="EC6" s="15">
        <v>450</v>
      </c>
      <c r="EM6" s="15" t="s">
        <v>250</v>
      </c>
      <c r="JK6" s="15" t="s">
        <v>251</v>
      </c>
      <c r="JL6" s="15" t="s">
        <v>251</v>
      </c>
      <c r="KL6" s="15" t="s">
        <v>240</v>
      </c>
      <c r="KN6" s="15" t="s">
        <v>255</v>
      </c>
      <c r="KV6" s="15" t="s">
        <v>240</v>
      </c>
      <c r="KW6" s="15" t="s">
        <v>354</v>
      </c>
      <c r="LF6" s="15" t="s">
        <v>355</v>
      </c>
      <c r="LG6" s="15">
        <v>0</v>
      </c>
      <c r="LH6" s="15">
        <v>1</v>
      </c>
      <c r="LI6" s="15">
        <v>1</v>
      </c>
      <c r="LJ6" s="15">
        <v>0</v>
      </c>
      <c r="LK6" s="15">
        <v>0</v>
      </c>
      <c r="LL6" s="15">
        <v>0</v>
      </c>
      <c r="LN6" s="15" t="s">
        <v>337</v>
      </c>
      <c r="LO6" s="15">
        <v>0</v>
      </c>
      <c r="LP6" s="15">
        <v>0</v>
      </c>
      <c r="LQ6" s="15">
        <v>1</v>
      </c>
      <c r="LR6" s="15">
        <v>0</v>
      </c>
      <c r="LS6" s="15">
        <v>0</v>
      </c>
      <c r="LT6" s="15">
        <v>0</v>
      </c>
      <c r="MT6" s="15" t="s">
        <v>356</v>
      </c>
      <c r="MU6" s="15">
        <v>0</v>
      </c>
      <c r="MV6" s="15">
        <v>1</v>
      </c>
      <c r="MW6" s="15">
        <v>1</v>
      </c>
      <c r="MX6" s="15">
        <v>0</v>
      </c>
      <c r="MY6" s="15">
        <v>0</v>
      </c>
      <c r="MZ6" s="15">
        <v>0</v>
      </c>
      <c r="NA6" s="15">
        <v>0</v>
      </c>
      <c r="NB6" s="15">
        <v>0</v>
      </c>
      <c r="NC6" s="15">
        <v>0</v>
      </c>
      <c r="ND6" s="15">
        <v>0</v>
      </c>
      <c r="NE6" s="15">
        <v>0</v>
      </c>
      <c r="NF6" s="15">
        <v>0</v>
      </c>
      <c r="NH6" s="15" t="s">
        <v>357</v>
      </c>
      <c r="NK6" s="15" t="s">
        <v>252</v>
      </c>
      <c r="NM6" s="15" t="s">
        <v>252</v>
      </c>
      <c r="NU6" s="15" t="s">
        <v>273</v>
      </c>
      <c r="PL6" s="15" t="s">
        <v>358</v>
      </c>
      <c r="PM6" s="15">
        <v>0</v>
      </c>
      <c r="PN6" s="15">
        <v>1</v>
      </c>
      <c r="PO6" s="15">
        <v>0</v>
      </c>
      <c r="PP6" s="15">
        <v>0</v>
      </c>
      <c r="PQ6" s="15">
        <v>0</v>
      </c>
      <c r="PR6" s="15">
        <v>0</v>
      </c>
      <c r="PS6" s="15">
        <v>0</v>
      </c>
      <c r="PT6" s="15">
        <v>0</v>
      </c>
      <c r="PU6" s="15">
        <v>0</v>
      </c>
      <c r="QH6" s="15" t="s">
        <v>359</v>
      </c>
      <c r="QI6" s="15" t="s">
        <v>360</v>
      </c>
      <c r="QJ6" s="15">
        <v>0</v>
      </c>
      <c r="QK6" s="15">
        <v>0</v>
      </c>
      <c r="QL6" s="15">
        <v>0</v>
      </c>
      <c r="QM6" s="15">
        <v>1</v>
      </c>
      <c r="QN6" s="15">
        <v>1</v>
      </c>
      <c r="QO6" s="15">
        <v>0</v>
      </c>
      <c r="QP6" s="15">
        <v>0</v>
      </c>
      <c r="QQ6" s="15">
        <v>0</v>
      </c>
      <c r="QR6" s="15">
        <v>1</v>
      </c>
      <c r="QS6" s="15">
        <v>1</v>
      </c>
      <c r="QT6" s="15">
        <v>0</v>
      </c>
      <c r="QU6" s="15">
        <v>1</v>
      </c>
      <c r="QV6" s="15">
        <v>0</v>
      </c>
      <c r="QW6" s="15">
        <v>0</v>
      </c>
      <c r="QX6" s="15">
        <v>0</v>
      </c>
      <c r="QZ6" s="15" t="s">
        <v>361</v>
      </c>
      <c r="RA6" s="15" t="s">
        <v>358</v>
      </c>
      <c r="RB6" s="15">
        <v>0</v>
      </c>
      <c r="RC6" s="15">
        <v>1</v>
      </c>
      <c r="RD6" s="15">
        <v>0</v>
      </c>
      <c r="RE6" s="15">
        <v>0</v>
      </c>
      <c r="RF6" s="15">
        <v>0</v>
      </c>
      <c r="RG6" s="15">
        <v>0</v>
      </c>
      <c r="RH6" s="15">
        <v>0</v>
      </c>
      <c r="RI6" s="15">
        <v>0</v>
      </c>
      <c r="RJ6" s="15">
        <v>0</v>
      </c>
      <c r="RW6" s="15" t="s">
        <v>275</v>
      </c>
      <c r="RX6" s="15" t="s">
        <v>362</v>
      </c>
      <c r="RY6" s="15">
        <v>1</v>
      </c>
      <c r="RZ6" s="15">
        <v>1</v>
      </c>
      <c r="SA6" s="15">
        <v>1</v>
      </c>
      <c r="SB6" s="15">
        <v>1</v>
      </c>
      <c r="SC6" s="15">
        <v>1</v>
      </c>
      <c r="SD6" s="15">
        <v>0</v>
      </c>
      <c r="SE6" s="15">
        <v>0</v>
      </c>
      <c r="SF6" s="15">
        <v>0</v>
      </c>
      <c r="SG6" s="15">
        <v>0</v>
      </c>
      <c r="SH6" s="15">
        <v>0</v>
      </c>
      <c r="SI6" s="15">
        <v>0</v>
      </c>
      <c r="SJ6" s="15">
        <v>0</v>
      </c>
      <c r="SK6" s="15">
        <v>0</v>
      </c>
      <c r="SL6" s="15">
        <v>0</v>
      </c>
      <c r="SM6" s="15">
        <v>0</v>
      </c>
      <c r="SO6" s="15" t="s">
        <v>318</v>
      </c>
      <c r="XI6" s="15" t="s">
        <v>363</v>
      </c>
      <c r="XJ6" s="15" t="s">
        <v>364</v>
      </c>
      <c r="XK6" s="15">
        <v>1</v>
      </c>
      <c r="XL6" s="15">
        <v>1</v>
      </c>
      <c r="XM6" s="15">
        <v>0</v>
      </c>
      <c r="XN6" s="15">
        <v>0</v>
      </c>
      <c r="XO6" s="15">
        <v>0</v>
      </c>
      <c r="XP6" s="15">
        <v>0</v>
      </c>
      <c r="XQ6" s="15">
        <v>0</v>
      </c>
      <c r="XS6" s="15" t="s">
        <v>365</v>
      </c>
      <c r="XT6" s="15">
        <v>1</v>
      </c>
      <c r="XU6" s="15">
        <v>1</v>
      </c>
      <c r="XV6" s="15">
        <v>0</v>
      </c>
      <c r="XW6" s="15">
        <v>0</v>
      </c>
      <c r="XX6" s="15">
        <v>1</v>
      </c>
      <c r="XY6" s="15">
        <v>1</v>
      </c>
      <c r="YN6" s="15" t="s">
        <v>366</v>
      </c>
      <c r="YO6" s="15">
        <v>0</v>
      </c>
      <c r="YP6" s="15">
        <v>1</v>
      </c>
      <c r="YQ6" s="15">
        <v>0</v>
      </c>
      <c r="YR6" s="15">
        <v>0</v>
      </c>
      <c r="YS6" s="15">
        <v>1</v>
      </c>
      <c r="YT6" s="15">
        <v>0</v>
      </c>
      <c r="YU6" s="15">
        <v>0</v>
      </c>
      <c r="YV6" s="15">
        <v>1</v>
      </c>
      <c r="YW6" s="15">
        <v>0</v>
      </c>
      <c r="YX6" s="15">
        <v>0</v>
      </c>
      <c r="YY6" s="15">
        <v>0</v>
      </c>
      <c r="YZ6" s="15">
        <v>0</v>
      </c>
      <c r="ZB6" s="15" t="s">
        <v>367</v>
      </c>
      <c r="ZC6" s="15">
        <v>0</v>
      </c>
      <c r="ZD6" s="15">
        <v>1</v>
      </c>
      <c r="ZE6" s="15">
        <v>1</v>
      </c>
      <c r="ZF6" s="15">
        <v>0</v>
      </c>
      <c r="ZG6" s="15">
        <v>1</v>
      </c>
      <c r="ZH6" s="15">
        <v>0</v>
      </c>
      <c r="ZI6" s="15">
        <v>0</v>
      </c>
      <c r="ZJ6" s="15">
        <v>1</v>
      </c>
      <c r="ZK6" s="15">
        <v>0</v>
      </c>
      <c r="ZL6" s="15">
        <v>0</v>
      </c>
      <c r="ZM6" s="15">
        <v>0</v>
      </c>
      <c r="ZN6" s="15">
        <v>0</v>
      </c>
      <c r="ABR6" s="15" t="s">
        <v>368</v>
      </c>
      <c r="ABS6" s="15">
        <v>0</v>
      </c>
      <c r="ABT6" s="15">
        <v>1</v>
      </c>
      <c r="ABU6" s="15">
        <v>1</v>
      </c>
      <c r="ABV6" s="15">
        <v>0</v>
      </c>
      <c r="ABW6" s="15">
        <v>1</v>
      </c>
      <c r="ABX6" s="15">
        <v>0</v>
      </c>
      <c r="ABY6" s="15">
        <v>0</v>
      </c>
      <c r="ABZ6" s="15">
        <v>0</v>
      </c>
      <c r="ACA6" s="15">
        <v>0</v>
      </c>
      <c r="ACC6" s="15" t="s">
        <v>369</v>
      </c>
      <c r="ACD6" s="15">
        <v>0</v>
      </c>
      <c r="ACE6" s="15">
        <v>1</v>
      </c>
      <c r="ACF6" s="15">
        <v>0</v>
      </c>
      <c r="ACG6" s="15">
        <v>1</v>
      </c>
      <c r="ACH6" s="15">
        <v>1</v>
      </c>
      <c r="ACI6" s="15">
        <v>0</v>
      </c>
      <c r="ACJ6" s="15">
        <v>0</v>
      </c>
      <c r="ACK6" s="15">
        <v>0</v>
      </c>
      <c r="ACL6" s="15">
        <v>0</v>
      </c>
      <c r="AEG6" s="15" t="s">
        <v>370</v>
      </c>
      <c r="AEH6" s="15">
        <v>0</v>
      </c>
      <c r="AEI6" s="15">
        <v>1</v>
      </c>
      <c r="AEJ6" s="15">
        <v>0</v>
      </c>
      <c r="AEK6" s="15">
        <v>0</v>
      </c>
      <c r="AEL6" s="15">
        <v>0</v>
      </c>
      <c r="AEM6" s="15">
        <v>1</v>
      </c>
      <c r="AEN6" s="15">
        <v>0</v>
      </c>
      <c r="AEO6" s="15">
        <v>0</v>
      </c>
      <c r="AEP6" s="15">
        <v>0</v>
      </c>
      <c r="AEQ6" s="15">
        <v>0</v>
      </c>
      <c r="AES6" s="15" t="s">
        <v>371</v>
      </c>
      <c r="AET6" s="15">
        <v>0</v>
      </c>
      <c r="AEU6" s="15">
        <v>1</v>
      </c>
      <c r="AEV6" s="15">
        <v>0</v>
      </c>
      <c r="AEW6" s="15">
        <v>1</v>
      </c>
      <c r="AEX6" s="15">
        <v>0</v>
      </c>
      <c r="AEY6" s="15">
        <v>0</v>
      </c>
      <c r="AEZ6" s="15">
        <v>0</v>
      </c>
      <c r="AFA6" s="15">
        <v>0</v>
      </c>
      <c r="AFB6" s="15">
        <v>0</v>
      </c>
      <c r="AFC6" s="15">
        <v>0</v>
      </c>
      <c r="AGO6" s="15" t="s">
        <v>372</v>
      </c>
      <c r="AGP6" s="15">
        <v>0</v>
      </c>
      <c r="AGQ6" s="15">
        <v>0</v>
      </c>
      <c r="AGR6" s="15">
        <v>0</v>
      </c>
      <c r="AGS6" s="15">
        <v>0</v>
      </c>
      <c r="AGT6" s="15">
        <v>0</v>
      </c>
      <c r="AGU6" s="15">
        <v>1</v>
      </c>
      <c r="AGV6" s="15">
        <v>0</v>
      </c>
      <c r="AGW6" s="15">
        <v>0</v>
      </c>
      <c r="AGX6" s="15">
        <v>0</v>
      </c>
      <c r="AGY6" s="15">
        <v>0</v>
      </c>
      <c r="AGZ6" s="15">
        <v>0</v>
      </c>
      <c r="AHA6" s="15">
        <v>0</v>
      </c>
      <c r="AHC6" s="15" t="s">
        <v>373</v>
      </c>
      <c r="AHH6" s="15" t="s">
        <v>374</v>
      </c>
      <c r="AHI6" s="15">
        <v>0</v>
      </c>
      <c r="AHJ6" s="15">
        <v>1</v>
      </c>
      <c r="AHK6" s="15">
        <v>1</v>
      </c>
      <c r="AHL6" s="15" t="s">
        <v>375</v>
      </c>
      <c r="AHM6" s="15">
        <v>1</v>
      </c>
      <c r="AHN6" s="15">
        <v>0</v>
      </c>
      <c r="AHO6" s="15">
        <v>1</v>
      </c>
      <c r="AIF6" s="15" t="s">
        <v>252</v>
      </c>
      <c r="AIG6" s="15" t="s">
        <v>240</v>
      </c>
      <c r="AIH6" s="15" t="s">
        <v>376</v>
      </c>
      <c r="AII6" s="15" t="s">
        <v>376</v>
      </c>
      <c r="AIJ6" s="15" t="s">
        <v>240</v>
      </c>
      <c r="AIK6" s="15" t="s">
        <v>240</v>
      </c>
      <c r="AIL6" s="15" t="s">
        <v>376</v>
      </c>
      <c r="AIM6" s="15" t="s">
        <v>376</v>
      </c>
      <c r="AIZ6" s="15" t="s">
        <v>277</v>
      </c>
      <c r="AJA6" s="15">
        <v>225165691</v>
      </c>
      <c r="AJB6" s="15" t="s">
        <v>377</v>
      </c>
      <c r="AJC6" s="13">
        <v>44490.76185185185</v>
      </c>
      <c r="AJF6" s="15" t="s">
        <v>279</v>
      </c>
      <c r="AJG6" s="15" t="s">
        <v>280</v>
      </c>
      <c r="AJI6" s="15">
        <v>5</v>
      </c>
    </row>
    <row r="7" spans="1:945" s="15" customFormat="1" x14ac:dyDescent="0.25">
      <c r="A7" s="13">
        <v>44493.45043203704</v>
      </c>
      <c r="B7" s="13">
        <v>44493.46305233796</v>
      </c>
      <c r="C7" s="13">
        <v>44493</v>
      </c>
      <c r="D7" s="15" t="s">
        <v>281</v>
      </c>
      <c r="F7" s="13">
        <v>44493</v>
      </c>
      <c r="G7" s="15" t="s">
        <v>240</v>
      </c>
      <c r="H7" s="15" t="s">
        <v>240</v>
      </c>
      <c r="I7" s="15" t="s">
        <v>378</v>
      </c>
      <c r="J7" s="15" t="s">
        <v>241</v>
      </c>
      <c r="K7" s="15" t="s">
        <v>307</v>
      </c>
      <c r="M7" s="15" t="s">
        <v>243</v>
      </c>
      <c r="N7" s="15" t="s">
        <v>379</v>
      </c>
      <c r="O7" s="15">
        <v>0</v>
      </c>
      <c r="P7" s="15">
        <v>0</v>
      </c>
      <c r="Q7" s="15">
        <v>0</v>
      </c>
      <c r="R7" s="15">
        <v>1</v>
      </c>
      <c r="S7" s="15">
        <v>0</v>
      </c>
      <c r="T7" s="15">
        <v>0</v>
      </c>
      <c r="U7" s="15">
        <v>0</v>
      </c>
      <c r="V7" s="15">
        <v>0</v>
      </c>
      <c r="W7" s="15">
        <v>0</v>
      </c>
      <c r="X7" s="15">
        <v>0</v>
      </c>
      <c r="Z7" s="15">
        <v>30</v>
      </c>
      <c r="AA7" s="15">
        <v>10</v>
      </c>
      <c r="AB7" s="15">
        <v>115</v>
      </c>
      <c r="AG7" s="15" t="s">
        <v>311</v>
      </c>
      <c r="AH7" s="15">
        <v>0</v>
      </c>
      <c r="AI7" s="15">
        <v>0</v>
      </c>
      <c r="AJ7" s="15">
        <v>0</v>
      </c>
      <c r="AK7" s="15">
        <v>0</v>
      </c>
      <c r="AL7" s="15">
        <v>1</v>
      </c>
      <c r="AM7" s="15">
        <v>0</v>
      </c>
      <c r="AN7" s="15">
        <v>0</v>
      </c>
      <c r="AO7" s="15" t="s">
        <v>380</v>
      </c>
      <c r="KV7" s="15" t="s">
        <v>255</v>
      </c>
      <c r="MT7" s="15" t="s">
        <v>381</v>
      </c>
      <c r="MU7" s="15">
        <v>0</v>
      </c>
      <c r="MV7" s="15">
        <v>1</v>
      </c>
      <c r="MW7" s="15">
        <v>0</v>
      </c>
      <c r="MX7" s="15">
        <v>1</v>
      </c>
      <c r="MY7" s="15">
        <v>0</v>
      </c>
      <c r="MZ7" s="15">
        <v>0</v>
      </c>
      <c r="NA7" s="15">
        <v>1</v>
      </c>
      <c r="NB7" s="15">
        <v>0</v>
      </c>
      <c r="NC7" s="15">
        <v>0</v>
      </c>
      <c r="ND7" s="15">
        <v>0</v>
      </c>
      <c r="NE7" s="15">
        <v>0</v>
      </c>
      <c r="NF7" s="15">
        <v>0</v>
      </c>
      <c r="NH7" s="15" t="s">
        <v>257</v>
      </c>
      <c r="XI7" s="15" t="s">
        <v>382</v>
      </c>
      <c r="XJ7" s="15" t="s">
        <v>383</v>
      </c>
      <c r="XK7" s="15">
        <v>1</v>
      </c>
      <c r="XL7" s="15">
        <v>1</v>
      </c>
      <c r="XM7" s="15">
        <v>1</v>
      </c>
      <c r="XN7" s="15">
        <v>1</v>
      </c>
      <c r="XO7" s="15">
        <v>0</v>
      </c>
      <c r="XP7" s="15">
        <v>0</v>
      </c>
      <c r="XQ7" s="15">
        <v>0</v>
      </c>
      <c r="XS7" s="15" t="s">
        <v>384</v>
      </c>
      <c r="XT7" s="15">
        <v>1</v>
      </c>
      <c r="XU7" s="15">
        <v>1</v>
      </c>
      <c r="XV7" s="15">
        <v>0</v>
      </c>
      <c r="XW7" s="15">
        <v>1</v>
      </c>
      <c r="XX7" s="15">
        <v>0</v>
      </c>
      <c r="XY7" s="15">
        <v>0</v>
      </c>
      <c r="AGO7" s="15" t="s">
        <v>385</v>
      </c>
      <c r="AGP7" s="15">
        <v>0</v>
      </c>
      <c r="AGQ7" s="15">
        <v>1</v>
      </c>
      <c r="AGR7" s="15">
        <v>1</v>
      </c>
      <c r="AGS7" s="15">
        <v>1</v>
      </c>
      <c r="AGT7" s="15">
        <v>1</v>
      </c>
      <c r="AGU7" s="15">
        <v>1</v>
      </c>
      <c r="AGV7" s="15">
        <v>1</v>
      </c>
      <c r="AGW7" s="15">
        <v>1</v>
      </c>
      <c r="AGX7" s="15">
        <v>1</v>
      </c>
      <c r="AGY7" s="15">
        <v>0</v>
      </c>
      <c r="AGZ7" s="15">
        <v>0</v>
      </c>
      <c r="AHA7" s="15">
        <v>0</v>
      </c>
      <c r="AHC7" s="15" t="s">
        <v>386</v>
      </c>
      <c r="AIZ7" s="15" t="s">
        <v>387</v>
      </c>
      <c r="AJA7" s="15">
        <v>225865938</v>
      </c>
      <c r="AJB7" s="15" t="s">
        <v>388</v>
      </c>
      <c r="AJC7" s="13">
        <v>44493.452199074083</v>
      </c>
      <c r="AJF7" s="15" t="s">
        <v>279</v>
      </c>
      <c r="AJG7" s="15" t="s">
        <v>280</v>
      </c>
      <c r="AJI7" s="15">
        <v>6</v>
      </c>
    </row>
    <row r="8" spans="1:945" s="15" customFormat="1" x14ac:dyDescent="0.25">
      <c r="A8" s="13">
        <v>44493.476645949071</v>
      </c>
      <c r="B8" s="13">
        <v>44493.534572673612</v>
      </c>
      <c r="C8" s="13">
        <v>44493</v>
      </c>
      <c r="D8" s="15" t="s">
        <v>281</v>
      </c>
      <c r="F8" s="13">
        <v>44493</v>
      </c>
      <c r="G8" s="15" t="s">
        <v>240</v>
      </c>
      <c r="H8" s="15" t="s">
        <v>240</v>
      </c>
      <c r="J8" s="15" t="s">
        <v>241</v>
      </c>
      <c r="K8" s="15" t="s">
        <v>307</v>
      </c>
      <c r="M8" s="15" t="s">
        <v>389</v>
      </c>
      <c r="AC8" s="15" t="s">
        <v>309</v>
      </c>
      <c r="AD8" s="15">
        <v>0</v>
      </c>
      <c r="AE8" s="15">
        <v>1</v>
      </c>
      <c r="AF8" s="15">
        <v>0</v>
      </c>
      <c r="CB8" s="15" t="s">
        <v>255</v>
      </c>
      <c r="CC8" s="15" t="s">
        <v>390</v>
      </c>
      <c r="CD8" s="15">
        <v>0</v>
      </c>
      <c r="CE8" s="15">
        <v>0</v>
      </c>
      <c r="CF8" s="15">
        <v>0</v>
      </c>
      <c r="CG8" s="15">
        <v>1</v>
      </c>
      <c r="CH8" s="15">
        <v>0</v>
      </c>
      <c r="CI8" s="15">
        <v>0</v>
      </c>
      <c r="CJ8" s="15">
        <v>0</v>
      </c>
      <c r="CK8" s="15">
        <v>0</v>
      </c>
      <c r="CQ8" s="15">
        <v>650</v>
      </c>
      <c r="CR8" s="15" t="s">
        <v>311</v>
      </c>
      <c r="CS8" s="15">
        <v>0</v>
      </c>
      <c r="CT8" s="15">
        <v>0</v>
      </c>
      <c r="CU8" s="15">
        <v>0</v>
      </c>
      <c r="CV8" s="15">
        <v>0</v>
      </c>
      <c r="CW8" s="15">
        <v>1</v>
      </c>
      <c r="CX8" s="15">
        <v>0</v>
      </c>
      <c r="CY8" s="15">
        <v>0</v>
      </c>
      <c r="CZ8" s="15" t="s">
        <v>391</v>
      </c>
      <c r="DA8" s="15" t="s">
        <v>250</v>
      </c>
      <c r="DC8" s="15" t="s">
        <v>353</v>
      </c>
      <c r="DD8" s="15">
        <v>0</v>
      </c>
      <c r="DE8" s="15">
        <v>1</v>
      </c>
      <c r="DF8" s="15">
        <v>0</v>
      </c>
      <c r="DG8" s="15">
        <v>0</v>
      </c>
      <c r="DH8" s="15">
        <v>0</v>
      </c>
      <c r="DI8" s="15">
        <v>0</v>
      </c>
      <c r="DJ8" s="15">
        <v>0</v>
      </c>
      <c r="DK8" s="15">
        <v>0</v>
      </c>
      <c r="DL8" s="15">
        <v>0</v>
      </c>
      <c r="JK8" s="15" t="s">
        <v>251</v>
      </c>
      <c r="KL8" s="15" t="s">
        <v>252</v>
      </c>
      <c r="KM8" s="15" t="s">
        <v>392</v>
      </c>
      <c r="KV8" s="15" t="s">
        <v>240</v>
      </c>
      <c r="KW8" s="15" t="s">
        <v>393</v>
      </c>
      <c r="LF8" s="15" t="s">
        <v>337</v>
      </c>
      <c r="LG8" s="15">
        <v>0</v>
      </c>
      <c r="LH8" s="15">
        <v>0</v>
      </c>
      <c r="LI8" s="15">
        <v>1</v>
      </c>
      <c r="LJ8" s="15">
        <v>0</v>
      </c>
      <c r="LK8" s="15">
        <v>0</v>
      </c>
      <c r="LL8" s="15">
        <v>0</v>
      </c>
      <c r="MT8" s="15" t="s">
        <v>394</v>
      </c>
      <c r="MU8" s="15">
        <v>0</v>
      </c>
      <c r="MV8" s="15">
        <v>0</v>
      </c>
      <c r="MW8" s="15">
        <v>0</v>
      </c>
      <c r="MX8" s="15">
        <v>0</v>
      </c>
      <c r="MY8" s="15">
        <v>0</v>
      </c>
      <c r="MZ8" s="15">
        <v>0</v>
      </c>
      <c r="NA8" s="15">
        <v>0</v>
      </c>
      <c r="NB8" s="15">
        <v>1</v>
      </c>
      <c r="NC8" s="15">
        <v>0</v>
      </c>
      <c r="ND8" s="15">
        <v>0</v>
      </c>
      <c r="NE8" s="15">
        <v>0</v>
      </c>
      <c r="NF8" s="15">
        <v>0</v>
      </c>
      <c r="NH8" s="15" t="s">
        <v>257</v>
      </c>
      <c r="NK8" s="15" t="s">
        <v>240</v>
      </c>
      <c r="PL8" s="15" t="s">
        <v>358</v>
      </c>
      <c r="PM8" s="15">
        <v>0</v>
      </c>
      <c r="PN8" s="15">
        <v>1</v>
      </c>
      <c r="PO8" s="15">
        <v>0</v>
      </c>
      <c r="PP8" s="15">
        <v>0</v>
      </c>
      <c r="PQ8" s="15">
        <v>0</v>
      </c>
      <c r="PR8" s="15">
        <v>0</v>
      </c>
      <c r="PS8" s="15">
        <v>0</v>
      </c>
      <c r="PT8" s="15">
        <v>0</v>
      </c>
      <c r="PU8" s="15">
        <v>0</v>
      </c>
      <c r="QH8" s="15" t="s">
        <v>395</v>
      </c>
      <c r="QI8" s="15" t="s">
        <v>396</v>
      </c>
      <c r="QJ8" s="15">
        <v>1</v>
      </c>
      <c r="QK8" s="15">
        <v>1</v>
      </c>
      <c r="QL8" s="15">
        <v>1</v>
      </c>
      <c r="QM8" s="15">
        <v>1</v>
      </c>
      <c r="QN8" s="15">
        <v>1</v>
      </c>
      <c r="QO8" s="15">
        <v>1</v>
      </c>
      <c r="QP8" s="15">
        <v>0</v>
      </c>
      <c r="QQ8" s="15">
        <v>0</v>
      </c>
      <c r="QR8" s="15">
        <v>1</v>
      </c>
      <c r="QS8" s="15">
        <v>1</v>
      </c>
      <c r="QT8" s="15">
        <v>1</v>
      </c>
      <c r="QU8" s="15">
        <v>1</v>
      </c>
      <c r="QV8" s="15">
        <v>0</v>
      </c>
      <c r="QW8" s="15">
        <v>0</v>
      </c>
      <c r="QX8" s="15">
        <v>0</v>
      </c>
      <c r="QZ8" s="15" t="s">
        <v>318</v>
      </c>
      <c r="XI8" s="15" t="s">
        <v>397</v>
      </c>
      <c r="XJ8" s="15" t="s">
        <v>311</v>
      </c>
      <c r="XK8" s="15">
        <v>0</v>
      </c>
      <c r="XL8" s="15">
        <v>0</v>
      </c>
      <c r="XM8" s="15">
        <v>0</v>
      </c>
      <c r="XN8" s="15">
        <v>0</v>
      </c>
      <c r="XO8" s="15">
        <v>1</v>
      </c>
      <c r="XP8" s="15">
        <v>0</v>
      </c>
      <c r="XQ8" s="15">
        <v>0</v>
      </c>
      <c r="XR8" s="15" t="s">
        <v>398</v>
      </c>
      <c r="XS8" s="15" t="s">
        <v>399</v>
      </c>
      <c r="XT8" s="15">
        <v>1</v>
      </c>
      <c r="XU8" s="15">
        <v>0</v>
      </c>
      <c r="XV8" s="15">
        <v>0</v>
      </c>
      <c r="XW8" s="15">
        <v>0</v>
      </c>
      <c r="XX8" s="15">
        <v>0</v>
      </c>
      <c r="XY8" s="15">
        <v>0</v>
      </c>
      <c r="YN8" s="15" t="s">
        <v>400</v>
      </c>
      <c r="YO8" s="15">
        <v>0</v>
      </c>
      <c r="YP8" s="15">
        <v>0</v>
      </c>
      <c r="YQ8" s="15">
        <v>1</v>
      </c>
      <c r="YR8" s="15">
        <v>0</v>
      </c>
      <c r="YS8" s="15">
        <v>1</v>
      </c>
      <c r="YT8" s="15">
        <v>0</v>
      </c>
      <c r="YU8" s="15">
        <v>0</v>
      </c>
      <c r="YV8" s="15">
        <v>0</v>
      </c>
      <c r="YW8" s="15">
        <v>0</v>
      </c>
      <c r="YX8" s="15">
        <v>0</v>
      </c>
      <c r="YY8" s="15">
        <v>0</v>
      </c>
      <c r="YZ8" s="15">
        <v>0</v>
      </c>
      <c r="ABR8" s="15" t="s">
        <v>311</v>
      </c>
      <c r="ABS8" s="15">
        <v>0</v>
      </c>
      <c r="ABT8" s="15">
        <v>0</v>
      </c>
      <c r="ABU8" s="15">
        <v>0</v>
      </c>
      <c r="ABV8" s="15">
        <v>0</v>
      </c>
      <c r="ABW8" s="15">
        <v>0</v>
      </c>
      <c r="ABX8" s="15">
        <v>0</v>
      </c>
      <c r="ABY8" s="15">
        <v>1</v>
      </c>
      <c r="ABZ8" s="15">
        <v>0</v>
      </c>
      <c r="ACA8" s="15">
        <v>0</v>
      </c>
      <c r="ACB8" s="15" t="s">
        <v>401</v>
      </c>
      <c r="AEG8" s="15" t="s">
        <v>300</v>
      </c>
      <c r="AEH8" s="15">
        <v>0</v>
      </c>
      <c r="AEI8" s="15">
        <v>1</v>
      </c>
      <c r="AEJ8" s="15">
        <v>0</v>
      </c>
      <c r="AEK8" s="15">
        <v>0</v>
      </c>
      <c r="AEL8" s="15">
        <v>0</v>
      </c>
      <c r="AEM8" s="15">
        <v>0</v>
      </c>
      <c r="AEN8" s="15">
        <v>0</v>
      </c>
      <c r="AEO8" s="15">
        <v>0</v>
      </c>
      <c r="AEP8" s="15">
        <v>0</v>
      </c>
      <c r="AEQ8" s="15">
        <v>0</v>
      </c>
      <c r="AGO8" s="15" t="s">
        <v>311</v>
      </c>
      <c r="AGP8" s="15">
        <v>0</v>
      </c>
      <c r="AGQ8" s="15">
        <v>0</v>
      </c>
      <c r="AGR8" s="15">
        <v>0</v>
      </c>
      <c r="AGS8" s="15">
        <v>0</v>
      </c>
      <c r="AGT8" s="15">
        <v>0</v>
      </c>
      <c r="AGU8" s="15">
        <v>0</v>
      </c>
      <c r="AGV8" s="15">
        <v>0</v>
      </c>
      <c r="AGW8" s="15">
        <v>0</v>
      </c>
      <c r="AGX8" s="15">
        <v>0</v>
      </c>
      <c r="AGY8" s="15">
        <v>1</v>
      </c>
      <c r="AGZ8" s="15">
        <v>0</v>
      </c>
      <c r="AHA8" s="15">
        <v>0</v>
      </c>
      <c r="AHB8" s="15" t="s">
        <v>402</v>
      </c>
      <c r="AHC8" s="15" t="s">
        <v>403</v>
      </c>
      <c r="AHH8" s="15" t="s">
        <v>302</v>
      </c>
      <c r="AHI8" s="15">
        <v>0</v>
      </c>
      <c r="AHJ8" s="15">
        <v>1</v>
      </c>
      <c r="AHK8" s="15">
        <v>0</v>
      </c>
      <c r="AIF8" s="15" t="s">
        <v>240</v>
      </c>
      <c r="AIG8" s="15" t="s">
        <v>240</v>
      </c>
      <c r="AIH8" s="15" t="s">
        <v>404</v>
      </c>
      <c r="AII8" s="15" t="s">
        <v>405</v>
      </c>
      <c r="AIZ8" s="15" t="s">
        <v>406</v>
      </c>
      <c r="AJA8" s="15">
        <v>225865944</v>
      </c>
      <c r="AJB8" s="15" t="s">
        <v>407</v>
      </c>
      <c r="AJC8" s="13">
        <v>44493.452210648153</v>
      </c>
      <c r="AJF8" s="15" t="s">
        <v>279</v>
      </c>
      <c r="AJG8" s="15" t="s">
        <v>280</v>
      </c>
      <c r="AJI8" s="15">
        <v>7</v>
      </c>
    </row>
    <row r="9" spans="1:945" s="15" customFormat="1" x14ac:dyDescent="0.25">
      <c r="A9" s="13">
        <v>44493.549325555563</v>
      </c>
      <c r="B9" s="13">
        <v>44493.564270601863</v>
      </c>
      <c r="C9" s="13">
        <v>44493</v>
      </c>
      <c r="D9" s="15" t="s">
        <v>281</v>
      </c>
      <c r="F9" s="13">
        <v>44493</v>
      </c>
      <c r="G9" s="15" t="s">
        <v>240</v>
      </c>
      <c r="H9" s="15" t="s">
        <v>240</v>
      </c>
      <c r="I9" s="15" t="s">
        <v>330</v>
      </c>
      <c r="J9" s="15" t="s">
        <v>241</v>
      </c>
      <c r="K9" s="15" t="s">
        <v>307</v>
      </c>
      <c r="M9" s="15" t="s">
        <v>389</v>
      </c>
      <c r="AC9" s="15" t="s">
        <v>409</v>
      </c>
      <c r="AD9" s="15">
        <v>1</v>
      </c>
      <c r="AE9" s="15">
        <v>0</v>
      </c>
      <c r="AF9" s="15">
        <v>1</v>
      </c>
      <c r="AP9" s="15" t="s">
        <v>335</v>
      </c>
      <c r="AQ9" s="15" t="s">
        <v>410</v>
      </c>
      <c r="AR9" s="15">
        <v>0</v>
      </c>
      <c r="AS9" s="15">
        <v>0</v>
      </c>
      <c r="AT9" s="15">
        <v>1</v>
      </c>
      <c r="AU9" s="15">
        <v>1</v>
      </c>
      <c r="AV9" s="15">
        <v>0</v>
      </c>
      <c r="AW9" s="15">
        <v>0</v>
      </c>
      <c r="AX9" s="15">
        <v>0</v>
      </c>
      <c r="AY9" s="15">
        <v>0</v>
      </c>
      <c r="BC9" s="15" t="s">
        <v>411</v>
      </c>
      <c r="BE9" s="15">
        <v>200</v>
      </c>
      <c r="BF9" s="15" t="s">
        <v>412</v>
      </c>
      <c r="BG9" s="15">
        <v>1</v>
      </c>
      <c r="BH9" s="15">
        <v>0</v>
      </c>
      <c r="BI9" s="15">
        <v>1</v>
      </c>
      <c r="BJ9" s="15">
        <v>1</v>
      </c>
      <c r="BK9" s="15">
        <v>0</v>
      </c>
      <c r="BL9" s="15">
        <v>0</v>
      </c>
      <c r="BM9" s="15">
        <v>0</v>
      </c>
      <c r="BO9" s="15" t="s">
        <v>413</v>
      </c>
      <c r="BQ9" s="15" t="s">
        <v>353</v>
      </c>
      <c r="BR9" s="15">
        <v>0</v>
      </c>
      <c r="BS9" s="15">
        <v>1</v>
      </c>
      <c r="BT9" s="15">
        <v>0</v>
      </c>
      <c r="BU9" s="15">
        <v>0</v>
      </c>
      <c r="BV9" s="15">
        <v>0</v>
      </c>
      <c r="BW9" s="15">
        <v>0</v>
      </c>
      <c r="BX9" s="15">
        <v>0</v>
      </c>
      <c r="BY9" s="15">
        <v>0</v>
      </c>
      <c r="BZ9" s="15">
        <v>0</v>
      </c>
      <c r="DN9" s="15" t="s">
        <v>335</v>
      </c>
      <c r="DO9" s="15" t="s">
        <v>410</v>
      </c>
      <c r="DP9" s="15">
        <v>0</v>
      </c>
      <c r="DQ9" s="15">
        <v>0</v>
      </c>
      <c r="DR9" s="15">
        <v>1</v>
      </c>
      <c r="DS9" s="15">
        <v>1</v>
      </c>
      <c r="DT9" s="15">
        <v>0</v>
      </c>
      <c r="DU9" s="15">
        <v>0</v>
      </c>
      <c r="DV9" s="15">
        <v>0</v>
      </c>
      <c r="DW9" s="15">
        <v>0</v>
      </c>
      <c r="EA9" s="15" t="s">
        <v>411</v>
      </c>
      <c r="EC9" s="15">
        <v>200</v>
      </c>
      <c r="ED9" s="15" t="s">
        <v>414</v>
      </c>
      <c r="EE9" s="15">
        <v>1</v>
      </c>
      <c r="EF9" s="15">
        <v>0</v>
      </c>
      <c r="EG9" s="15">
        <v>1</v>
      </c>
      <c r="EH9" s="15">
        <v>1</v>
      </c>
      <c r="EI9" s="15">
        <v>0</v>
      </c>
      <c r="EJ9" s="15">
        <v>0</v>
      </c>
      <c r="EK9" s="15">
        <v>0</v>
      </c>
      <c r="EM9" s="15" t="s">
        <v>413</v>
      </c>
      <c r="EO9" s="15" t="s">
        <v>353</v>
      </c>
      <c r="EP9" s="15">
        <v>0</v>
      </c>
      <c r="EQ9" s="15">
        <v>1</v>
      </c>
      <c r="ER9" s="15">
        <v>0</v>
      </c>
      <c r="ES9" s="15">
        <v>0</v>
      </c>
      <c r="ET9" s="15">
        <v>0</v>
      </c>
      <c r="EU9" s="15">
        <v>0</v>
      </c>
      <c r="EV9" s="15">
        <v>0</v>
      </c>
      <c r="EW9" s="15">
        <v>0</v>
      </c>
      <c r="EX9" s="15">
        <v>0</v>
      </c>
      <c r="JJ9" s="15" t="s">
        <v>415</v>
      </c>
      <c r="JL9" s="15" t="s">
        <v>415</v>
      </c>
      <c r="JP9" s="15" t="s">
        <v>416</v>
      </c>
      <c r="JQ9" s="15">
        <v>1</v>
      </c>
      <c r="JR9" s="15">
        <v>1</v>
      </c>
      <c r="JS9" s="15">
        <v>1</v>
      </c>
      <c r="JT9" s="15">
        <v>1</v>
      </c>
      <c r="JU9" s="15">
        <v>0</v>
      </c>
      <c r="JV9" s="15">
        <v>0</v>
      </c>
      <c r="JW9" s="15">
        <v>1</v>
      </c>
      <c r="JX9" s="15">
        <v>1</v>
      </c>
      <c r="JY9" s="15">
        <v>1</v>
      </c>
      <c r="JZ9" s="15">
        <v>0</v>
      </c>
      <c r="KA9" s="15">
        <v>1</v>
      </c>
      <c r="KB9" s="15">
        <v>1</v>
      </c>
      <c r="KC9" s="15">
        <v>1</v>
      </c>
      <c r="KD9" s="15">
        <v>1</v>
      </c>
      <c r="KE9" s="15">
        <v>0</v>
      </c>
      <c r="KF9" s="15">
        <v>0</v>
      </c>
      <c r="KG9" s="15">
        <v>0</v>
      </c>
      <c r="KI9" s="15" t="s">
        <v>417</v>
      </c>
      <c r="KJ9" s="15" t="s">
        <v>240</v>
      </c>
      <c r="KN9" s="15" t="s">
        <v>240</v>
      </c>
      <c r="KV9" s="15" t="s">
        <v>252</v>
      </c>
      <c r="KX9" s="15" t="s">
        <v>287</v>
      </c>
      <c r="KY9" s="15">
        <v>1</v>
      </c>
      <c r="KZ9" s="15">
        <v>0</v>
      </c>
      <c r="LA9" s="15">
        <v>0</v>
      </c>
      <c r="LB9" s="15">
        <v>0</v>
      </c>
      <c r="LC9" s="15">
        <v>0</v>
      </c>
      <c r="LD9" s="15">
        <v>0</v>
      </c>
      <c r="LN9" s="15" t="s">
        <v>255</v>
      </c>
      <c r="LO9" s="15">
        <v>0</v>
      </c>
      <c r="LP9" s="15">
        <v>0</v>
      </c>
      <c r="LQ9" s="15">
        <v>0</v>
      </c>
      <c r="LR9" s="15">
        <v>0</v>
      </c>
      <c r="LS9" s="15">
        <v>1</v>
      </c>
      <c r="LT9" s="15">
        <v>0</v>
      </c>
      <c r="MT9" s="15" t="s">
        <v>418</v>
      </c>
      <c r="MU9" s="15">
        <v>1</v>
      </c>
      <c r="MV9" s="15">
        <v>0</v>
      </c>
      <c r="MW9" s="15">
        <v>1</v>
      </c>
      <c r="MX9" s="15">
        <v>1</v>
      </c>
      <c r="MY9" s="15">
        <v>1</v>
      </c>
      <c r="MZ9" s="15">
        <v>0</v>
      </c>
      <c r="NA9" s="15">
        <v>0</v>
      </c>
      <c r="NB9" s="15">
        <v>0</v>
      </c>
      <c r="NC9" s="15">
        <v>1</v>
      </c>
      <c r="ND9" s="15">
        <v>0</v>
      </c>
      <c r="NE9" s="15">
        <v>0</v>
      </c>
      <c r="NF9" s="15">
        <v>0</v>
      </c>
      <c r="NH9" s="15" t="s">
        <v>357</v>
      </c>
      <c r="NI9" s="15" t="s">
        <v>252</v>
      </c>
      <c r="NM9" s="15" t="s">
        <v>252</v>
      </c>
      <c r="NW9" s="15" t="s">
        <v>419</v>
      </c>
      <c r="NX9" s="15">
        <v>1</v>
      </c>
      <c r="NY9" s="15">
        <v>0</v>
      </c>
      <c r="NZ9" s="15">
        <v>0</v>
      </c>
      <c r="OA9" s="15">
        <v>0</v>
      </c>
      <c r="OB9" s="15">
        <v>0</v>
      </c>
      <c r="OC9" s="15">
        <v>0</v>
      </c>
      <c r="OD9" s="15">
        <v>0</v>
      </c>
      <c r="OE9" s="15">
        <v>0</v>
      </c>
      <c r="OF9" s="15">
        <v>0</v>
      </c>
      <c r="OS9" s="15" t="s">
        <v>420</v>
      </c>
      <c r="OT9" s="15" t="s">
        <v>421</v>
      </c>
      <c r="OU9" s="15">
        <v>1</v>
      </c>
      <c r="OV9" s="15">
        <v>0</v>
      </c>
      <c r="OW9" s="15">
        <v>1</v>
      </c>
      <c r="OX9" s="15">
        <v>0</v>
      </c>
      <c r="OY9" s="15">
        <v>1</v>
      </c>
      <c r="OZ9" s="15">
        <v>0</v>
      </c>
      <c r="PA9" s="15">
        <v>1</v>
      </c>
      <c r="PB9" s="15">
        <v>1</v>
      </c>
      <c r="PC9" s="15">
        <v>1</v>
      </c>
      <c r="PD9" s="15">
        <v>1</v>
      </c>
      <c r="PE9" s="15">
        <v>1</v>
      </c>
      <c r="PF9" s="15">
        <v>0</v>
      </c>
      <c r="PG9" s="15">
        <v>0</v>
      </c>
      <c r="PH9" s="15">
        <v>0</v>
      </c>
      <c r="PI9" s="15">
        <v>0</v>
      </c>
      <c r="PK9" s="15" t="s">
        <v>292</v>
      </c>
      <c r="RA9" s="15" t="s">
        <v>419</v>
      </c>
      <c r="RB9" s="15">
        <v>1</v>
      </c>
      <c r="RC9" s="15">
        <v>0</v>
      </c>
      <c r="RD9" s="15">
        <v>0</v>
      </c>
      <c r="RE9" s="15">
        <v>0</v>
      </c>
      <c r="RF9" s="15">
        <v>0</v>
      </c>
      <c r="RG9" s="15">
        <v>0</v>
      </c>
      <c r="RH9" s="15">
        <v>0</v>
      </c>
      <c r="RI9" s="15">
        <v>0</v>
      </c>
      <c r="RJ9" s="15">
        <v>0</v>
      </c>
      <c r="RW9" s="15" t="s">
        <v>422</v>
      </c>
      <c r="RX9" s="15" t="s">
        <v>423</v>
      </c>
      <c r="RY9" s="15">
        <v>1</v>
      </c>
      <c r="RZ9" s="15">
        <v>0</v>
      </c>
      <c r="SA9" s="15">
        <v>1</v>
      </c>
      <c r="SB9" s="15">
        <v>0</v>
      </c>
      <c r="SC9" s="15">
        <v>1</v>
      </c>
      <c r="SD9" s="15">
        <v>0</v>
      </c>
      <c r="SE9" s="15">
        <v>1</v>
      </c>
      <c r="SF9" s="15">
        <v>1</v>
      </c>
      <c r="SG9" s="15">
        <v>0</v>
      </c>
      <c r="SH9" s="15">
        <v>1</v>
      </c>
      <c r="SI9" s="15">
        <v>1</v>
      </c>
      <c r="SJ9" s="15">
        <v>0</v>
      </c>
      <c r="SK9" s="15">
        <v>0</v>
      </c>
      <c r="SL9" s="15">
        <v>0</v>
      </c>
      <c r="SM9" s="15">
        <v>0</v>
      </c>
      <c r="SO9" s="15" t="s">
        <v>292</v>
      </c>
      <c r="XI9" s="15" t="s">
        <v>424</v>
      </c>
      <c r="XJ9" s="15" t="s">
        <v>255</v>
      </c>
      <c r="XK9" s="15">
        <v>0</v>
      </c>
      <c r="XL9" s="15">
        <v>0</v>
      </c>
      <c r="XM9" s="15">
        <v>0</v>
      </c>
      <c r="XN9" s="15">
        <v>0</v>
      </c>
      <c r="XO9" s="15">
        <v>0</v>
      </c>
      <c r="XP9" s="15">
        <v>1</v>
      </c>
      <c r="XQ9" s="15">
        <v>0</v>
      </c>
      <c r="XS9" s="15" t="s">
        <v>425</v>
      </c>
      <c r="XT9" s="15">
        <v>1</v>
      </c>
      <c r="XU9" s="15">
        <v>0</v>
      </c>
      <c r="XV9" s="15">
        <v>0</v>
      </c>
      <c r="XW9" s="15">
        <v>0</v>
      </c>
      <c r="XX9" s="15">
        <v>1</v>
      </c>
      <c r="XY9" s="15">
        <v>0</v>
      </c>
      <c r="XZ9" s="15" t="s">
        <v>267</v>
      </c>
      <c r="YA9" s="15">
        <v>1</v>
      </c>
      <c r="YB9" s="15">
        <v>0</v>
      </c>
      <c r="YC9" s="15">
        <v>0</v>
      </c>
      <c r="YD9" s="15">
        <v>0</v>
      </c>
      <c r="YE9" s="15">
        <v>0</v>
      </c>
      <c r="YF9" s="15">
        <v>0</v>
      </c>
      <c r="YG9" s="15">
        <v>0</v>
      </c>
      <c r="YH9" s="15">
        <v>0</v>
      </c>
      <c r="YI9" s="15">
        <v>0</v>
      </c>
      <c r="YJ9" s="15">
        <v>0</v>
      </c>
      <c r="YK9" s="15">
        <v>0</v>
      </c>
      <c r="YL9" s="15">
        <v>0</v>
      </c>
      <c r="ZB9" s="15" t="s">
        <v>426</v>
      </c>
      <c r="ZC9" s="15">
        <v>0</v>
      </c>
      <c r="ZD9" s="15">
        <v>0</v>
      </c>
      <c r="ZE9" s="15">
        <v>0</v>
      </c>
      <c r="ZF9" s="15">
        <v>0</v>
      </c>
      <c r="ZG9" s="15">
        <v>1</v>
      </c>
      <c r="ZH9" s="15">
        <v>0</v>
      </c>
      <c r="ZI9" s="15">
        <v>0</v>
      </c>
      <c r="ZJ9" s="15">
        <v>0</v>
      </c>
      <c r="ZK9" s="15">
        <v>0</v>
      </c>
      <c r="ZL9" s="15">
        <v>0</v>
      </c>
      <c r="ZM9" s="15">
        <v>0</v>
      </c>
      <c r="ZN9" s="15">
        <v>0</v>
      </c>
      <c r="ABG9" s="15" t="s">
        <v>267</v>
      </c>
      <c r="ABH9" s="15">
        <v>1</v>
      </c>
      <c r="ABI9" s="15">
        <v>0</v>
      </c>
      <c r="ABJ9" s="15">
        <v>0</v>
      </c>
      <c r="ABK9" s="15">
        <v>0</v>
      </c>
      <c r="ABL9" s="15">
        <v>0</v>
      </c>
      <c r="ABM9" s="15">
        <v>0</v>
      </c>
      <c r="ABN9" s="15">
        <v>0</v>
      </c>
      <c r="ABO9" s="15">
        <v>0</v>
      </c>
      <c r="ABP9" s="15">
        <v>0</v>
      </c>
      <c r="ACC9" s="15" t="s">
        <v>267</v>
      </c>
      <c r="ACD9" s="15">
        <v>1</v>
      </c>
      <c r="ACE9" s="15">
        <v>0</v>
      </c>
      <c r="ACF9" s="15">
        <v>0</v>
      </c>
      <c r="ACG9" s="15">
        <v>0</v>
      </c>
      <c r="ACH9" s="15">
        <v>0</v>
      </c>
      <c r="ACI9" s="15">
        <v>0</v>
      </c>
      <c r="ACJ9" s="15">
        <v>0</v>
      </c>
      <c r="ACK9" s="15">
        <v>0</v>
      </c>
      <c r="ACL9" s="15">
        <v>0</v>
      </c>
      <c r="ADU9" s="15" t="s">
        <v>267</v>
      </c>
      <c r="ADV9" s="15">
        <v>1</v>
      </c>
      <c r="ADW9" s="15">
        <v>0</v>
      </c>
      <c r="ADX9" s="15">
        <v>0</v>
      </c>
      <c r="ADY9" s="15">
        <v>0</v>
      </c>
      <c r="ADZ9" s="15">
        <v>0</v>
      </c>
      <c r="AEA9" s="15">
        <v>0</v>
      </c>
      <c r="AEB9" s="15">
        <v>0</v>
      </c>
      <c r="AEC9" s="15">
        <v>0</v>
      </c>
      <c r="AED9" s="15">
        <v>0</v>
      </c>
      <c r="AEE9" s="15">
        <v>0</v>
      </c>
      <c r="AES9" s="15" t="s">
        <v>267</v>
      </c>
      <c r="AET9" s="15">
        <v>1</v>
      </c>
      <c r="AEU9" s="15">
        <v>0</v>
      </c>
      <c r="AEV9" s="15">
        <v>0</v>
      </c>
      <c r="AEW9" s="15">
        <v>0</v>
      </c>
      <c r="AEX9" s="15">
        <v>0</v>
      </c>
      <c r="AEY9" s="15">
        <v>0</v>
      </c>
      <c r="AEZ9" s="15">
        <v>0</v>
      </c>
      <c r="AFA9" s="15">
        <v>0</v>
      </c>
      <c r="AFB9" s="15">
        <v>0</v>
      </c>
      <c r="AFC9" s="15">
        <v>0</v>
      </c>
      <c r="AGO9" s="15" t="s">
        <v>287</v>
      </c>
      <c r="AGP9" s="15">
        <v>1</v>
      </c>
      <c r="AGQ9" s="15">
        <v>0</v>
      </c>
      <c r="AGR9" s="15">
        <v>0</v>
      </c>
      <c r="AGS9" s="15">
        <v>0</v>
      </c>
      <c r="AGT9" s="15">
        <v>0</v>
      </c>
      <c r="AGU9" s="15">
        <v>0</v>
      </c>
      <c r="AGV9" s="15">
        <v>0</v>
      </c>
      <c r="AGW9" s="15">
        <v>0</v>
      </c>
      <c r="AGX9" s="15">
        <v>0</v>
      </c>
      <c r="AGY9" s="15">
        <v>0</v>
      </c>
      <c r="AGZ9" s="15">
        <v>0</v>
      </c>
      <c r="AHA9" s="15">
        <v>0</v>
      </c>
      <c r="AHD9" s="15" t="s">
        <v>271</v>
      </c>
      <c r="AHE9" s="15">
        <v>1</v>
      </c>
      <c r="AHF9" s="15">
        <v>0</v>
      </c>
      <c r="AHG9" s="15">
        <v>0</v>
      </c>
      <c r="AHL9" s="15" t="s">
        <v>302</v>
      </c>
      <c r="AHM9" s="15">
        <v>0</v>
      </c>
      <c r="AHN9" s="15">
        <v>1</v>
      </c>
      <c r="AHO9" s="15">
        <v>0</v>
      </c>
      <c r="AIB9" s="15" t="s">
        <v>255</v>
      </c>
      <c r="AIC9" s="15" t="s">
        <v>255</v>
      </c>
      <c r="AIJ9" s="15" t="s">
        <v>255</v>
      </c>
      <c r="AIK9" s="15" t="s">
        <v>240</v>
      </c>
      <c r="AJA9" s="15">
        <v>225880955</v>
      </c>
      <c r="AJB9" s="15" t="s">
        <v>427</v>
      </c>
      <c r="AJC9" s="13">
        <v>44493.481469907398</v>
      </c>
      <c r="AJF9" s="15" t="s">
        <v>279</v>
      </c>
      <c r="AJG9" s="15" t="s">
        <v>280</v>
      </c>
      <c r="AJI9" s="15">
        <v>8</v>
      </c>
    </row>
    <row r="10" spans="1:945" s="15" customFormat="1" x14ac:dyDescent="0.25">
      <c r="A10" s="13">
        <v>44493.445323043983</v>
      </c>
      <c r="B10" s="13">
        <v>44493.607434675927</v>
      </c>
      <c r="C10" s="13">
        <v>44493</v>
      </c>
      <c r="D10" s="15" t="s">
        <v>329</v>
      </c>
      <c r="F10" s="13">
        <v>44493</v>
      </c>
      <c r="G10" s="15" t="s">
        <v>240</v>
      </c>
      <c r="H10" s="15" t="s">
        <v>240</v>
      </c>
      <c r="I10" s="15" t="s">
        <v>428</v>
      </c>
      <c r="J10" s="15" t="s">
        <v>331</v>
      </c>
      <c r="K10" s="15" t="s">
        <v>307</v>
      </c>
      <c r="M10" s="15" t="s">
        <v>308</v>
      </c>
      <c r="AC10" s="15" t="s">
        <v>309</v>
      </c>
      <c r="AD10" s="15">
        <v>0</v>
      </c>
      <c r="AE10" s="15">
        <v>1</v>
      </c>
      <c r="AF10" s="15">
        <v>0</v>
      </c>
      <c r="CB10" s="15" t="s">
        <v>335</v>
      </c>
      <c r="CC10" s="15" t="s">
        <v>247</v>
      </c>
      <c r="CD10" s="15">
        <v>1</v>
      </c>
      <c r="CE10" s="15">
        <v>0</v>
      </c>
      <c r="CF10" s="15">
        <v>0</v>
      </c>
      <c r="CG10" s="15">
        <v>0</v>
      </c>
      <c r="CH10" s="15">
        <v>0</v>
      </c>
      <c r="CI10" s="15">
        <v>0</v>
      </c>
      <c r="CJ10" s="15">
        <v>0</v>
      </c>
      <c r="CK10" s="15">
        <v>0</v>
      </c>
      <c r="CM10" s="15" t="s">
        <v>248</v>
      </c>
      <c r="CO10" s="15" t="s">
        <v>336</v>
      </c>
      <c r="CQ10" s="15">
        <v>650</v>
      </c>
      <c r="DA10" s="15" t="s">
        <v>250</v>
      </c>
      <c r="JK10" s="15" t="s">
        <v>415</v>
      </c>
      <c r="JP10" s="15" t="s">
        <v>429</v>
      </c>
      <c r="JQ10" s="15">
        <v>0</v>
      </c>
      <c r="JR10" s="15">
        <v>0</v>
      </c>
      <c r="JS10" s="15">
        <v>1</v>
      </c>
      <c r="JT10" s="15">
        <v>1</v>
      </c>
      <c r="JU10" s="15">
        <v>0</v>
      </c>
      <c r="JV10" s="15">
        <v>0</v>
      </c>
      <c r="JW10" s="15">
        <v>1</v>
      </c>
      <c r="JX10" s="15">
        <v>1</v>
      </c>
      <c r="JY10" s="15">
        <v>1</v>
      </c>
      <c r="JZ10" s="15">
        <v>0</v>
      </c>
      <c r="KA10" s="15">
        <v>0</v>
      </c>
      <c r="KB10" s="15">
        <v>0</v>
      </c>
      <c r="KC10" s="15">
        <v>1</v>
      </c>
      <c r="KD10" s="15">
        <v>0</v>
      </c>
      <c r="KE10" s="15">
        <v>0</v>
      </c>
      <c r="KF10" s="15">
        <v>0</v>
      </c>
      <c r="KG10" s="15">
        <v>0</v>
      </c>
      <c r="KI10" s="15" t="s">
        <v>430</v>
      </c>
      <c r="KL10" s="15" t="s">
        <v>240</v>
      </c>
      <c r="KV10" s="15" t="s">
        <v>240</v>
      </c>
      <c r="KW10" s="15" t="s">
        <v>431</v>
      </c>
      <c r="LF10" s="15" t="s">
        <v>432</v>
      </c>
      <c r="LG10" s="15">
        <v>0</v>
      </c>
      <c r="LH10" s="15">
        <v>1</v>
      </c>
      <c r="LI10" s="15">
        <v>0</v>
      </c>
      <c r="LJ10" s="15">
        <v>1</v>
      </c>
      <c r="LK10" s="15">
        <v>0</v>
      </c>
      <c r="LL10" s="15">
        <v>0</v>
      </c>
      <c r="LM10" s="15" t="s">
        <v>433</v>
      </c>
      <c r="MT10" s="15" t="s">
        <v>434</v>
      </c>
      <c r="MU10" s="15">
        <v>1</v>
      </c>
      <c r="MV10" s="15">
        <v>1</v>
      </c>
      <c r="MW10" s="15">
        <v>0</v>
      </c>
      <c r="MX10" s="15">
        <v>0</v>
      </c>
      <c r="MY10" s="15">
        <v>0</v>
      </c>
      <c r="MZ10" s="15">
        <v>0</v>
      </c>
      <c r="NA10" s="15">
        <v>0</v>
      </c>
      <c r="NB10" s="15">
        <v>1</v>
      </c>
      <c r="NC10" s="15">
        <v>0</v>
      </c>
      <c r="ND10" s="15">
        <v>0</v>
      </c>
      <c r="NE10" s="15">
        <v>0</v>
      </c>
      <c r="NF10" s="15">
        <v>0</v>
      </c>
      <c r="NH10" s="15" t="s">
        <v>435</v>
      </c>
      <c r="NK10" s="15" t="s">
        <v>255</v>
      </c>
      <c r="PL10" s="15" t="s">
        <v>358</v>
      </c>
      <c r="PM10" s="15">
        <v>0</v>
      </c>
      <c r="PN10" s="15">
        <v>1</v>
      </c>
      <c r="PO10" s="15">
        <v>0</v>
      </c>
      <c r="PP10" s="15">
        <v>0</v>
      </c>
      <c r="PQ10" s="15">
        <v>0</v>
      </c>
      <c r="PR10" s="15">
        <v>0</v>
      </c>
      <c r="PS10" s="15">
        <v>0</v>
      </c>
      <c r="PT10" s="15">
        <v>0</v>
      </c>
      <c r="PU10" s="15">
        <v>0</v>
      </c>
      <c r="QH10" s="15" t="s">
        <v>436</v>
      </c>
      <c r="QI10" s="15" t="s">
        <v>396</v>
      </c>
      <c r="QJ10" s="15">
        <v>1</v>
      </c>
      <c r="QK10" s="15">
        <v>1</v>
      </c>
      <c r="QL10" s="15">
        <v>1</v>
      </c>
      <c r="QM10" s="15">
        <v>1</v>
      </c>
      <c r="QN10" s="15">
        <v>1</v>
      </c>
      <c r="QO10" s="15">
        <v>1</v>
      </c>
      <c r="QP10" s="15">
        <v>0</v>
      </c>
      <c r="QQ10" s="15">
        <v>0</v>
      </c>
      <c r="QR10" s="15">
        <v>1</v>
      </c>
      <c r="QS10" s="15">
        <v>1</v>
      </c>
      <c r="QT10" s="15">
        <v>1</v>
      </c>
      <c r="QU10" s="15">
        <v>1</v>
      </c>
      <c r="QV10" s="15">
        <v>0</v>
      </c>
      <c r="QW10" s="15">
        <v>0</v>
      </c>
      <c r="QX10" s="15">
        <v>0</v>
      </c>
      <c r="QZ10" s="15" t="s">
        <v>255</v>
      </c>
      <c r="XI10" s="15" t="s">
        <v>437</v>
      </c>
      <c r="XJ10" s="15" t="s">
        <v>438</v>
      </c>
      <c r="XK10" s="15">
        <v>1</v>
      </c>
      <c r="XL10" s="15">
        <v>1</v>
      </c>
      <c r="XM10" s="15">
        <v>0</v>
      </c>
      <c r="XN10" s="15">
        <v>1</v>
      </c>
      <c r="XO10" s="15">
        <v>0</v>
      </c>
      <c r="XP10" s="15">
        <v>0</v>
      </c>
      <c r="XQ10" s="15">
        <v>0</v>
      </c>
      <c r="XS10" s="15" t="s">
        <v>439</v>
      </c>
      <c r="XT10" s="15">
        <v>1</v>
      </c>
      <c r="XU10" s="15">
        <v>1</v>
      </c>
      <c r="XV10" s="15">
        <v>1</v>
      </c>
      <c r="XW10" s="15">
        <v>1</v>
      </c>
      <c r="XX10" s="15">
        <v>0</v>
      </c>
      <c r="XY10" s="15">
        <v>1</v>
      </c>
      <c r="YN10" s="15" t="s">
        <v>440</v>
      </c>
      <c r="YO10" s="15">
        <v>0</v>
      </c>
      <c r="YP10" s="15">
        <v>1</v>
      </c>
      <c r="YQ10" s="15">
        <v>1</v>
      </c>
      <c r="YR10" s="15">
        <v>1</v>
      </c>
      <c r="YS10" s="15">
        <v>1</v>
      </c>
      <c r="YT10" s="15">
        <v>0</v>
      </c>
      <c r="YU10" s="15">
        <v>0</v>
      </c>
      <c r="YV10" s="15">
        <v>0</v>
      </c>
      <c r="YW10" s="15">
        <v>0</v>
      </c>
      <c r="YX10" s="15">
        <v>0</v>
      </c>
      <c r="YY10" s="15">
        <v>0</v>
      </c>
      <c r="YZ10" s="15">
        <v>0</v>
      </c>
      <c r="ABR10" s="15" t="s">
        <v>441</v>
      </c>
      <c r="ABS10" s="15">
        <v>0</v>
      </c>
      <c r="ABT10" s="15">
        <v>1</v>
      </c>
      <c r="ABU10" s="15">
        <v>1</v>
      </c>
      <c r="ABV10" s="15">
        <v>0</v>
      </c>
      <c r="ABW10" s="15">
        <v>0</v>
      </c>
      <c r="ABX10" s="15">
        <v>0</v>
      </c>
      <c r="ABY10" s="15">
        <v>0</v>
      </c>
      <c r="ABZ10" s="15">
        <v>0</v>
      </c>
      <c r="ACA10" s="15">
        <v>0</v>
      </c>
      <c r="AEG10" s="15" t="s">
        <v>442</v>
      </c>
      <c r="AEH10" s="15">
        <v>0</v>
      </c>
      <c r="AEI10" s="15">
        <v>0</v>
      </c>
      <c r="AEJ10" s="15">
        <v>0</v>
      </c>
      <c r="AEK10" s="15">
        <v>0</v>
      </c>
      <c r="AEL10" s="15">
        <v>0</v>
      </c>
      <c r="AEM10" s="15">
        <v>0</v>
      </c>
      <c r="AEN10" s="15">
        <v>0</v>
      </c>
      <c r="AEO10" s="15">
        <v>0</v>
      </c>
      <c r="AEP10" s="15">
        <v>0</v>
      </c>
      <c r="AEQ10" s="15">
        <v>1</v>
      </c>
      <c r="AGO10" s="15" t="s">
        <v>255</v>
      </c>
      <c r="AGP10" s="15">
        <v>0</v>
      </c>
      <c r="AGQ10" s="15">
        <v>0</v>
      </c>
      <c r="AGR10" s="15">
        <v>0</v>
      </c>
      <c r="AGS10" s="15">
        <v>0</v>
      </c>
      <c r="AGT10" s="15">
        <v>0</v>
      </c>
      <c r="AGU10" s="15">
        <v>0</v>
      </c>
      <c r="AGV10" s="15">
        <v>0</v>
      </c>
      <c r="AGW10" s="15">
        <v>0</v>
      </c>
      <c r="AGX10" s="15">
        <v>0</v>
      </c>
      <c r="AGY10" s="15">
        <v>0</v>
      </c>
      <c r="AGZ10" s="15">
        <v>1</v>
      </c>
      <c r="AHA10" s="15">
        <v>0</v>
      </c>
      <c r="AHC10" s="15" t="s">
        <v>275</v>
      </c>
      <c r="AHH10" s="15" t="s">
        <v>375</v>
      </c>
      <c r="AHI10" s="15">
        <v>1</v>
      </c>
      <c r="AHJ10" s="15">
        <v>0</v>
      </c>
      <c r="AHK10" s="15">
        <v>1</v>
      </c>
      <c r="AIF10" s="15" t="s">
        <v>240</v>
      </c>
      <c r="AIG10" s="15" t="s">
        <v>255</v>
      </c>
      <c r="AIH10" s="15" t="s">
        <v>275</v>
      </c>
      <c r="AII10" s="15" t="s">
        <v>330</v>
      </c>
      <c r="AIZ10" s="15" t="s">
        <v>330</v>
      </c>
      <c r="AJA10" s="15">
        <v>225906914</v>
      </c>
      <c r="AJB10" s="15" t="s">
        <v>443</v>
      </c>
      <c r="AJC10" s="13">
        <v>44493.535439814812</v>
      </c>
      <c r="AJF10" s="15" t="s">
        <v>279</v>
      </c>
      <c r="AJG10" s="15" t="s">
        <v>280</v>
      </c>
      <c r="AJI10" s="15">
        <v>9</v>
      </c>
    </row>
    <row r="11" spans="1:945" s="15" customFormat="1" x14ac:dyDescent="0.25">
      <c r="A11" s="13">
        <v>44493.426805740739</v>
      </c>
      <c r="B11" s="13">
        <v>44493.805811585647</v>
      </c>
      <c r="C11" s="13">
        <v>44493</v>
      </c>
      <c r="D11" s="15" t="s">
        <v>444</v>
      </c>
      <c r="F11" s="13">
        <v>44493</v>
      </c>
      <c r="G11" s="15" t="s">
        <v>240</v>
      </c>
      <c r="H11" s="15" t="s">
        <v>240</v>
      </c>
      <c r="I11" s="15" t="s">
        <v>330</v>
      </c>
      <c r="J11" s="15" t="s">
        <v>331</v>
      </c>
      <c r="K11" s="15" t="s">
        <v>242</v>
      </c>
      <c r="M11" s="15" t="s">
        <v>308</v>
      </c>
      <c r="AC11" s="15" t="s">
        <v>350</v>
      </c>
      <c r="AD11" s="15">
        <v>0</v>
      </c>
      <c r="AE11" s="15">
        <v>1</v>
      </c>
      <c r="AF11" s="15">
        <v>1</v>
      </c>
      <c r="CB11" s="15" t="s">
        <v>335</v>
      </c>
      <c r="CC11" s="15" t="s">
        <v>247</v>
      </c>
      <c r="CD11" s="15">
        <v>1</v>
      </c>
      <c r="CE11" s="15">
        <v>0</v>
      </c>
      <c r="CF11" s="15">
        <v>0</v>
      </c>
      <c r="CG11" s="15">
        <v>0</v>
      </c>
      <c r="CH11" s="15">
        <v>0</v>
      </c>
      <c r="CI11" s="15">
        <v>0</v>
      </c>
      <c r="CJ11" s="15">
        <v>0</v>
      </c>
      <c r="CK11" s="15">
        <v>0</v>
      </c>
      <c r="CM11" s="15" t="s">
        <v>352</v>
      </c>
      <c r="CO11" s="15" t="s">
        <v>336</v>
      </c>
      <c r="CQ11" s="15">
        <v>650</v>
      </c>
      <c r="DA11" s="15" t="s">
        <v>250</v>
      </c>
      <c r="DN11" s="15" t="s">
        <v>335</v>
      </c>
      <c r="DO11" s="15" t="s">
        <v>247</v>
      </c>
      <c r="DP11" s="15">
        <v>1</v>
      </c>
      <c r="DQ11" s="15">
        <v>0</v>
      </c>
      <c r="DR11" s="15">
        <v>0</v>
      </c>
      <c r="DS11" s="15">
        <v>0</v>
      </c>
      <c r="DT11" s="15">
        <v>0</v>
      </c>
      <c r="DU11" s="15">
        <v>0</v>
      </c>
      <c r="DV11" s="15">
        <v>0</v>
      </c>
      <c r="DW11" s="15">
        <v>0</v>
      </c>
      <c r="DY11" s="15" t="s">
        <v>282</v>
      </c>
      <c r="EA11" s="15" t="s">
        <v>336</v>
      </c>
      <c r="EC11" s="15">
        <v>2000</v>
      </c>
      <c r="EM11" s="15" t="s">
        <v>445</v>
      </c>
      <c r="JK11" s="15" t="s">
        <v>251</v>
      </c>
      <c r="JL11" s="15" t="s">
        <v>415</v>
      </c>
      <c r="JP11" s="15" t="s">
        <v>446</v>
      </c>
      <c r="JQ11" s="15">
        <v>0</v>
      </c>
      <c r="JR11" s="15">
        <v>0</v>
      </c>
      <c r="JS11" s="15">
        <v>1</v>
      </c>
      <c r="JT11" s="15">
        <v>1</v>
      </c>
      <c r="JU11" s="15">
        <v>1</v>
      </c>
      <c r="JV11" s="15">
        <v>1</v>
      </c>
      <c r="JW11" s="15">
        <v>1</v>
      </c>
      <c r="JX11" s="15">
        <v>1</v>
      </c>
      <c r="JY11" s="15">
        <v>1</v>
      </c>
      <c r="JZ11" s="15">
        <v>0</v>
      </c>
      <c r="KA11" s="15">
        <v>1</v>
      </c>
      <c r="KB11" s="15">
        <v>0</v>
      </c>
      <c r="KC11" s="15">
        <v>0</v>
      </c>
      <c r="KD11" s="15">
        <v>1</v>
      </c>
      <c r="KE11" s="15">
        <v>0</v>
      </c>
      <c r="KF11" s="15">
        <v>0</v>
      </c>
      <c r="KG11" s="15">
        <v>0</v>
      </c>
      <c r="KI11" s="15" t="s">
        <v>447</v>
      </c>
      <c r="KL11" s="15" t="s">
        <v>240</v>
      </c>
      <c r="KN11" s="15" t="s">
        <v>240</v>
      </c>
      <c r="KV11" s="15" t="s">
        <v>252</v>
      </c>
      <c r="LF11" s="15" t="s">
        <v>355</v>
      </c>
      <c r="LG11" s="15">
        <v>0</v>
      </c>
      <c r="LH11" s="15">
        <v>1</v>
      </c>
      <c r="LI11" s="15">
        <v>1</v>
      </c>
      <c r="LJ11" s="15">
        <v>0</v>
      </c>
      <c r="LK11" s="15">
        <v>0</v>
      </c>
      <c r="LL11" s="15">
        <v>0</v>
      </c>
      <c r="LN11" s="15" t="s">
        <v>287</v>
      </c>
      <c r="LO11" s="15">
        <v>1</v>
      </c>
      <c r="LP11" s="15">
        <v>0</v>
      </c>
      <c r="LQ11" s="15">
        <v>0</v>
      </c>
      <c r="LR11" s="15">
        <v>0</v>
      </c>
      <c r="LS11" s="15">
        <v>0</v>
      </c>
      <c r="LT11" s="15">
        <v>0</v>
      </c>
      <c r="MT11" s="15" t="s">
        <v>448</v>
      </c>
      <c r="MU11" s="15">
        <v>0</v>
      </c>
      <c r="MV11" s="15">
        <v>1</v>
      </c>
      <c r="MW11" s="15">
        <v>1</v>
      </c>
      <c r="MX11" s="15">
        <v>0</v>
      </c>
      <c r="MY11" s="15">
        <v>0</v>
      </c>
      <c r="MZ11" s="15">
        <v>0</v>
      </c>
      <c r="NA11" s="15">
        <v>0</v>
      </c>
      <c r="NB11" s="15">
        <v>1</v>
      </c>
      <c r="NC11" s="15">
        <v>1</v>
      </c>
      <c r="ND11" s="15">
        <v>0</v>
      </c>
      <c r="NE11" s="15">
        <v>0</v>
      </c>
      <c r="NF11" s="15">
        <v>0</v>
      </c>
      <c r="NH11" s="15" t="s">
        <v>357</v>
      </c>
      <c r="NK11" s="15" t="s">
        <v>255</v>
      </c>
      <c r="NM11" s="15" t="s">
        <v>240</v>
      </c>
      <c r="PL11" s="15" t="s">
        <v>449</v>
      </c>
      <c r="PM11" s="15">
        <v>0</v>
      </c>
      <c r="PN11" s="15">
        <v>1</v>
      </c>
      <c r="PO11" s="15">
        <v>0</v>
      </c>
      <c r="PP11" s="15">
        <v>0</v>
      </c>
      <c r="PQ11" s="15">
        <v>1</v>
      </c>
      <c r="PR11" s="15">
        <v>0</v>
      </c>
      <c r="PS11" s="15">
        <v>0</v>
      </c>
      <c r="PT11" s="15">
        <v>0</v>
      </c>
      <c r="PU11" s="15">
        <v>0</v>
      </c>
      <c r="QH11" s="15" t="s">
        <v>450</v>
      </c>
      <c r="QI11" s="15" t="s">
        <v>451</v>
      </c>
      <c r="QJ11" s="15">
        <v>1</v>
      </c>
      <c r="QK11" s="15">
        <v>1</v>
      </c>
      <c r="QL11" s="15">
        <v>1</v>
      </c>
      <c r="QM11" s="15">
        <v>1</v>
      </c>
      <c r="QN11" s="15">
        <v>1</v>
      </c>
      <c r="QO11" s="15">
        <v>1</v>
      </c>
      <c r="QP11" s="15">
        <v>1</v>
      </c>
      <c r="QQ11" s="15">
        <v>0</v>
      </c>
      <c r="QR11" s="15">
        <v>1</v>
      </c>
      <c r="QS11" s="15">
        <v>1</v>
      </c>
      <c r="QT11" s="15">
        <v>1</v>
      </c>
      <c r="QU11" s="15">
        <v>1</v>
      </c>
      <c r="QV11" s="15">
        <v>0</v>
      </c>
      <c r="QW11" s="15">
        <v>0</v>
      </c>
      <c r="QX11" s="15">
        <v>0</v>
      </c>
      <c r="QZ11" s="15" t="s">
        <v>262</v>
      </c>
      <c r="RA11" s="15" t="s">
        <v>452</v>
      </c>
      <c r="RB11" s="15">
        <v>0</v>
      </c>
      <c r="RC11" s="15">
        <v>1</v>
      </c>
      <c r="RD11" s="15">
        <v>0</v>
      </c>
      <c r="RE11" s="15">
        <v>1</v>
      </c>
      <c r="RF11" s="15">
        <v>1</v>
      </c>
      <c r="RG11" s="15">
        <v>0</v>
      </c>
      <c r="RH11" s="15">
        <v>0</v>
      </c>
      <c r="RI11" s="15">
        <v>0</v>
      </c>
      <c r="RJ11" s="15">
        <v>0</v>
      </c>
      <c r="RW11" s="15" t="s">
        <v>273</v>
      </c>
      <c r="RX11" s="15" t="s">
        <v>453</v>
      </c>
      <c r="RY11" s="15">
        <v>1</v>
      </c>
      <c r="RZ11" s="15">
        <v>1</v>
      </c>
      <c r="SA11" s="15">
        <v>1</v>
      </c>
      <c r="SB11" s="15">
        <v>1</v>
      </c>
      <c r="SC11" s="15">
        <v>1</v>
      </c>
      <c r="SD11" s="15">
        <v>1</v>
      </c>
      <c r="SE11" s="15">
        <v>1</v>
      </c>
      <c r="SF11" s="15">
        <v>1</v>
      </c>
      <c r="SG11" s="15">
        <v>0</v>
      </c>
      <c r="SH11" s="15">
        <v>0</v>
      </c>
      <c r="SI11" s="15">
        <v>0</v>
      </c>
      <c r="SJ11" s="15">
        <v>0</v>
      </c>
      <c r="SK11" s="15">
        <v>0</v>
      </c>
      <c r="SL11" s="15">
        <v>0</v>
      </c>
      <c r="SM11" s="15">
        <v>0</v>
      </c>
      <c r="SO11" s="15" t="s">
        <v>361</v>
      </c>
      <c r="XI11" s="15" t="s">
        <v>454</v>
      </c>
      <c r="XJ11" s="15" t="s">
        <v>455</v>
      </c>
      <c r="XK11" s="15">
        <v>1</v>
      </c>
      <c r="XL11" s="15">
        <v>0</v>
      </c>
      <c r="XM11" s="15">
        <v>0</v>
      </c>
      <c r="XN11" s="15">
        <v>1</v>
      </c>
      <c r="XO11" s="15">
        <v>0</v>
      </c>
      <c r="XP11" s="15">
        <v>0</v>
      </c>
      <c r="XQ11" s="15">
        <v>0</v>
      </c>
      <c r="XS11" s="15" t="s">
        <v>456</v>
      </c>
      <c r="XT11" s="15">
        <v>0</v>
      </c>
      <c r="XU11" s="15">
        <v>1</v>
      </c>
      <c r="XV11" s="15">
        <v>1</v>
      </c>
      <c r="XW11" s="15">
        <v>1</v>
      </c>
      <c r="XX11" s="15">
        <v>1</v>
      </c>
      <c r="XY11" s="15">
        <v>1</v>
      </c>
      <c r="YN11" s="15" t="s">
        <v>457</v>
      </c>
      <c r="YO11" s="15">
        <v>0</v>
      </c>
      <c r="YP11" s="15">
        <v>1</v>
      </c>
      <c r="YQ11" s="15">
        <v>1</v>
      </c>
      <c r="YR11" s="15">
        <v>1</v>
      </c>
      <c r="YS11" s="15">
        <v>1</v>
      </c>
      <c r="YT11" s="15">
        <v>0</v>
      </c>
      <c r="YU11" s="15">
        <v>1</v>
      </c>
      <c r="YV11" s="15">
        <v>1</v>
      </c>
      <c r="YW11" s="15">
        <v>0</v>
      </c>
      <c r="YX11" s="15">
        <v>0</v>
      </c>
      <c r="YY11" s="15">
        <v>0</v>
      </c>
      <c r="YZ11" s="15">
        <v>0</v>
      </c>
      <c r="ZB11" s="15" t="s">
        <v>458</v>
      </c>
      <c r="ZC11" s="15">
        <v>0</v>
      </c>
      <c r="ZD11" s="15">
        <v>0</v>
      </c>
      <c r="ZE11" s="15">
        <v>1</v>
      </c>
      <c r="ZF11" s="15">
        <v>0</v>
      </c>
      <c r="ZG11" s="15">
        <v>1</v>
      </c>
      <c r="ZH11" s="15">
        <v>0</v>
      </c>
      <c r="ZI11" s="15">
        <v>0</v>
      </c>
      <c r="ZJ11" s="15">
        <v>1</v>
      </c>
      <c r="ZK11" s="15">
        <v>0</v>
      </c>
      <c r="ZL11" s="15">
        <v>0</v>
      </c>
      <c r="ZM11" s="15">
        <v>0</v>
      </c>
      <c r="ZN11" s="15">
        <v>0</v>
      </c>
      <c r="ABR11" s="15" t="s">
        <v>459</v>
      </c>
      <c r="ABS11" s="15">
        <v>0</v>
      </c>
      <c r="ABT11" s="15">
        <v>1</v>
      </c>
      <c r="ABU11" s="15">
        <v>1</v>
      </c>
      <c r="ABV11" s="15">
        <v>1</v>
      </c>
      <c r="ABW11" s="15">
        <v>1</v>
      </c>
      <c r="ABX11" s="15">
        <v>0</v>
      </c>
      <c r="ABY11" s="15">
        <v>0</v>
      </c>
      <c r="ABZ11" s="15">
        <v>0</v>
      </c>
      <c r="ACA11" s="15">
        <v>0</v>
      </c>
      <c r="ACC11" s="15" t="s">
        <v>459</v>
      </c>
      <c r="ACD11" s="15">
        <v>0</v>
      </c>
      <c r="ACE11" s="15">
        <v>1</v>
      </c>
      <c r="ACF11" s="15">
        <v>1</v>
      </c>
      <c r="ACG11" s="15">
        <v>1</v>
      </c>
      <c r="ACH11" s="15">
        <v>1</v>
      </c>
      <c r="ACI11" s="15">
        <v>0</v>
      </c>
      <c r="ACJ11" s="15">
        <v>0</v>
      </c>
      <c r="ACK11" s="15">
        <v>0</v>
      </c>
      <c r="ACL11" s="15">
        <v>0</v>
      </c>
      <c r="AEG11" s="15" t="s">
        <v>460</v>
      </c>
      <c r="AEH11" s="15">
        <v>0</v>
      </c>
      <c r="AEI11" s="15">
        <v>1</v>
      </c>
      <c r="AEJ11" s="15">
        <v>1</v>
      </c>
      <c r="AEK11" s="15">
        <v>1</v>
      </c>
      <c r="AEL11" s="15">
        <v>1</v>
      </c>
      <c r="AEM11" s="15">
        <v>1</v>
      </c>
      <c r="AEN11" s="15">
        <v>0</v>
      </c>
      <c r="AEO11" s="15">
        <v>0</v>
      </c>
      <c r="AEP11" s="15">
        <v>0</v>
      </c>
      <c r="AEQ11" s="15">
        <v>0</v>
      </c>
      <c r="AES11" s="15" t="s">
        <v>460</v>
      </c>
      <c r="AET11" s="15">
        <v>0</v>
      </c>
      <c r="AEU11" s="15">
        <v>1</v>
      </c>
      <c r="AEV11" s="15">
        <v>1</v>
      </c>
      <c r="AEW11" s="15">
        <v>1</v>
      </c>
      <c r="AEX11" s="15">
        <v>1</v>
      </c>
      <c r="AEY11" s="15">
        <v>1</v>
      </c>
      <c r="AEZ11" s="15">
        <v>0</v>
      </c>
      <c r="AFA11" s="15">
        <v>0</v>
      </c>
      <c r="AFB11" s="15">
        <v>0</v>
      </c>
      <c r="AFC11" s="15">
        <v>0</v>
      </c>
      <c r="AGO11" s="15" t="s">
        <v>461</v>
      </c>
      <c r="AGP11" s="15">
        <v>0</v>
      </c>
      <c r="AGQ11" s="15">
        <v>0</v>
      </c>
      <c r="AGR11" s="15">
        <v>0</v>
      </c>
      <c r="AGS11" s="15">
        <v>1</v>
      </c>
      <c r="AGT11" s="15">
        <v>1</v>
      </c>
      <c r="AGU11" s="15">
        <v>1</v>
      </c>
      <c r="AGV11" s="15">
        <v>0</v>
      </c>
      <c r="AGW11" s="15">
        <v>1</v>
      </c>
      <c r="AGX11" s="15">
        <v>1</v>
      </c>
      <c r="AGY11" s="15">
        <v>0</v>
      </c>
      <c r="AGZ11" s="15">
        <v>0</v>
      </c>
      <c r="AHA11" s="15">
        <v>0</v>
      </c>
      <c r="AHC11" s="15" t="s">
        <v>462</v>
      </c>
      <c r="AHH11" s="15" t="s">
        <v>375</v>
      </c>
      <c r="AHI11" s="15">
        <v>1</v>
      </c>
      <c r="AHJ11" s="15">
        <v>0</v>
      </c>
      <c r="AHK11" s="15">
        <v>1</v>
      </c>
      <c r="AHL11" s="15" t="s">
        <v>375</v>
      </c>
      <c r="AHM11" s="15">
        <v>1</v>
      </c>
      <c r="AHN11" s="15">
        <v>0</v>
      </c>
      <c r="AHO11" s="15">
        <v>1</v>
      </c>
      <c r="AIF11" s="15" t="s">
        <v>252</v>
      </c>
      <c r="AIG11" s="15" t="s">
        <v>240</v>
      </c>
      <c r="AIH11" s="15" t="s">
        <v>463</v>
      </c>
      <c r="AII11" s="15" t="s">
        <v>464</v>
      </c>
      <c r="AIJ11" s="15" t="s">
        <v>252</v>
      </c>
      <c r="AIK11" s="15" t="s">
        <v>252</v>
      </c>
      <c r="AIM11" s="15" t="s">
        <v>465</v>
      </c>
      <c r="AIZ11" s="15" t="s">
        <v>466</v>
      </c>
      <c r="AJA11" s="15">
        <v>225979664</v>
      </c>
      <c r="AJB11" s="15" t="s">
        <v>467</v>
      </c>
      <c r="AJC11" s="13">
        <v>44493.720520833333</v>
      </c>
      <c r="AJF11" s="15" t="s">
        <v>279</v>
      </c>
      <c r="AJG11" s="15" t="s">
        <v>280</v>
      </c>
      <c r="AJI11" s="15">
        <v>10</v>
      </c>
    </row>
    <row r="12" spans="1:945" s="15" customFormat="1" x14ac:dyDescent="0.25">
      <c r="A12" s="13">
        <v>44493.500941018523</v>
      </c>
      <c r="B12" s="13">
        <v>44493.813626157411</v>
      </c>
      <c r="C12" s="13">
        <v>44493</v>
      </c>
      <c r="D12" s="15" t="s">
        <v>444</v>
      </c>
      <c r="F12" s="13">
        <v>44493</v>
      </c>
      <c r="G12" s="15" t="s">
        <v>240</v>
      </c>
      <c r="H12" s="15" t="s">
        <v>240</v>
      </c>
      <c r="I12" s="15" t="s">
        <v>330</v>
      </c>
      <c r="J12" s="15" t="s">
        <v>331</v>
      </c>
      <c r="K12" s="15" t="s">
        <v>242</v>
      </c>
      <c r="M12" s="15" t="s">
        <v>308</v>
      </c>
      <c r="AC12" s="15" t="s">
        <v>309</v>
      </c>
      <c r="AD12" s="15">
        <v>0</v>
      </c>
      <c r="AE12" s="15">
        <v>1</v>
      </c>
      <c r="AF12" s="15">
        <v>0</v>
      </c>
      <c r="CB12" s="15" t="s">
        <v>335</v>
      </c>
      <c r="CC12" s="15" t="s">
        <v>247</v>
      </c>
      <c r="CD12" s="15">
        <v>1</v>
      </c>
      <c r="CE12" s="15">
        <v>0</v>
      </c>
      <c r="CF12" s="15">
        <v>0</v>
      </c>
      <c r="CG12" s="15">
        <v>0</v>
      </c>
      <c r="CH12" s="15">
        <v>0</v>
      </c>
      <c r="CI12" s="15">
        <v>0</v>
      </c>
      <c r="CJ12" s="15">
        <v>0</v>
      </c>
      <c r="CK12" s="15">
        <v>0</v>
      </c>
      <c r="CM12" s="15" t="s">
        <v>352</v>
      </c>
      <c r="CO12" s="15" t="s">
        <v>411</v>
      </c>
      <c r="CQ12" s="15">
        <v>650</v>
      </c>
      <c r="DA12" s="15" t="s">
        <v>250</v>
      </c>
      <c r="JK12" s="15" t="s">
        <v>251</v>
      </c>
      <c r="KL12" s="15" t="s">
        <v>240</v>
      </c>
      <c r="KV12" s="15" t="s">
        <v>252</v>
      </c>
      <c r="LF12" s="15" t="s">
        <v>468</v>
      </c>
      <c r="LG12" s="15">
        <v>0</v>
      </c>
      <c r="LH12" s="15">
        <v>1</v>
      </c>
      <c r="LI12" s="15">
        <v>1</v>
      </c>
      <c r="LJ12" s="15">
        <v>0</v>
      </c>
      <c r="LK12" s="15">
        <v>0</v>
      </c>
      <c r="LL12" s="15">
        <v>0</v>
      </c>
      <c r="MT12" s="15" t="s">
        <v>469</v>
      </c>
      <c r="MU12" s="15">
        <v>0</v>
      </c>
      <c r="MV12" s="15">
        <v>1</v>
      </c>
      <c r="MW12" s="15">
        <v>1</v>
      </c>
      <c r="MX12" s="15">
        <v>0</v>
      </c>
      <c r="MY12" s="15">
        <v>1</v>
      </c>
      <c r="MZ12" s="15">
        <v>0</v>
      </c>
      <c r="NA12" s="15">
        <v>0</v>
      </c>
      <c r="NB12" s="15">
        <v>1</v>
      </c>
      <c r="NC12" s="15">
        <v>1</v>
      </c>
      <c r="ND12" s="15">
        <v>0</v>
      </c>
      <c r="NE12" s="15">
        <v>0</v>
      </c>
      <c r="NF12" s="15">
        <v>0</v>
      </c>
      <c r="NH12" s="15" t="s">
        <v>257</v>
      </c>
      <c r="NK12" s="15" t="s">
        <v>252</v>
      </c>
      <c r="NU12" s="15" t="s">
        <v>470</v>
      </c>
      <c r="PL12" s="15" t="s">
        <v>358</v>
      </c>
      <c r="PM12" s="15">
        <v>0</v>
      </c>
      <c r="PN12" s="15">
        <v>1</v>
      </c>
      <c r="PO12" s="15">
        <v>0</v>
      </c>
      <c r="PP12" s="15">
        <v>0</v>
      </c>
      <c r="PQ12" s="15">
        <v>0</v>
      </c>
      <c r="PR12" s="15">
        <v>0</v>
      </c>
      <c r="PS12" s="15">
        <v>0</v>
      </c>
      <c r="PT12" s="15">
        <v>0</v>
      </c>
      <c r="PU12" s="15">
        <v>0</v>
      </c>
      <c r="QH12" s="15" t="s">
        <v>471</v>
      </c>
      <c r="QI12" s="15" t="s">
        <v>472</v>
      </c>
      <c r="QJ12" s="15">
        <v>1</v>
      </c>
      <c r="QK12" s="15">
        <v>0</v>
      </c>
      <c r="QL12" s="15">
        <v>1</v>
      </c>
      <c r="QM12" s="15">
        <v>1</v>
      </c>
      <c r="QN12" s="15">
        <v>1</v>
      </c>
      <c r="QO12" s="15">
        <v>1</v>
      </c>
      <c r="QP12" s="15">
        <v>0</v>
      </c>
      <c r="QQ12" s="15">
        <v>0</v>
      </c>
      <c r="QR12" s="15">
        <v>1</v>
      </c>
      <c r="QS12" s="15">
        <v>1</v>
      </c>
      <c r="QT12" s="15">
        <v>1</v>
      </c>
      <c r="QU12" s="15">
        <v>1</v>
      </c>
      <c r="QV12" s="15">
        <v>0</v>
      </c>
      <c r="QW12" s="15">
        <v>0</v>
      </c>
      <c r="QX12" s="15">
        <v>0</v>
      </c>
      <c r="QZ12" s="15" t="s">
        <v>361</v>
      </c>
      <c r="XI12" s="15" t="s">
        <v>473</v>
      </c>
      <c r="XJ12" s="15" t="s">
        <v>474</v>
      </c>
      <c r="XK12" s="15">
        <v>0</v>
      </c>
      <c r="XL12" s="15">
        <v>1</v>
      </c>
      <c r="XM12" s="15">
        <v>0</v>
      </c>
      <c r="XN12" s="15">
        <v>1</v>
      </c>
      <c r="XO12" s="15">
        <v>0</v>
      </c>
      <c r="XP12" s="15">
        <v>0</v>
      </c>
      <c r="XQ12" s="15">
        <v>0</v>
      </c>
      <c r="XS12" s="15" t="s">
        <v>475</v>
      </c>
      <c r="XT12" s="15">
        <v>0</v>
      </c>
      <c r="XU12" s="15">
        <v>0</v>
      </c>
      <c r="XV12" s="15">
        <v>1</v>
      </c>
      <c r="XW12" s="15">
        <v>1</v>
      </c>
      <c r="XX12" s="15">
        <v>1</v>
      </c>
      <c r="XY12" s="15">
        <v>1</v>
      </c>
      <c r="YN12" s="15" t="s">
        <v>476</v>
      </c>
      <c r="YO12" s="15">
        <v>0</v>
      </c>
      <c r="YP12" s="15">
        <v>1</v>
      </c>
      <c r="YQ12" s="15">
        <v>1</v>
      </c>
      <c r="YR12" s="15">
        <v>0</v>
      </c>
      <c r="YS12" s="15">
        <v>0</v>
      </c>
      <c r="YT12" s="15">
        <v>0</v>
      </c>
      <c r="YU12" s="15">
        <v>0</v>
      </c>
      <c r="YV12" s="15">
        <v>0</v>
      </c>
      <c r="YW12" s="15">
        <v>0</v>
      </c>
      <c r="YX12" s="15">
        <v>0</v>
      </c>
      <c r="YY12" s="15">
        <v>0</v>
      </c>
      <c r="YZ12" s="15">
        <v>0</v>
      </c>
      <c r="ABR12" s="15" t="s">
        <v>459</v>
      </c>
      <c r="ABS12" s="15">
        <v>0</v>
      </c>
      <c r="ABT12" s="15">
        <v>1</v>
      </c>
      <c r="ABU12" s="15">
        <v>1</v>
      </c>
      <c r="ABV12" s="15">
        <v>1</v>
      </c>
      <c r="ABW12" s="15">
        <v>1</v>
      </c>
      <c r="ABX12" s="15">
        <v>0</v>
      </c>
      <c r="ABY12" s="15">
        <v>0</v>
      </c>
      <c r="ABZ12" s="15">
        <v>0</v>
      </c>
      <c r="ACA12" s="15">
        <v>0</v>
      </c>
      <c r="AEG12" s="15" t="s">
        <v>477</v>
      </c>
      <c r="AEH12" s="15">
        <v>0</v>
      </c>
      <c r="AEI12" s="15">
        <v>1</v>
      </c>
      <c r="AEJ12" s="15">
        <v>0</v>
      </c>
      <c r="AEK12" s="15">
        <v>1</v>
      </c>
      <c r="AEL12" s="15">
        <v>1</v>
      </c>
      <c r="AEM12" s="15">
        <v>1</v>
      </c>
      <c r="AEN12" s="15">
        <v>0</v>
      </c>
      <c r="AEO12" s="15">
        <v>0</v>
      </c>
      <c r="AEP12" s="15">
        <v>0</v>
      </c>
      <c r="AEQ12" s="15">
        <v>0</v>
      </c>
      <c r="AGO12" s="15" t="s">
        <v>478</v>
      </c>
      <c r="AGP12" s="15">
        <v>0</v>
      </c>
      <c r="AGQ12" s="15">
        <v>0</v>
      </c>
      <c r="AGR12" s="15">
        <v>0</v>
      </c>
      <c r="AGS12" s="15">
        <v>0</v>
      </c>
      <c r="AGT12" s="15">
        <v>1</v>
      </c>
      <c r="AGU12" s="15">
        <v>1</v>
      </c>
      <c r="AGV12" s="15">
        <v>0</v>
      </c>
      <c r="AGW12" s="15">
        <v>0</v>
      </c>
      <c r="AGX12" s="15">
        <v>1</v>
      </c>
      <c r="AGY12" s="15">
        <v>0</v>
      </c>
      <c r="AGZ12" s="15">
        <v>0</v>
      </c>
      <c r="AHA12" s="15">
        <v>0</v>
      </c>
      <c r="AHC12" s="15" t="s">
        <v>479</v>
      </c>
      <c r="AHH12" s="15" t="s">
        <v>375</v>
      </c>
      <c r="AHI12" s="15">
        <v>1</v>
      </c>
      <c r="AHJ12" s="15">
        <v>0</v>
      </c>
      <c r="AHK12" s="15">
        <v>1</v>
      </c>
      <c r="AIF12" s="15" t="s">
        <v>240</v>
      </c>
      <c r="AIG12" s="15" t="s">
        <v>240</v>
      </c>
      <c r="AIH12" s="15" t="s">
        <v>480</v>
      </c>
      <c r="AII12" s="15" t="s">
        <v>481</v>
      </c>
      <c r="AIZ12" s="15" t="s">
        <v>482</v>
      </c>
      <c r="AJA12" s="15">
        <v>225981604</v>
      </c>
      <c r="AJB12" s="15" t="s">
        <v>483</v>
      </c>
      <c r="AJC12" s="13">
        <v>44493.728113425917</v>
      </c>
      <c r="AJF12" s="15" t="s">
        <v>279</v>
      </c>
      <c r="AJG12" s="15" t="s">
        <v>280</v>
      </c>
      <c r="AJI12" s="15">
        <v>11</v>
      </c>
    </row>
    <row r="13" spans="1:945" s="15" customFormat="1" x14ac:dyDescent="0.25">
      <c r="A13" s="13">
        <v>44493.561766712963</v>
      </c>
      <c r="B13" s="13">
        <v>44493.591075405093</v>
      </c>
      <c r="C13" s="13">
        <v>44493</v>
      </c>
      <c r="D13" s="15" t="s">
        <v>484</v>
      </c>
      <c r="F13" s="13">
        <v>44493</v>
      </c>
      <c r="G13" s="15" t="s">
        <v>240</v>
      </c>
      <c r="H13" s="15" t="s">
        <v>240</v>
      </c>
      <c r="I13" s="15" t="s">
        <v>485</v>
      </c>
      <c r="J13" s="15" t="s">
        <v>331</v>
      </c>
      <c r="K13" s="15" t="s">
        <v>242</v>
      </c>
      <c r="M13" s="15" t="s">
        <v>243</v>
      </c>
      <c r="N13" s="15" t="s">
        <v>486</v>
      </c>
      <c r="O13" s="15">
        <v>1</v>
      </c>
      <c r="P13" s="15">
        <v>0</v>
      </c>
      <c r="Q13" s="15">
        <v>0</v>
      </c>
      <c r="R13" s="15">
        <v>0</v>
      </c>
      <c r="S13" s="15">
        <v>0</v>
      </c>
      <c r="T13" s="15">
        <v>0</v>
      </c>
      <c r="U13" s="15">
        <v>0</v>
      </c>
      <c r="V13" s="15">
        <v>0</v>
      </c>
      <c r="W13" s="15">
        <v>0</v>
      </c>
      <c r="X13" s="15">
        <v>0</v>
      </c>
      <c r="Z13" s="15">
        <v>30</v>
      </c>
      <c r="AA13" s="15">
        <v>50</v>
      </c>
      <c r="AB13" s="15">
        <v>85</v>
      </c>
      <c r="AG13" s="15" t="s">
        <v>487</v>
      </c>
      <c r="AH13" s="15">
        <v>0</v>
      </c>
      <c r="AI13" s="15">
        <v>0</v>
      </c>
      <c r="AJ13" s="15">
        <v>1</v>
      </c>
      <c r="AK13" s="15">
        <v>0</v>
      </c>
      <c r="AL13" s="15">
        <v>0</v>
      </c>
      <c r="AM13" s="15">
        <v>0</v>
      </c>
      <c r="AN13" s="15">
        <v>0</v>
      </c>
      <c r="GL13" s="15" t="s">
        <v>335</v>
      </c>
      <c r="GM13" s="15" t="s">
        <v>310</v>
      </c>
      <c r="GN13" s="15">
        <v>0</v>
      </c>
      <c r="GO13" s="15">
        <v>1</v>
      </c>
      <c r="GP13" s="15">
        <v>0</v>
      </c>
      <c r="GQ13" s="15">
        <v>0</v>
      </c>
      <c r="GR13" s="15">
        <v>0</v>
      </c>
      <c r="GS13" s="15">
        <v>0</v>
      </c>
      <c r="GT13" s="15">
        <v>0</v>
      </c>
      <c r="GU13" s="15">
        <v>0</v>
      </c>
      <c r="GY13" s="15" t="s">
        <v>311</v>
      </c>
      <c r="HA13" s="15">
        <v>600</v>
      </c>
      <c r="HK13" s="15" t="s">
        <v>413</v>
      </c>
      <c r="JN13" s="15" t="s">
        <v>251</v>
      </c>
      <c r="KR13" s="15" t="s">
        <v>240</v>
      </c>
      <c r="KV13" s="15" t="s">
        <v>252</v>
      </c>
      <c r="MD13" s="15" t="s">
        <v>287</v>
      </c>
      <c r="ME13" s="15">
        <v>1</v>
      </c>
      <c r="MF13" s="15">
        <v>0</v>
      </c>
      <c r="MG13" s="15">
        <v>0</v>
      </c>
      <c r="MH13" s="15">
        <v>0</v>
      </c>
      <c r="MI13" s="15">
        <v>0</v>
      </c>
      <c r="MJ13" s="15">
        <v>0</v>
      </c>
      <c r="MT13" s="15" t="s">
        <v>288</v>
      </c>
      <c r="MU13" s="15">
        <v>0</v>
      </c>
      <c r="MV13" s="15">
        <v>1</v>
      </c>
      <c r="MW13" s="15">
        <v>0</v>
      </c>
      <c r="MX13" s="15">
        <v>0</v>
      </c>
      <c r="MY13" s="15">
        <v>0</v>
      </c>
      <c r="MZ13" s="15">
        <v>0</v>
      </c>
      <c r="NA13" s="15">
        <v>0</v>
      </c>
      <c r="NB13" s="15">
        <v>0</v>
      </c>
      <c r="NC13" s="15">
        <v>0</v>
      </c>
      <c r="ND13" s="15">
        <v>0</v>
      </c>
      <c r="NE13" s="15">
        <v>0</v>
      </c>
      <c r="NF13" s="15">
        <v>0</v>
      </c>
      <c r="NH13" s="15" t="s">
        <v>357</v>
      </c>
      <c r="NR13" s="15" t="s">
        <v>240</v>
      </c>
      <c r="UP13" s="15" t="s">
        <v>289</v>
      </c>
      <c r="UQ13" s="15">
        <v>1</v>
      </c>
      <c r="UR13" s="15">
        <v>0</v>
      </c>
      <c r="US13" s="15">
        <v>0</v>
      </c>
      <c r="UT13" s="15">
        <v>0</v>
      </c>
      <c r="UU13" s="15">
        <v>0</v>
      </c>
      <c r="UV13" s="15">
        <v>0</v>
      </c>
      <c r="UW13" s="15">
        <v>0</v>
      </c>
      <c r="UX13" s="15">
        <v>0</v>
      </c>
      <c r="UY13" s="15">
        <v>0</v>
      </c>
      <c r="VA13" s="15" t="s">
        <v>488</v>
      </c>
      <c r="VB13" s="15" t="s">
        <v>294</v>
      </c>
      <c r="VC13" s="15">
        <v>1</v>
      </c>
      <c r="VD13" s="15">
        <v>1</v>
      </c>
      <c r="VE13" s="15">
        <v>1</v>
      </c>
      <c r="VF13" s="15">
        <v>1</v>
      </c>
      <c r="VG13" s="15">
        <v>1</v>
      </c>
      <c r="VH13" s="15">
        <v>0</v>
      </c>
      <c r="VI13" s="15">
        <v>0</v>
      </c>
      <c r="VJ13" s="15">
        <v>0</v>
      </c>
      <c r="VK13" s="15">
        <v>0</v>
      </c>
      <c r="VL13" s="15">
        <v>0</v>
      </c>
      <c r="VM13" s="15">
        <v>0</v>
      </c>
      <c r="VN13" s="15">
        <v>0</v>
      </c>
      <c r="VO13" s="15">
        <v>0</v>
      </c>
      <c r="VP13" s="15">
        <v>0</v>
      </c>
      <c r="VQ13" s="15">
        <v>0</v>
      </c>
      <c r="VS13" s="15" t="s">
        <v>292</v>
      </c>
      <c r="XI13" s="15" t="s">
        <v>489</v>
      </c>
      <c r="XJ13" s="15" t="s">
        <v>490</v>
      </c>
      <c r="XK13" s="15">
        <v>0</v>
      </c>
      <c r="XL13" s="15">
        <v>0</v>
      </c>
      <c r="XM13" s="15">
        <v>1</v>
      </c>
      <c r="XN13" s="15">
        <v>0</v>
      </c>
      <c r="XO13" s="15">
        <v>0</v>
      </c>
      <c r="XP13" s="15">
        <v>0</v>
      </c>
      <c r="XQ13" s="15">
        <v>0</v>
      </c>
      <c r="XS13" s="15" t="s">
        <v>399</v>
      </c>
      <c r="XT13" s="15">
        <v>1</v>
      </c>
      <c r="XU13" s="15">
        <v>0</v>
      </c>
      <c r="XV13" s="15">
        <v>0</v>
      </c>
      <c r="XW13" s="15">
        <v>0</v>
      </c>
      <c r="XX13" s="15">
        <v>0</v>
      </c>
      <c r="XY13" s="15">
        <v>0</v>
      </c>
      <c r="AAD13" s="15" t="s">
        <v>298</v>
      </c>
      <c r="AAE13" s="15">
        <v>0</v>
      </c>
      <c r="AAF13" s="15">
        <v>0</v>
      </c>
      <c r="AAG13" s="15">
        <v>1</v>
      </c>
      <c r="AAH13" s="15">
        <v>0</v>
      </c>
      <c r="AAI13" s="15">
        <v>0</v>
      </c>
      <c r="AAJ13" s="15">
        <v>0</v>
      </c>
      <c r="AAK13" s="15">
        <v>0</v>
      </c>
      <c r="AAL13" s="15">
        <v>0</v>
      </c>
      <c r="AAM13" s="15">
        <v>0</v>
      </c>
      <c r="AAN13" s="15">
        <v>0</v>
      </c>
      <c r="AAO13" s="15">
        <v>0</v>
      </c>
      <c r="AAP13" s="15">
        <v>0</v>
      </c>
      <c r="ACY13" s="15" t="s">
        <v>255</v>
      </c>
      <c r="ACZ13" s="15">
        <v>0</v>
      </c>
      <c r="ADA13" s="15">
        <v>0</v>
      </c>
      <c r="ADB13" s="15">
        <v>0</v>
      </c>
      <c r="ADC13" s="15">
        <v>0</v>
      </c>
      <c r="ADD13" s="15">
        <v>0</v>
      </c>
      <c r="ADE13" s="15">
        <v>0</v>
      </c>
      <c r="ADF13" s="15">
        <v>0</v>
      </c>
      <c r="ADG13" s="15">
        <v>1</v>
      </c>
      <c r="ADH13" s="15">
        <v>0</v>
      </c>
      <c r="AFQ13" s="15" t="s">
        <v>255</v>
      </c>
      <c r="AFR13" s="15">
        <v>0</v>
      </c>
      <c r="AFS13" s="15">
        <v>0</v>
      </c>
      <c r="AFT13" s="15">
        <v>0</v>
      </c>
      <c r="AFU13" s="15">
        <v>0</v>
      </c>
      <c r="AFV13" s="15">
        <v>0</v>
      </c>
      <c r="AFW13" s="15">
        <v>0</v>
      </c>
      <c r="AFX13" s="15">
        <v>0</v>
      </c>
      <c r="AFY13" s="15">
        <v>0</v>
      </c>
      <c r="AFZ13" s="15">
        <v>1</v>
      </c>
      <c r="AGA13" s="15">
        <v>0</v>
      </c>
      <c r="AGO13" s="15" t="s">
        <v>323</v>
      </c>
      <c r="AGP13" s="15">
        <v>0</v>
      </c>
      <c r="AGQ13" s="15">
        <v>0</v>
      </c>
      <c r="AGR13" s="15">
        <v>0</v>
      </c>
      <c r="AGS13" s="15">
        <v>1</v>
      </c>
      <c r="AGT13" s="15">
        <v>0</v>
      </c>
      <c r="AGU13" s="15">
        <v>0</v>
      </c>
      <c r="AGV13" s="15">
        <v>0</v>
      </c>
      <c r="AGW13" s="15">
        <v>0</v>
      </c>
      <c r="AGX13" s="15">
        <v>0</v>
      </c>
      <c r="AGY13" s="15">
        <v>0</v>
      </c>
      <c r="AGZ13" s="15">
        <v>0</v>
      </c>
      <c r="AHA13" s="15">
        <v>0</v>
      </c>
      <c r="AHC13" s="15" t="s">
        <v>491</v>
      </c>
      <c r="AHT13" s="15" t="s">
        <v>271</v>
      </c>
      <c r="AHU13" s="15">
        <v>1</v>
      </c>
      <c r="AHV13" s="15">
        <v>0</v>
      </c>
      <c r="AHW13" s="15">
        <v>0</v>
      </c>
      <c r="AIR13" s="15" t="s">
        <v>240</v>
      </c>
      <c r="AIS13" s="15" t="s">
        <v>240</v>
      </c>
      <c r="AIT13" s="15" t="s">
        <v>492</v>
      </c>
      <c r="AIU13" s="15" t="s">
        <v>493</v>
      </c>
      <c r="AIZ13" s="15" t="s">
        <v>330</v>
      </c>
      <c r="AJA13" s="15">
        <v>226001072</v>
      </c>
      <c r="AJB13" s="15" t="s">
        <v>494</v>
      </c>
      <c r="AJC13" s="13">
        <v>44493.806250000001</v>
      </c>
      <c r="AJF13" s="15" t="s">
        <v>279</v>
      </c>
      <c r="AJG13" s="15" t="s">
        <v>280</v>
      </c>
      <c r="AJI13" s="15">
        <v>12</v>
      </c>
    </row>
    <row r="14" spans="1:945" s="15" customFormat="1" x14ac:dyDescent="0.25">
      <c r="A14" s="13">
        <v>44493.607995335653</v>
      </c>
      <c r="B14" s="13">
        <v>44493.685750856479</v>
      </c>
      <c r="C14" s="13">
        <v>44493</v>
      </c>
      <c r="D14" s="15" t="s">
        <v>495</v>
      </c>
      <c r="F14" s="13">
        <v>44493</v>
      </c>
      <c r="G14" s="15" t="s">
        <v>240</v>
      </c>
      <c r="H14" s="15" t="s">
        <v>240</v>
      </c>
      <c r="I14" s="15" t="s">
        <v>330</v>
      </c>
      <c r="J14" s="15" t="s">
        <v>496</v>
      </c>
      <c r="K14" s="15" t="s">
        <v>242</v>
      </c>
      <c r="M14" s="15" t="s">
        <v>389</v>
      </c>
      <c r="AC14" s="15" t="s">
        <v>497</v>
      </c>
      <c r="AD14" s="15">
        <v>1</v>
      </c>
      <c r="AE14" s="15">
        <v>0</v>
      </c>
      <c r="AF14" s="15">
        <v>0</v>
      </c>
      <c r="AP14" s="15" t="s">
        <v>335</v>
      </c>
      <c r="AQ14" s="15" t="s">
        <v>247</v>
      </c>
      <c r="AR14" s="15">
        <v>1</v>
      </c>
      <c r="AS14" s="15">
        <v>0</v>
      </c>
      <c r="AT14" s="15">
        <v>0</v>
      </c>
      <c r="AU14" s="15">
        <v>0</v>
      </c>
      <c r="AV14" s="15">
        <v>0</v>
      </c>
      <c r="AW14" s="15">
        <v>0</v>
      </c>
      <c r="AX14" s="15">
        <v>0</v>
      </c>
      <c r="AY14" s="15">
        <v>0</v>
      </c>
      <c r="BA14" s="15" t="s">
        <v>282</v>
      </c>
      <c r="BC14" s="15" t="s">
        <v>311</v>
      </c>
      <c r="BD14" s="15" t="s">
        <v>498</v>
      </c>
      <c r="BE14" s="15">
        <v>100</v>
      </c>
      <c r="BO14" s="15" t="s">
        <v>311</v>
      </c>
      <c r="BP14" s="15" t="s">
        <v>499</v>
      </c>
      <c r="JJ14" s="15" t="s">
        <v>442</v>
      </c>
      <c r="KJ14" s="15" t="s">
        <v>240</v>
      </c>
      <c r="KV14" s="15" t="s">
        <v>255</v>
      </c>
      <c r="KX14" s="15" t="s">
        <v>287</v>
      </c>
      <c r="KY14" s="15">
        <v>1</v>
      </c>
      <c r="KZ14" s="15">
        <v>0</v>
      </c>
      <c r="LA14" s="15">
        <v>0</v>
      </c>
      <c r="LB14" s="15">
        <v>0</v>
      </c>
      <c r="LC14" s="15">
        <v>0</v>
      </c>
      <c r="LD14" s="15">
        <v>0</v>
      </c>
      <c r="MT14" s="15" t="s">
        <v>500</v>
      </c>
      <c r="MU14" s="15">
        <v>0</v>
      </c>
      <c r="MV14" s="15">
        <v>0</v>
      </c>
      <c r="MW14" s="15">
        <v>1</v>
      </c>
      <c r="MX14" s="15">
        <v>0</v>
      </c>
      <c r="MY14" s="15">
        <v>0</v>
      </c>
      <c r="MZ14" s="15">
        <v>0</v>
      </c>
      <c r="NA14" s="15">
        <v>0</v>
      </c>
      <c r="NB14" s="15">
        <v>1</v>
      </c>
      <c r="NC14" s="15">
        <v>0</v>
      </c>
      <c r="ND14" s="15">
        <v>0</v>
      </c>
      <c r="NE14" s="15">
        <v>0</v>
      </c>
      <c r="NF14" s="15">
        <v>0</v>
      </c>
      <c r="NH14" s="15" t="s">
        <v>257</v>
      </c>
      <c r="NI14" s="15" t="s">
        <v>240</v>
      </c>
      <c r="NW14" s="15" t="s">
        <v>419</v>
      </c>
      <c r="NX14" s="15">
        <v>1</v>
      </c>
      <c r="NY14" s="15">
        <v>0</v>
      </c>
      <c r="NZ14" s="15">
        <v>0</v>
      </c>
      <c r="OA14" s="15">
        <v>0</v>
      </c>
      <c r="OB14" s="15">
        <v>0</v>
      </c>
      <c r="OC14" s="15">
        <v>0</v>
      </c>
      <c r="OD14" s="15">
        <v>0</v>
      </c>
      <c r="OE14" s="15">
        <v>0</v>
      </c>
      <c r="OF14" s="15">
        <v>0</v>
      </c>
      <c r="OS14" s="15" t="s">
        <v>501</v>
      </c>
      <c r="OT14" s="15" t="s">
        <v>502</v>
      </c>
      <c r="OU14" s="15">
        <v>1</v>
      </c>
      <c r="OV14" s="15">
        <v>1</v>
      </c>
      <c r="OW14" s="15">
        <v>1</v>
      </c>
      <c r="OX14" s="15">
        <v>1</v>
      </c>
      <c r="OY14" s="15">
        <v>0</v>
      </c>
      <c r="OZ14" s="15">
        <v>0</v>
      </c>
      <c r="PA14" s="15">
        <v>0</v>
      </c>
      <c r="PB14" s="15">
        <v>0</v>
      </c>
      <c r="PC14" s="15">
        <v>0</v>
      </c>
      <c r="PD14" s="15">
        <v>0</v>
      </c>
      <c r="PE14" s="15">
        <v>0</v>
      </c>
      <c r="PF14" s="15">
        <v>0</v>
      </c>
      <c r="PG14" s="15">
        <v>1</v>
      </c>
      <c r="PH14" s="15">
        <v>0</v>
      </c>
      <c r="PI14" s="15">
        <v>0</v>
      </c>
      <c r="PJ14" s="15" t="s">
        <v>503</v>
      </c>
      <c r="PK14" s="15" t="s">
        <v>292</v>
      </c>
      <c r="XI14" s="15" t="s">
        <v>504</v>
      </c>
      <c r="XJ14" s="15" t="s">
        <v>505</v>
      </c>
      <c r="XK14" s="15">
        <v>1</v>
      </c>
      <c r="XL14" s="15">
        <v>0</v>
      </c>
      <c r="XM14" s="15">
        <v>1</v>
      </c>
      <c r="XN14" s="15">
        <v>0</v>
      </c>
      <c r="XO14" s="15">
        <v>0</v>
      </c>
      <c r="XP14" s="15">
        <v>0</v>
      </c>
      <c r="XQ14" s="15">
        <v>0</v>
      </c>
      <c r="XS14" s="15" t="s">
        <v>506</v>
      </c>
      <c r="XT14" s="15">
        <v>1</v>
      </c>
      <c r="XU14" s="15">
        <v>0</v>
      </c>
      <c r="XV14" s="15">
        <v>0</v>
      </c>
      <c r="XW14" s="15">
        <v>0</v>
      </c>
      <c r="XX14" s="15">
        <v>1</v>
      </c>
      <c r="XY14" s="15">
        <v>1</v>
      </c>
      <c r="XZ14" s="15" t="s">
        <v>267</v>
      </c>
      <c r="YA14" s="15">
        <v>1</v>
      </c>
      <c r="YB14" s="15">
        <v>0</v>
      </c>
      <c r="YC14" s="15">
        <v>0</v>
      </c>
      <c r="YD14" s="15">
        <v>0</v>
      </c>
      <c r="YE14" s="15">
        <v>0</v>
      </c>
      <c r="YF14" s="15">
        <v>0</v>
      </c>
      <c r="YG14" s="15">
        <v>0</v>
      </c>
      <c r="YH14" s="15">
        <v>0</v>
      </c>
      <c r="YI14" s="15">
        <v>0</v>
      </c>
      <c r="YJ14" s="15">
        <v>0</v>
      </c>
      <c r="YK14" s="15">
        <v>0</v>
      </c>
      <c r="YL14" s="15">
        <v>0</v>
      </c>
      <c r="ABG14" s="15" t="s">
        <v>255</v>
      </c>
      <c r="ABH14" s="15">
        <v>0</v>
      </c>
      <c r="ABI14" s="15">
        <v>0</v>
      </c>
      <c r="ABJ14" s="15">
        <v>0</v>
      </c>
      <c r="ABK14" s="15">
        <v>0</v>
      </c>
      <c r="ABL14" s="15">
        <v>0</v>
      </c>
      <c r="ABM14" s="15">
        <v>0</v>
      </c>
      <c r="ABN14" s="15">
        <v>0</v>
      </c>
      <c r="ABO14" s="15">
        <v>1</v>
      </c>
      <c r="ABP14" s="15">
        <v>0</v>
      </c>
      <c r="ADU14" s="15" t="s">
        <v>300</v>
      </c>
      <c r="ADV14" s="15">
        <v>0</v>
      </c>
      <c r="ADW14" s="15">
        <v>1</v>
      </c>
      <c r="ADX14" s="15">
        <v>0</v>
      </c>
      <c r="ADY14" s="15">
        <v>0</v>
      </c>
      <c r="ADZ14" s="15">
        <v>0</v>
      </c>
      <c r="AEA14" s="15">
        <v>0</v>
      </c>
      <c r="AEB14" s="15">
        <v>0</v>
      </c>
      <c r="AEC14" s="15">
        <v>0</v>
      </c>
      <c r="AED14" s="15">
        <v>0</v>
      </c>
      <c r="AEE14" s="15">
        <v>0</v>
      </c>
      <c r="AGO14" s="15" t="s">
        <v>372</v>
      </c>
      <c r="AGP14" s="15">
        <v>0</v>
      </c>
      <c r="AGQ14" s="15">
        <v>0</v>
      </c>
      <c r="AGR14" s="15">
        <v>0</v>
      </c>
      <c r="AGS14" s="15">
        <v>0</v>
      </c>
      <c r="AGT14" s="15">
        <v>0</v>
      </c>
      <c r="AGU14" s="15">
        <v>1</v>
      </c>
      <c r="AGV14" s="15">
        <v>0</v>
      </c>
      <c r="AGW14" s="15">
        <v>0</v>
      </c>
      <c r="AGX14" s="15">
        <v>0</v>
      </c>
      <c r="AGY14" s="15">
        <v>0</v>
      </c>
      <c r="AGZ14" s="15">
        <v>0</v>
      </c>
      <c r="AHA14" s="15">
        <v>0</v>
      </c>
      <c r="AHC14" s="15" t="s">
        <v>507</v>
      </c>
      <c r="AHD14" s="15" t="s">
        <v>271</v>
      </c>
      <c r="AHE14" s="15">
        <v>1</v>
      </c>
      <c r="AHF14" s="15">
        <v>0</v>
      </c>
      <c r="AHG14" s="15">
        <v>0</v>
      </c>
      <c r="AIB14" s="15" t="s">
        <v>252</v>
      </c>
      <c r="AIC14" s="15" t="s">
        <v>252</v>
      </c>
      <c r="AIE14" s="15" t="s">
        <v>508</v>
      </c>
      <c r="AIZ14" s="15" t="s">
        <v>330</v>
      </c>
      <c r="AJA14" s="15">
        <v>226198558</v>
      </c>
      <c r="AJB14" s="15" t="s">
        <v>509</v>
      </c>
      <c r="AJC14" s="13">
        <v>44494.475046296298</v>
      </c>
      <c r="AJF14" s="15" t="s">
        <v>279</v>
      </c>
      <c r="AJG14" s="15" t="s">
        <v>280</v>
      </c>
      <c r="AJI14" s="15">
        <v>13</v>
      </c>
    </row>
    <row r="15" spans="1:945" s="15" customFormat="1" x14ac:dyDescent="0.25">
      <c r="A15" s="13">
        <v>44493.694156284721</v>
      </c>
      <c r="B15" s="13">
        <v>44493.730090185178</v>
      </c>
      <c r="C15" s="13">
        <v>44493</v>
      </c>
      <c r="D15" s="15" t="s">
        <v>495</v>
      </c>
      <c r="F15" s="13">
        <v>44493</v>
      </c>
      <c r="G15" s="15" t="s">
        <v>240</v>
      </c>
      <c r="H15" s="15" t="s">
        <v>240</v>
      </c>
      <c r="I15" s="15" t="s">
        <v>330</v>
      </c>
      <c r="J15" s="15" t="s">
        <v>510</v>
      </c>
      <c r="K15" s="15" t="s">
        <v>242</v>
      </c>
      <c r="M15" s="15" t="s">
        <v>308</v>
      </c>
      <c r="AC15" s="15" t="s">
        <v>309</v>
      </c>
      <c r="AD15" s="15">
        <v>0</v>
      </c>
      <c r="AE15" s="15">
        <v>1</v>
      </c>
      <c r="AF15" s="15">
        <v>0</v>
      </c>
      <c r="CB15" s="15" t="s">
        <v>335</v>
      </c>
      <c r="CC15" s="15" t="s">
        <v>247</v>
      </c>
      <c r="CD15" s="15">
        <v>1</v>
      </c>
      <c r="CE15" s="15">
        <v>0</v>
      </c>
      <c r="CF15" s="15">
        <v>0</v>
      </c>
      <c r="CG15" s="15">
        <v>0</v>
      </c>
      <c r="CH15" s="15">
        <v>0</v>
      </c>
      <c r="CI15" s="15">
        <v>0</v>
      </c>
      <c r="CJ15" s="15">
        <v>0</v>
      </c>
      <c r="CK15" s="15">
        <v>0</v>
      </c>
      <c r="CM15" s="15" t="s">
        <v>311</v>
      </c>
      <c r="CN15" s="15" t="s">
        <v>511</v>
      </c>
      <c r="CO15" s="15" t="s">
        <v>311</v>
      </c>
      <c r="CP15" s="15" t="s">
        <v>512</v>
      </c>
      <c r="CQ15" s="15">
        <v>650</v>
      </c>
      <c r="DA15" s="15" t="s">
        <v>250</v>
      </c>
      <c r="JK15" s="15" t="s">
        <v>251</v>
      </c>
      <c r="KL15" s="15" t="s">
        <v>240</v>
      </c>
      <c r="KV15" s="15" t="s">
        <v>252</v>
      </c>
      <c r="LF15" s="15" t="s">
        <v>311</v>
      </c>
      <c r="LG15" s="15">
        <v>0</v>
      </c>
      <c r="LH15" s="15">
        <v>0</v>
      </c>
      <c r="LI15" s="15">
        <v>0</v>
      </c>
      <c r="LJ15" s="15">
        <v>1</v>
      </c>
      <c r="LK15" s="15">
        <v>0</v>
      </c>
      <c r="LL15" s="15">
        <v>0</v>
      </c>
      <c r="LM15" s="15" t="s">
        <v>513</v>
      </c>
      <c r="MT15" s="15" t="s">
        <v>394</v>
      </c>
      <c r="MU15" s="15">
        <v>0</v>
      </c>
      <c r="MV15" s="15">
        <v>0</v>
      </c>
      <c r="MW15" s="15">
        <v>0</v>
      </c>
      <c r="MX15" s="15">
        <v>0</v>
      </c>
      <c r="MY15" s="15">
        <v>0</v>
      </c>
      <c r="MZ15" s="15">
        <v>0</v>
      </c>
      <c r="NA15" s="15">
        <v>0</v>
      </c>
      <c r="NB15" s="15">
        <v>1</v>
      </c>
      <c r="NC15" s="15">
        <v>0</v>
      </c>
      <c r="ND15" s="15">
        <v>0</v>
      </c>
      <c r="NE15" s="15">
        <v>0</v>
      </c>
      <c r="NF15" s="15">
        <v>0</v>
      </c>
      <c r="NH15" s="15" t="s">
        <v>257</v>
      </c>
      <c r="NK15" s="15" t="s">
        <v>255</v>
      </c>
      <c r="PL15" s="15" t="s">
        <v>358</v>
      </c>
      <c r="PM15" s="15">
        <v>0</v>
      </c>
      <c r="PN15" s="15">
        <v>1</v>
      </c>
      <c r="PO15" s="15">
        <v>0</v>
      </c>
      <c r="PP15" s="15">
        <v>0</v>
      </c>
      <c r="PQ15" s="15">
        <v>0</v>
      </c>
      <c r="PR15" s="15">
        <v>0</v>
      </c>
      <c r="PS15" s="15">
        <v>0</v>
      </c>
      <c r="PT15" s="15">
        <v>0</v>
      </c>
      <c r="PU15" s="15">
        <v>0</v>
      </c>
      <c r="QH15" s="15" t="s">
        <v>514</v>
      </c>
      <c r="QI15" s="15" t="s">
        <v>515</v>
      </c>
      <c r="QJ15" s="15">
        <v>1</v>
      </c>
      <c r="QK15" s="15">
        <v>0</v>
      </c>
      <c r="QL15" s="15">
        <v>1</v>
      </c>
      <c r="QM15" s="15">
        <v>1</v>
      </c>
      <c r="QN15" s="15">
        <v>0</v>
      </c>
      <c r="QO15" s="15">
        <v>0</v>
      </c>
      <c r="QP15" s="15">
        <v>0</v>
      </c>
      <c r="QQ15" s="15">
        <v>0</v>
      </c>
      <c r="QR15" s="15">
        <v>1</v>
      </c>
      <c r="QS15" s="15">
        <v>1</v>
      </c>
      <c r="QT15" s="15">
        <v>0</v>
      </c>
      <c r="QU15" s="15">
        <v>1</v>
      </c>
      <c r="QV15" s="15">
        <v>0</v>
      </c>
      <c r="QW15" s="15">
        <v>0</v>
      </c>
      <c r="QX15" s="15">
        <v>0</v>
      </c>
      <c r="QZ15" s="15" t="s">
        <v>292</v>
      </c>
      <c r="XI15" s="15" t="s">
        <v>516</v>
      </c>
      <c r="XJ15" s="15" t="s">
        <v>517</v>
      </c>
      <c r="XK15" s="15">
        <v>0</v>
      </c>
      <c r="XL15" s="15">
        <v>0</v>
      </c>
      <c r="XM15" s="15">
        <v>1</v>
      </c>
      <c r="XN15" s="15">
        <v>1</v>
      </c>
      <c r="XO15" s="15">
        <v>1</v>
      </c>
      <c r="XP15" s="15">
        <v>0</v>
      </c>
      <c r="XQ15" s="15">
        <v>0</v>
      </c>
      <c r="XR15" s="15" t="s">
        <v>518</v>
      </c>
      <c r="XS15" s="15" t="s">
        <v>519</v>
      </c>
      <c r="XT15" s="15">
        <v>1</v>
      </c>
      <c r="XU15" s="15">
        <v>1</v>
      </c>
      <c r="XV15" s="15">
        <v>1</v>
      </c>
      <c r="XW15" s="15">
        <v>0</v>
      </c>
      <c r="XX15" s="15">
        <v>1</v>
      </c>
      <c r="XY15" s="15">
        <v>1</v>
      </c>
      <c r="YN15" s="15" t="s">
        <v>298</v>
      </c>
      <c r="YO15" s="15">
        <v>0</v>
      </c>
      <c r="YP15" s="15">
        <v>0</v>
      </c>
      <c r="YQ15" s="15">
        <v>1</v>
      </c>
      <c r="YR15" s="15">
        <v>0</v>
      </c>
      <c r="YS15" s="15">
        <v>0</v>
      </c>
      <c r="YT15" s="15">
        <v>0</v>
      </c>
      <c r="YU15" s="15">
        <v>0</v>
      </c>
      <c r="YV15" s="15">
        <v>0</v>
      </c>
      <c r="YW15" s="15">
        <v>0</v>
      </c>
      <c r="YX15" s="15">
        <v>0</v>
      </c>
      <c r="YY15" s="15">
        <v>0</v>
      </c>
      <c r="YZ15" s="15">
        <v>0</v>
      </c>
      <c r="ABR15" s="15" t="s">
        <v>311</v>
      </c>
      <c r="ABS15" s="15">
        <v>0</v>
      </c>
      <c r="ABT15" s="15">
        <v>0</v>
      </c>
      <c r="ABU15" s="15">
        <v>0</v>
      </c>
      <c r="ABV15" s="15">
        <v>0</v>
      </c>
      <c r="ABW15" s="15">
        <v>0</v>
      </c>
      <c r="ABX15" s="15">
        <v>0</v>
      </c>
      <c r="ABY15" s="15">
        <v>1</v>
      </c>
      <c r="ABZ15" s="15">
        <v>0</v>
      </c>
      <c r="ACA15" s="15">
        <v>0</v>
      </c>
      <c r="ACB15" s="15" t="s">
        <v>520</v>
      </c>
      <c r="AEG15" s="15" t="s">
        <v>521</v>
      </c>
      <c r="AEH15" s="15">
        <v>0</v>
      </c>
      <c r="AEI15" s="15">
        <v>1</v>
      </c>
      <c r="AEJ15" s="15">
        <v>0</v>
      </c>
      <c r="AEK15" s="15">
        <v>0</v>
      </c>
      <c r="AEL15" s="15">
        <v>0</v>
      </c>
      <c r="AEM15" s="15">
        <v>0</v>
      </c>
      <c r="AEN15" s="15">
        <v>0</v>
      </c>
      <c r="AEO15" s="15">
        <v>1</v>
      </c>
      <c r="AEP15" s="15">
        <v>0</v>
      </c>
      <c r="AEQ15" s="15">
        <v>0</v>
      </c>
      <c r="AER15" s="15" t="s">
        <v>522</v>
      </c>
      <c r="AGO15" s="15" t="s">
        <v>287</v>
      </c>
      <c r="AGP15" s="15">
        <v>1</v>
      </c>
      <c r="AGQ15" s="15">
        <v>0</v>
      </c>
      <c r="AGR15" s="15">
        <v>0</v>
      </c>
      <c r="AGS15" s="15">
        <v>0</v>
      </c>
      <c r="AGT15" s="15">
        <v>0</v>
      </c>
      <c r="AGU15" s="15">
        <v>0</v>
      </c>
      <c r="AGV15" s="15">
        <v>0</v>
      </c>
      <c r="AGW15" s="15">
        <v>0</v>
      </c>
      <c r="AGX15" s="15">
        <v>0</v>
      </c>
      <c r="AGY15" s="15">
        <v>0</v>
      </c>
      <c r="AGZ15" s="15">
        <v>0</v>
      </c>
      <c r="AHA15" s="15">
        <v>0</v>
      </c>
      <c r="AHC15" s="15" t="s">
        <v>523</v>
      </c>
      <c r="AHH15" s="15" t="s">
        <v>271</v>
      </c>
      <c r="AHI15" s="15">
        <v>1</v>
      </c>
      <c r="AHJ15" s="15">
        <v>0</v>
      </c>
      <c r="AHK15" s="15">
        <v>0</v>
      </c>
      <c r="AIF15" s="15" t="s">
        <v>252</v>
      </c>
      <c r="AIG15" s="15" t="s">
        <v>255</v>
      </c>
      <c r="AII15" s="15" t="s">
        <v>524</v>
      </c>
      <c r="AIZ15" s="15" t="s">
        <v>330</v>
      </c>
      <c r="AJA15" s="15">
        <v>226198572</v>
      </c>
      <c r="AJB15" s="15" t="s">
        <v>525</v>
      </c>
      <c r="AJC15" s="13">
        <v>44494.475069444437</v>
      </c>
      <c r="AJF15" s="15" t="s">
        <v>279</v>
      </c>
      <c r="AJG15" s="15" t="s">
        <v>280</v>
      </c>
      <c r="AJI15" s="15">
        <v>14</v>
      </c>
    </row>
    <row r="16" spans="1:945" s="15" customFormat="1" x14ac:dyDescent="0.25">
      <c r="A16" s="13">
        <v>44494.438752164351</v>
      </c>
      <c r="B16" s="13">
        <v>44494.488051018518</v>
      </c>
      <c r="C16" s="13">
        <v>44494</v>
      </c>
      <c r="D16" s="15" t="s">
        <v>329</v>
      </c>
      <c r="F16" s="13">
        <v>44494</v>
      </c>
      <c r="G16" s="15" t="s">
        <v>240</v>
      </c>
      <c r="H16" s="15" t="s">
        <v>240</v>
      </c>
      <c r="I16" s="15" t="s">
        <v>306</v>
      </c>
      <c r="J16" s="15" t="s">
        <v>331</v>
      </c>
      <c r="K16" s="15" t="s">
        <v>242</v>
      </c>
      <c r="M16" s="15" t="s">
        <v>308</v>
      </c>
      <c r="AC16" s="15" t="s">
        <v>309</v>
      </c>
      <c r="AD16" s="15">
        <v>0</v>
      </c>
      <c r="AE16" s="15">
        <v>1</v>
      </c>
      <c r="AF16" s="15">
        <v>0</v>
      </c>
      <c r="CB16" s="15" t="s">
        <v>335</v>
      </c>
      <c r="CC16" s="15" t="s">
        <v>247</v>
      </c>
      <c r="CD16" s="15">
        <v>1</v>
      </c>
      <c r="CE16" s="15">
        <v>0</v>
      </c>
      <c r="CF16" s="15">
        <v>0</v>
      </c>
      <c r="CG16" s="15">
        <v>0</v>
      </c>
      <c r="CH16" s="15">
        <v>0</v>
      </c>
      <c r="CI16" s="15">
        <v>0</v>
      </c>
      <c r="CJ16" s="15">
        <v>0</v>
      </c>
      <c r="CK16" s="15">
        <v>0</v>
      </c>
      <c r="CM16" s="15" t="s">
        <v>282</v>
      </c>
      <c r="CO16" s="15" t="s">
        <v>336</v>
      </c>
      <c r="CQ16" s="15">
        <v>650</v>
      </c>
      <c r="DA16" s="15" t="s">
        <v>250</v>
      </c>
      <c r="JK16" s="15" t="s">
        <v>415</v>
      </c>
      <c r="JP16" s="15" t="s">
        <v>526</v>
      </c>
      <c r="JQ16" s="15">
        <v>1</v>
      </c>
      <c r="JR16" s="15">
        <v>0</v>
      </c>
      <c r="JS16" s="15">
        <v>1</v>
      </c>
      <c r="JT16" s="15">
        <v>1</v>
      </c>
      <c r="JU16" s="15">
        <v>0</v>
      </c>
      <c r="JV16" s="15">
        <v>1</v>
      </c>
      <c r="JW16" s="15">
        <v>1</v>
      </c>
      <c r="JX16" s="15">
        <v>1</v>
      </c>
      <c r="JY16" s="15">
        <v>1</v>
      </c>
      <c r="JZ16" s="15">
        <v>0</v>
      </c>
      <c r="KA16" s="15">
        <v>1</v>
      </c>
      <c r="KB16" s="15">
        <v>0</v>
      </c>
      <c r="KC16" s="15">
        <v>0</v>
      </c>
      <c r="KD16" s="15">
        <v>0</v>
      </c>
      <c r="KE16" s="15">
        <v>0</v>
      </c>
      <c r="KF16" s="15">
        <v>0</v>
      </c>
      <c r="KG16" s="15">
        <v>0</v>
      </c>
      <c r="KI16" s="15" t="s">
        <v>527</v>
      </c>
      <c r="KL16" s="15" t="s">
        <v>240</v>
      </c>
      <c r="KV16" s="15" t="s">
        <v>240</v>
      </c>
      <c r="KW16" s="15" t="s">
        <v>528</v>
      </c>
      <c r="LF16" s="15" t="s">
        <v>355</v>
      </c>
      <c r="LG16" s="15">
        <v>0</v>
      </c>
      <c r="LH16" s="15">
        <v>1</v>
      </c>
      <c r="LI16" s="15">
        <v>1</v>
      </c>
      <c r="LJ16" s="15">
        <v>0</v>
      </c>
      <c r="LK16" s="15">
        <v>0</v>
      </c>
      <c r="LL16" s="15">
        <v>0</v>
      </c>
      <c r="MT16" s="15" t="s">
        <v>529</v>
      </c>
      <c r="MU16" s="15">
        <v>0</v>
      </c>
      <c r="MV16" s="15">
        <v>1</v>
      </c>
      <c r="MW16" s="15">
        <v>0</v>
      </c>
      <c r="MX16" s="15">
        <v>0</v>
      </c>
      <c r="MY16" s="15">
        <v>0</v>
      </c>
      <c r="MZ16" s="15">
        <v>1</v>
      </c>
      <c r="NA16" s="15">
        <v>0</v>
      </c>
      <c r="NB16" s="15">
        <v>0</v>
      </c>
      <c r="NC16" s="15">
        <v>0</v>
      </c>
      <c r="ND16" s="15">
        <v>0</v>
      </c>
      <c r="NE16" s="15">
        <v>0</v>
      </c>
      <c r="NF16" s="15">
        <v>0</v>
      </c>
      <c r="NH16" s="15" t="s">
        <v>357</v>
      </c>
      <c r="NK16" s="15" t="s">
        <v>240</v>
      </c>
      <c r="PL16" s="15" t="s">
        <v>358</v>
      </c>
      <c r="PM16" s="15">
        <v>0</v>
      </c>
      <c r="PN16" s="15">
        <v>1</v>
      </c>
      <c r="PO16" s="15">
        <v>0</v>
      </c>
      <c r="PP16" s="15">
        <v>0</v>
      </c>
      <c r="PQ16" s="15">
        <v>0</v>
      </c>
      <c r="PR16" s="15">
        <v>0</v>
      </c>
      <c r="PS16" s="15">
        <v>0</v>
      </c>
      <c r="PT16" s="15">
        <v>0</v>
      </c>
      <c r="PU16" s="15">
        <v>0</v>
      </c>
      <c r="QH16" s="15" t="s">
        <v>530</v>
      </c>
      <c r="QI16" s="15" t="s">
        <v>531</v>
      </c>
      <c r="QJ16" s="15">
        <v>1</v>
      </c>
      <c r="QK16" s="15">
        <v>0</v>
      </c>
      <c r="QL16" s="15">
        <v>1</v>
      </c>
      <c r="QM16" s="15">
        <v>1</v>
      </c>
      <c r="QN16" s="15">
        <v>1</v>
      </c>
      <c r="QO16" s="15">
        <v>1</v>
      </c>
      <c r="QP16" s="15">
        <v>0</v>
      </c>
      <c r="QQ16" s="15">
        <v>0</v>
      </c>
      <c r="QR16" s="15">
        <v>1</v>
      </c>
      <c r="QS16" s="15">
        <v>1</v>
      </c>
      <c r="QT16" s="15">
        <v>0</v>
      </c>
      <c r="QU16" s="15">
        <v>0</v>
      </c>
      <c r="QV16" s="15">
        <v>0</v>
      </c>
      <c r="QW16" s="15">
        <v>0</v>
      </c>
      <c r="QX16" s="15">
        <v>0</v>
      </c>
      <c r="QZ16" s="15" t="s">
        <v>262</v>
      </c>
      <c r="XI16" s="15" t="s">
        <v>532</v>
      </c>
      <c r="XJ16" s="15" t="s">
        <v>311</v>
      </c>
      <c r="XK16" s="15">
        <v>0</v>
      </c>
      <c r="XL16" s="15">
        <v>0</v>
      </c>
      <c r="XM16" s="15">
        <v>0</v>
      </c>
      <c r="XN16" s="15">
        <v>0</v>
      </c>
      <c r="XO16" s="15">
        <v>1</v>
      </c>
      <c r="XP16" s="15">
        <v>0</v>
      </c>
      <c r="XQ16" s="15">
        <v>0</v>
      </c>
      <c r="XR16" s="15" t="s">
        <v>533</v>
      </c>
      <c r="XS16" s="15" t="s">
        <v>534</v>
      </c>
      <c r="XT16" s="15">
        <v>1</v>
      </c>
      <c r="XU16" s="15">
        <v>1</v>
      </c>
      <c r="XV16" s="15">
        <v>0</v>
      </c>
      <c r="XW16" s="15">
        <v>0</v>
      </c>
      <c r="XX16" s="15">
        <v>0</v>
      </c>
      <c r="XY16" s="15">
        <v>1</v>
      </c>
      <c r="YN16" s="15" t="s">
        <v>298</v>
      </c>
      <c r="YO16" s="15">
        <v>0</v>
      </c>
      <c r="YP16" s="15">
        <v>0</v>
      </c>
      <c r="YQ16" s="15">
        <v>1</v>
      </c>
      <c r="YR16" s="15">
        <v>0</v>
      </c>
      <c r="YS16" s="15">
        <v>0</v>
      </c>
      <c r="YT16" s="15">
        <v>0</v>
      </c>
      <c r="YU16" s="15">
        <v>0</v>
      </c>
      <c r="YV16" s="15">
        <v>0</v>
      </c>
      <c r="YW16" s="15">
        <v>0</v>
      </c>
      <c r="YX16" s="15">
        <v>0</v>
      </c>
      <c r="YY16" s="15">
        <v>0</v>
      </c>
      <c r="YZ16" s="15">
        <v>0</v>
      </c>
      <c r="ABR16" s="15" t="s">
        <v>267</v>
      </c>
      <c r="ABS16" s="15">
        <v>1</v>
      </c>
      <c r="ABT16" s="15">
        <v>0</v>
      </c>
      <c r="ABU16" s="15">
        <v>0</v>
      </c>
      <c r="ABV16" s="15">
        <v>0</v>
      </c>
      <c r="ABW16" s="15">
        <v>0</v>
      </c>
      <c r="ABX16" s="15">
        <v>0</v>
      </c>
      <c r="ABY16" s="15">
        <v>0</v>
      </c>
      <c r="ABZ16" s="15">
        <v>0</v>
      </c>
      <c r="ACA16" s="15">
        <v>0</v>
      </c>
      <c r="AEG16" s="15" t="s">
        <v>535</v>
      </c>
      <c r="AEH16" s="15">
        <v>0</v>
      </c>
      <c r="AEI16" s="15">
        <v>0</v>
      </c>
      <c r="AEJ16" s="15">
        <v>0</v>
      </c>
      <c r="AEK16" s="15">
        <v>0</v>
      </c>
      <c r="AEL16" s="15">
        <v>0</v>
      </c>
      <c r="AEM16" s="15">
        <v>1</v>
      </c>
      <c r="AEN16" s="15">
        <v>0</v>
      </c>
      <c r="AEO16" s="15">
        <v>0</v>
      </c>
      <c r="AEP16" s="15">
        <v>0</v>
      </c>
      <c r="AEQ16" s="15">
        <v>0</v>
      </c>
      <c r="AGO16" s="15" t="s">
        <v>536</v>
      </c>
      <c r="AGP16" s="15">
        <v>0</v>
      </c>
      <c r="AGQ16" s="15">
        <v>0</v>
      </c>
      <c r="AGR16" s="15">
        <v>0</v>
      </c>
      <c r="AGS16" s="15">
        <v>1</v>
      </c>
      <c r="AGT16" s="15">
        <v>0</v>
      </c>
      <c r="AGU16" s="15">
        <v>0</v>
      </c>
      <c r="AGV16" s="15">
        <v>0</v>
      </c>
      <c r="AGW16" s="15">
        <v>0</v>
      </c>
      <c r="AGX16" s="15">
        <v>1</v>
      </c>
      <c r="AGY16" s="15">
        <v>0</v>
      </c>
      <c r="AGZ16" s="15">
        <v>0</v>
      </c>
      <c r="AHA16" s="15">
        <v>0</v>
      </c>
      <c r="AHC16" s="15" t="s">
        <v>537</v>
      </c>
      <c r="AHH16" s="15" t="s">
        <v>271</v>
      </c>
      <c r="AHI16" s="15">
        <v>1</v>
      </c>
      <c r="AHJ16" s="15">
        <v>0</v>
      </c>
      <c r="AHK16" s="15">
        <v>0</v>
      </c>
      <c r="AIF16" s="15" t="s">
        <v>252</v>
      </c>
      <c r="AIG16" s="15" t="s">
        <v>252</v>
      </c>
      <c r="AII16" s="15" t="s">
        <v>538</v>
      </c>
      <c r="AIZ16" s="15" t="s">
        <v>539</v>
      </c>
      <c r="AJA16" s="15">
        <v>226248010</v>
      </c>
      <c r="AJB16" s="15" t="s">
        <v>540</v>
      </c>
      <c r="AJC16" s="13">
        <v>44494.548229166663</v>
      </c>
      <c r="AJF16" s="15" t="s">
        <v>279</v>
      </c>
      <c r="AJG16" s="15" t="s">
        <v>280</v>
      </c>
      <c r="AJI16" s="15">
        <v>15</v>
      </c>
    </row>
    <row r="17" spans="1:945" s="15" customFormat="1" x14ac:dyDescent="0.25">
      <c r="A17" s="13">
        <v>44493.561771539353</v>
      </c>
      <c r="B17" s="13">
        <v>44494.779544201388</v>
      </c>
      <c r="C17" s="13">
        <v>44493</v>
      </c>
      <c r="D17" s="15" t="s">
        <v>239</v>
      </c>
      <c r="F17" s="13">
        <v>44493</v>
      </c>
      <c r="G17" s="15" t="s">
        <v>240</v>
      </c>
      <c r="H17" s="15" t="s">
        <v>240</v>
      </c>
      <c r="I17" s="15" t="s">
        <v>330</v>
      </c>
      <c r="J17" s="15" t="s">
        <v>241</v>
      </c>
      <c r="K17" s="15" t="s">
        <v>242</v>
      </c>
      <c r="M17" s="15" t="s">
        <v>389</v>
      </c>
      <c r="AC17" s="15" t="s">
        <v>497</v>
      </c>
      <c r="AD17" s="15">
        <v>1</v>
      </c>
      <c r="AE17" s="15">
        <v>0</v>
      </c>
      <c r="AF17" s="15">
        <v>0</v>
      </c>
      <c r="AP17" s="15" t="s">
        <v>541</v>
      </c>
      <c r="AQ17" s="15" t="s">
        <v>247</v>
      </c>
      <c r="AR17" s="15">
        <v>1</v>
      </c>
      <c r="AS17" s="15">
        <v>0</v>
      </c>
      <c r="AT17" s="15">
        <v>0</v>
      </c>
      <c r="AU17" s="15">
        <v>0</v>
      </c>
      <c r="AV17" s="15">
        <v>0</v>
      </c>
      <c r="AW17" s="15">
        <v>0</v>
      </c>
      <c r="AX17" s="15">
        <v>0</v>
      </c>
      <c r="AY17" s="15">
        <v>0</v>
      </c>
      <c r="BA17" s="15" t="s">
        <v>282</v>
      </c>
      <c r="BC17" s="15" t="s">
        <v>249</v>
      </c>
      <c r="BE17" s="15">
        <v>100</v>
      </c>
      <c r="BO17" s="15" t="s">
        <v>250</v>
      </c>
      <c r="JJ17" s="15" t="s">
        <v>251</v>
      </c>
      <c r="JP17" s="15" t="s">
        <v>542</v>
      </c>
      <c r="JQ17" s="15">
        <v>1</v>
      </c>
      <c r="JR17" s="15">
        <v>0</v>
      </c>
      <c r="JS17" s="15">
        <v>0</v>
      </c>
      <c r="JT17" s="15">
        <v>0</v>
      </c>
      <c r="JU17" s="15">
        <v>0</v>
      </c>
      <c r="JV17" s="15">
        <v>0</v>
      </c>
      <c r="JW17" s="15">
        <v>0</v>
      </c>
      <c r="JX17" s="15">
        <v>0</v>
      </c>
      <c r="JY17" s="15">
        <v>0</v>
      </c>
      <c r="JZ17" s="15">
        <v>0</v>
      </c>
      <c r="KA17" s="15">
        <v>0</v>
      </c>
      <c r="KB17" s="15">
        <v>0</v>
      </c>
      <c r="KC17" s="15">
        <v>0</v>
      </c>
      <c r="KD17" s="15">
        <v>0</v>
      </c>
      <c r="KE17" s="15">
        <v>0</v>
      </c>
      <c r="KF17" s="15">
        <v>0</v>
      </c>
      <c r="KG17" s="15">
        <v>0</v>
      </c>
      <c r="KI17" s="15" t="s">
        <v>543</v>
      </c>
      <c r="KJ17" s="15" t="s">
        <v>240</v>
      </c>
      <c r="KV17" s="15" t="s">
        <v>240</v>
      </c>
      <c r="KW17" s="15" t="s">
        <v>544</v>
      </c>
      <c r="KX17" s="15" t="s">
        <v>287</v>
      </c>
      <c r="KY17" s="15">
        <v>1</v>
      </c>
      <c r="KZ17" s="15">
        <v>0</v>
      </c>
      <c r="LA17" s="15">
        <v>0</v>
      </c>
      <c r="LB17" s="15">
        <v>0</v>
      </c>
      <c r="LC17" s="15">
        <v>0</v>
      </c>
      <c r="LD17" s="15">
        <v>0</v>
      </c>
      <c r="MT17" s="15" t="s">
        <v>288</v>
      </c>
      <c r="MU17" s="15">
        <v>0</v>
      </c>
      <c r="MV17" s="15">
        <v>1</v>
      </c>
      <c r="MW17" s="15">
        <v>0</v>
      </c>
      <c r="MX17" s="15">
        <v>0</v>
      </c>
      <c r="MY17" s="15">
        <v>0</v>
      </c>
      <c r="MZ17" s="15">
        <v>0</v>
      </c>
      <c r="NA17" s="15">
        <v>0</v>
      </c>
      <c r="NB17" s="15">
        <v>0</v>
      </c>
      <c r="NC17" s="15">
        <v>0</v>
      </c>
      <c r="ND17" s="15">
        <v>0</v>
      </c>
      <c r="NE17" s="15">
        <v>0</v>
      </c>
      <c r="NF17" s="15">
        <v>0</v>
      </c>
      <c r="NH17" s="15" t="s">
        <v>257</v>
      </c>
      <c r="NI17" s="15" t="s">
        <v>240</v>
      </c>
      <c r="NW17" s="15" t="s">
        <v>545</v>
      </c>
      <c r="NX17" s="15">
        <v>0</v>
      </c>
      <c r="NY17" s="15">
        <v>0</v>
      </c>
      <c r="NZ17" s="15">
        <v>0</v>
      </c>
      <c r="OA17" s="15">
        <v>0</v>
      </c>
      <c r="OB17" s="15">
        <v>0</v>
      </c>
      <c r="OC17" s="15">
        <v>1</v>
      </c>
      <c r="OD17" s="15">
        <v>0</v>
      </c>
      <c r="OE17" s="15">
        <v>0</v>
      </c>
      <c r="OF17" s="15">
        <v>0</v>
      </c>
      <c r="OS17" s="15" t="s">
        <v>546</v>
      </c>
      <c r="OT17" s="15" t="s">
        <v>547</v>
      </c>
      <c r="OU17" s="15">
        <v>1</v>
      </c>
      <c r="OV17" s="15">
        <v>0</v>
      </c>
      <c r="OW17" s="15">
        <v>1</v>
      </c>
      <c r="OX17" s="15">
        <v>0</v>
      </c>
      <c r="OY17" s="15">
        <v>0</v>
      </c>
      <c r="OZ17" s="15">
        <v>1</v>
      </c>
      <c r="PA17" s="15">
        <v>0</v>
      </c>
      <c r="PB17" s="15">
        <v>0</v>
      </c>
      <c r="PC17" s="15">
        <v>0</v>
      </c>
      <c r="PD17" s="15">
        <v>0</v>
      </c>
      <c r="PE17" s="15">
        <v>0</v>
      </c>
      <c r="PF17" s="15">
        <v>0</v>
      </c>
      <c r="PG17" s="15">
        <v>0</v>
      </c>
      <c r="PH17" s="15">
        <v>0</v>
      </c>
      <c r="PI17" s="15">
        <v>0</v>
      </c>
      <c r="PK17" s="15" t="s">
        <v>318</v>
      </c>
      <c r="XI17" s="15" t="s">
        <v>548</v>
      </c>
      <c r="XJ17" s="15" t="s">
        <v>490</v>
      </c>
      <c r="XK17" s="15">
        <v>0</v>
      </c>
      <c r="XL17" s="15">
        <v>0</v>
      </c>
      <c r="XM17" s="15">
        <v>1</v>
      </c>
      <c r="XN17" s="15">
        <v>0</v>
      </c>
      <c r="XO17" s="15">
        <v>0</v>
      </c>
      <c r="XP17" s="15">
        <v>0</v>
      </c>
      <c r="XQ17" s="15">
        <v>0</v>
      </c>
      <c r="XS17" s="15" t="s">
        <v>549</v>
      </c>
      <c r="XT17" s="15">
        <v>1</v>
      </c>
      <c r="XU17" s="15">
        <v>0</v>
      </c>
      <c r="XV17" s="15">
        <v>1</v>
      </c>
      <c r="XW17" s="15">
        <v>0</v>
      </c>
      <c r="XX17" s="15">
        <v>1</v>
      </c>
      <c r="XY17" s="15">
        <v>1</v>
      </c>
      <c r="XZ17" s="15" t="s">
        <v>550</v>
      </c>
      <c r="YA17" s="15">
        <v>0</v>
      </c>
      <c r="YB17" s="15">
        <v>0</v>
      </c>
      <c r="YC17" s="15">
        <v>1</v>
      </c>
      <c r="YD17" s="15">
        <v>1</v>
      </c>
      <c r="YE17" s="15">
        <v>1</v>
      </c>
      <c r="YF17" s="15">
        <v>1</v>
      </c>
      <c r="YG17" s="15">
        <v>0</v>
      </c>
      <c r="YH17" s="15">
        <v>1</v>
      </c>
      <c r="YI17" s="15">
        <v>0</v>
      </c>
      <c r="YJ17" s="15">
        <v>0</v>
      </c>
      <c r="YK17" s="15">
        <v>0</v>
      </c>
      <c r="YL17" s="15">
        <v>0</v>
      </c>
      <c r="ABG17" s="15" t="s">
        <v>551</v>
      </c>
      <c r="ABH17" s="15">
        <v>0</v>
      </c>
      <c r="ABI17" s="15">
        <v>1</v>
      </c>
      <c r="ABJ17" s="15">
        <v>0</v>
      </c>
      <c r="ABK17" s="15">
        <v>0</v>
      </c>
      <c r="ABL17" s="15">
        <v>1</v>
      </c>
      <c r="ABM17" s="15">
        <v>1</v>
      </c>
      <c r="ABN17" s="15">
        <v>0</v>
      </c>
      <c r="ABO17" s="15">
        <v>0</v>
      </c>
      <c r="ABP17" s="15">
        <v>0</v>
      </c>
      <c r="ADU17" s="15" t="s">
        <v>552</v>
      </c>
      <c r="ADV17" s="15">
        <v>0</v>
      </c>
      <c r="ADW17" s="15">
        <v>1</v>
      </c>
      <c r="ADX17" s="15">
        <v>0</v>
      </c>
      <c r="ADY17" s="15">
        <v>1</v>
      </c>
      <c r="ADZ17" s="15">
        <v>0</v>
      </c>
      <c r="AEA17" s="15">
        <v>1</v>
      </c>
      <c r="AEB17" s="15">
        <v>1</v>
      </c>
      <c r="AEC17" s="15">
        <v>0</v>
      </c>
      <c r="AED17" s="15">
        <v>0</v>
      </c>
      <c r="AEE17" s="15">
        <v>0</v>
      </c>
      <c r="AGO17" s="15" t="s">
        <v>553</v>
      </c>
      <c r="AGP17" s="15">
        <v>0</v>
      </c>
      <c r="AGQ17" s="15">
        <v>1</v>
      </c>
      <c r="AGR17" s="15">
        <v>1</v>
      </c>
      <c r="AGS17" s="15">
        <v>1</v>
      </c>
      <c r="AGT17" s="15">
        <v>0</v>
      </c>
      <c r="AGU17" s="15">
        <v>1</v>
      </c>
      <c r="AGV17" s="15">
        <v>1</v>
      </c>
      <c r="AGW17" s="15">
        <v>0</v>
      </c>
      <c r="AGX17" s="15">
        <v>0</v>
      </c>
      <c r="AGY17" s="15">
        <v>0</v>
      </c>
      <c r="AGZ17" s="15">
        <v>0</v>
      </c>
      <c r="AHA17" s="15">
        <v>0</v>
      </c>
      <c r="AHC17" s="15" t="s">
        <v>554</v>
      </c>
      <c r="AHD17" s="15" t="s">
        <v>272</v>
      </c>
      <c r="AHE17" s="15">
        <v>1</v>
      </c>
      <c r="AHF17" s="15">
        <v>1</v>
      </c>
      <c r="AHG17" s="15">
        <v>1</v>
      </c>
      <c r="AIB17" s="15" t="s">
        <v>252</v>
      </c>
      <c r="AIC17" s="15" t="s">
        <v>252</v>
      </c>
      <c r="AIE17" s="15" t="s">
        <v>555</v>
      </c>
      <c r="AIZ17" s="15" t="s">
        <v>330</v>
      </c>
      <c r="AJA17" s="15">
        <v>226332756</v>
      </c>
      <c r="AJB17" s="15" t="s">
        <v>556</v>
      </c>
      <c r="AJC17" s="13">
        <v>44494.695613425924</v>
      </c>
      <c r="AJF17" s="15" t="s">
        <v>279</v>
      </c>
      <c r="AJG17" s="15" t="s">
        <v>280</v>
      </c>
      <c r="AJI17" s="15">
        <v>16</v>
      </c>
    </row>
    <row r="18" spans="1:945" s="15" customFormat="1" x14ac:dyDescent="0.25">
      <c r="A18" s="13">
        <v>44494.405433668981</v>
      </c>
      <c r="B18" s="13">
        <v>44494.839397962962</v>
      </c>
      <c r="C18" s="13">
        <v>44494</v>
      </c>
      <c r="D18" s="15" t="s">
        <v>444</v>
      </c>
      <c r="F18" s="13">
        <v>44494</v>
      </c>
      <c r="G18" s="15" t="s">
        <v>240</v>
      </c>
      <c r="H18" s="15" t="s">
        <v>240</v>
      </c>
      <c r="I18" s="15" t="s">
        <v>330</v>
      </c>
      <c r="J18" s="15" t="s">
        <v>331</v>
      </c>
      <c r="K18" s="15" t="s">
        <v>242</v>
      </c>
      <c r="M18" s="15" t="s">
        <v>308</v>
      </c>
      <c r="AC18" s="15" t="s">
        <v>309</v>
      </c>
      <c r="AD18" s="15">
        <v>0</v>
      </c>
      <c r="AE18" s="15">
        <v>1</v>
      </c>
      <c r="AF18" s="15">
        <v>0</v>
      </c>
      <c r="CB18" s="15" t="s">
        <v>335</v>
      </c>
      <c r="CC18" s="15" t="s">
        <v>247</v>
      </c>
      <c r="CD18" s="15">
        <v>1</v>
      </c>
      <c r="CE18" s="15">
        <v>0</v>
      </c>
      <c r="CF18" s="15">
        <v>0</v>
      </c>
      <c r="CG18" s="15">
        <v>0</v>
      </c>
      <c r="CH18" s="15">
        <v>0</v>
      </c>
      <c r="CI18" s="15">
        <v>0</v>
      </c>
      <c r="CJ18" s="15">
        <v>0</v>
      </c>
      <c r="CK18" s="15">
        <v>0</v>
      </c>
      <c r="CM18" s="15" t="s">
        <v>282</v>
      </c>
      <c r="CO18" s="15" t="s">
        <v>411</v>
      </c>
      <c r="CQ18" s="15">
        <v>650</v>
      </c>
      <c r="DA18" s="15" t="s">
        <v>250</v>
      </c>
      <c r="JK18" s="15" t="s">
        <v>251</v>
      </c>
      <c r="KL18" s="15" t="s">
        <v>240</v>
      </c>
      <c r="KV18" s="15" t="s">
        <v>240</v>
      </c>
      <c r="KW18" s="15" t="s">
        <v>557</v>
      </c>
      <c r="LF18" s="15" t="s">
        <v>355</v>
      </c>
      <c r="LG18" s="15">
        <v>0</v>
      </c>
      <c r="LH18" s="15">
        <v>1</v>
      </c>
      <c r="LI18" s="15">
        <v>1</v>
      </c>
      <c r="LJ18" s="15">
        <v>0</v>
      </c>
      <c r="LK18" s="15">
        <v>0</v>
      </c>
      <c r="LL18" s="15">
        <v>0</v>
      </c>
      <c r="MT18" s="15" t="s">
        <v>558</v>
      </c>
      <c r="MU18" s="15">
        <v>0</v>
      </c>
      <c r="MV18" s="15">
        <v>1</v>
      </c>
      <c r="MW18" s="15">
        <v>1</v>
      </c>
      <c r="MX18" s="15">
        <v>1</v>
      </c>
      <c r="MY18" s="15">
        <v>1</v>
      </c>
      <c r="MZ18" s="15">
        <v>1</v>
      </c>
      <c r="NA18" s="15">
        <v>0</v>
      </c>
      <c r="NB18" s="15">
        <v>1</v>
      </c>
      <c r="NC18" s="15">
        <v>1</v>
      </c>
      <c r="ND18" s="15">
        <v>0</v>
      </c>
      <c r="NE18" s="15">
        <v>0</v>
      </c>
      <c r="NF18" s="15">
        <v>0</v>
      </c>
      <c r="NH18" s="15" t="s">
        <v>357</v>
      </c>
      <c r="NK18" s="15" t="s">
        <v>252</v>
      </c>
      <c r="NU18" s="15" t="s">
        <v>559</v>
      </c>
      <c r="PL18" s="15" t="s">
        <v>358</v>
      </c>
      <c r="PM18" s="15">
        <v>0</v>
      </c>
      <c r="PN18" s="15">
        <v>1</v>
      </c>
      <c r="PO18" s="15">
        <v>0</v>
      </c>
      <c r="PP18" s="15">
        <v>0</v>
      </c>
      <c r="PQ18" s="15">
        <v>0</v>
      </c>
      <c r="PR18" s="15">
        <v>0</v>
      </c>
      <c r="PS18" s="15">
        <v>0</v>
      </c>
      <c r="PT18" s="15">
        <v>0</v>
      </c>
      <c r="PU18" s="15">
        <v>0</v>
      </c>
      <c r="QH18" s="15" t="s">
        <v>560</v>
      </c>
      <c r="QI18" s="15" t="s">
        <v>561</v>
      </c>
      <c r="QJ18" s="15">
        <v>1</v>
      </c>
      <c r="QK18" s="15">
        <v>1</v>
      </c>
      <c r="QL18" s="15">
        <v>1</v>
      </c>
      <c r="QM18" s="15">
        <v>1</v>
      </c>
      <c r="QN18" s="15">
        <v>1</v>
      </c>
      <c r="QO18" s="15">
        <v>1</v>
      </c>
      <c r="QP18" s="15">
        <v>1</v>
      </c>
      <c r="QQ18" s="15">
        <v>1</v>
      </c>
      <c r="QR18" s="15">
        <v>1</v>
      </c>
      <c r="QS18" s="15">
        <v>1</v>
      </c>
      <c r="QT18" s="15">
        <v>1</v>
      </c>
      <c r="QU18" s="15">
        <v>1</v>
      </c>
      <c r="QV18" s="15">
        <v>0</v>
      </c>
      <c r="QW18" s="15">
        <v>0</v>
      </c>
      <c r="QX18" s="15">
        <v>0</v>
      </c>
      <c r="QZ18" s="15" t="s">
        <v>262</v>
      </c>
      <c r="XI18" s="15" t="s">
        <v>562</v>
      </c>
      <c r="XJ18" s="15" t="s">
        <v>563</v>
      </c>
      <c r="XK18" s="15">
        <v>1</v>
      </c>
      <c r="XL18" s="15">
        <v>1</v>
      </c>
      <c r="XM18" s="15">
        <v>0</v>
      </c>
      <c r="XN18" s="15">
        <v>0</v>
      </c>
      <c r="XO18" s="15">
        <v>0</v>
      </c>
      <c r="XP18" s="15">
        <v>0</v>
      </c>
      <c r="XQ18" s="15">
        <v>0</v>
      </c>
      <c r="XS18" s="15" t="s">
        <v>564</v>
      </c>
      <c r="XT18" s="15">
        <v>1</v>
      </c>
      <c r="XU18" s="15">
        <v>1</v>
      </c>
      <c r="XV18" s="15">
        <v>1</v>
      </c>
      <c r="XW18" s="15">
        <v>1</v>
      </c>
      <c r="XX18" s="15">
        <v>1</v>
      </c>
      <c r="XY18" s="15">
        <v>1</v>
      </c>
      <c r="YN18" s="15" t="s">
        <v>565</v>
      </c>
      <c r="YO18" s="15">
        <v>0</v>
      </c>
      <c r="YP18" s="15">
        <v>1</v>
      </c>
      <c r="YQ18" s="15">
        <v>1</v>
      </c>
      <c r="YR18" s="15">
        <v>0</v>
      </c>
      <c r="YS18" s="15">
        <v>1</v>
      </c>
      <c r="YT18" s="15">
        <v>0</v>
      </c>
      <c r="YU18" s="15">
        <v>1</v>
      </c>
      <c r="YV18" s="15">
        <v>1</v>
      </c>
      <c r="YW18" s="15">
        <v>0</v>
      </c>
      <c r="YX18" s="15">
        <v>0</v>
      </c>
      <c r="YY18" s="15">
        <v>0</v>
      </c>
      <c r="YZ18" s="15">
        <v>0</v>
      </c>
      <c r="ABR18" s="15" t="s">
        <v>459</v>
      </c>
      <c r="ABS18" s="15">
        <v>0</v>
      </c>
      <c r="ABT18" s="15">
        <v>1</v>
      </c>
      <c r="ABU18" s="15">
        <v>1</v>
      </c>
      <c r="ABV18" s="15">
        <v>1</v>
      </c>
      <c r="ABW18" s="15">
        <v>1</v>
      </c>
      <c r="ABX18" s="15">
        <v>0</v>
      </c>
      <c r="ABY18" s="15">
        <v>0</v>
      </c>
      <c r="ABZ18" s="15">
        <v>0</v>
      </c>
      <c r="ACA18" s="15">
        <v>0</v>
      </c>
      <c r="AEG18" s="15" t="s">
        <v>460</v>
      </c>
      <c r="AEH18" s="15">
        <v>0</v>
      </c>
      <c r="AEI18" s="15">
        <v>1</v>
      </c>
      <c r="AEJ18" s="15">
        <v>1</v>
      </c>
      <c r="AEK18" s="15">
        <v>1</v>
      </c>
      <c r="AEL18" s="15">
        <v>1</v>
      </c>
      <c r="AEM18" s="15">
        <v>1</v>
      </c>
      <c r="AEN18" s="15">
        <v>0</v>
      </c>
      <c r="AEO18" s="15">
        <v>0</v>
      </c>
      <c r="AEP18" s="15">
        <v>0</v>
      </c>
      <c r="AEQ18" s="15">
        <v>0</v>
      </c>
      <c r="AGO18" s="15" t="s">
        <v>566</v>
      </c>
      <c r="AGP18" s="15">
        <v>0</v>
      </c>
      <c r="AGQ18" s="15">
        <v>0</v>
      </c>
      <c r="AGR18" s="15">
        <v>0</v>
      </c>
      <c r="AGS18" s="15">
        <v>1</v>
      </c>
      <c r="AGT18" s="15">
        <v>1</v>
      </c>
      <c r="AGU18" s="15">
        <v>1</v>
      </c>
      <c r="AGV18" s="15">
        <v>1</v>
      </c>
      <c r="AGW18" s="15">
        <v>1</v>
      </c>
      <c r="AGX18" s="15">
        <v>1</v>
      </c>
      <c r="AGY18" s="15">
        <v>0</v>
      </c>
      <c r="AGZ18" s="15">
        <v>0</v>
      </c>
      <c r="AHA18" s="15">
        <v>0</v>
      </c>
      <c r="AHC18" s="15" t="s">
        <v>567</v>
      </c>
      <c r="AHH18" s="15" t="s">
        <v>568</v>
      </c>
      <c r="AHI18" s="15">
        <v>1</v>
      </c>
      <c r="AHJ18" s="15">
        <v>0</v>
      </c>
      <c r="AHK18" s="15">
        <v>1</v>
      </c>
      <c r="AIF18" s="15" t="s">
        <v>240</v>
      </c>
      <c r="AIG18" s="15" t="s">
        <v>240</v>
      </c>
      <c r="AIH18" s="15" t="s">
        <v>569</v>
      </c>
      <c r="AII18" s="15" t="s">
        <v>306</v>
      </c>
      <c r="AIZ18" s="15" t="s">
        <v>330</v>
      </c>
      <c r="AJA18" s="15">
        <v>226354779</v>
      </c>
      <c r="AJB18" s="15" t="s">
        <v>570</v>
      </c>
      <c r="AJC18" s="13">
        <v>44494.753993055558</v>
      </c>
      <c r="AJF18" s="15" t="s">
        <v>279</v>
      </c>
      <c r="AJG18" s="15" t="s">
        <v>280</v>
      </c>
      <c r="AJI18" s="15">
        <v>17</v>
      </c>
    </row>
    <row r="19" spans="1:945" s="15" customFormat="1" x14ac:dyDescent="0.25">
      <c r="A19" s="13">
        <v>44494.759039432873</v>
      </c>
      <c r="B19" s="13">
        <v>44494.7662187963</v>
      </c>
      <c r="C19" s="13">
        <v>44494</v>
      </c>
      <c r="D19" s="15" t="s">
        <v>571</v>
      </c>
      <c r="F19" s="13">
        <v>44494</v>
      </c>
      <c r="G19" s="15" t="s">
        <v>240</v>
      </c>
      <c r="H19" s="15" t="s">
        <v>240</v>
      </c>
      <c r="I19" s="15" t="s">
        <v>252</v>
      </c>
      <c r="J19" s="15" t="s">
        <v>510</v>
      </c>
      <c r="K19" s="15" t="s">
        <v>307</v>
      </c>
      <c r="M19" s="15" t="s">
        <v>389</v>
      </c>
      <c r="AC19" s="15" t="s">
        <v>497</v>
      </c>
      <c r="AD19" s="15">
        <v>1</v>
      </c>
      <c r="AE19" s="15">
        <v>0</v>
      </c>
      <c r="AF19" s="15">
        <v>0</v>
      </c>
      <c r="AP19" s="15" t="s">
        <v>572</v>
      </c>
      <c r="AQ19" s="15" t="s">
        <v>247</v>
      </c>
      <c r="AR19" s="15">
        <v>1</v>
      </c>
      <c r="AS19" s="15">
        <v>0</v>
      </c>
      <c r="AT19" s="15">
        <v>0</v>
      </c>
      <c r="AU19" s="15">
        <v>0</v>
      </c>
      <c r="AV19" s="15">
        <v>0</v>
      </c>
      <c r="AW19" s="15">
        <v>0</v>
      </c>
      <c r="AX19" s="15">
        <v>0</v>
      </c>
      <c r="AY19" s="15">
        <v>0</v>
      </c>
      <c r="BA19" s="15" t="s">
        <v>282</v>
      </c>
      <c r="BC19" s="15" t="s">
        <v>249</v>
      </c>
      <c r="BE19" s="15">
        <v>100</v>
      </c>
      <c r="BO19" s="15" t="s">
        <v>250</v>
      </c>
      <c r="JJ19" s="15" t="s">
        <v>251</v>
      </c>
      <c r="JP19" s="15" t="s">
        <v>573</v>
      </c>
      <c r="JQ19" s="15">
        <v>1</v>
      </c>
      <c r="JR19" s="15">
        <v>0</v>
      </c>
      <c r="JS19" s="15">
        <v>0</v>
      </c>
      <c r="JT19" s="15">
        <v>0</v>
      </c>
      <c r="JU19" s="15">
        <v>0</v>
      </c>
      <c r="JV19" s="15">
        <v>0</v>
      </c>
      <c r="JW19" s="15">
        <v>0</v>
      </c>
      <c r="JX19" s="15">
        <v>0</v>
      </c>
      <c r="JY19" s="15">
        <v>0</v>
      </c>
      <c r="JZ19" s="15">
        <v>1</v>
      </c>
      <c r="KA19" s="15">
        <v>0</v>
      </c>
      <c r="KB19" s="15">
        <v>0</v>
      </c>
      <c r="KC19" s="15">
        <v>0</v>
      </c>
      <c r="KD19" s="15">
        <v>0</v>
      </c>
      <c r="KE19" s="15">
        <v>0</v>
      </c>
      <c r="KF19" s="15">
        <v>0</v>
      </c>
      <c r="KG19" s="15">
        <v>0</v>
      </c>
      <c r="KI19" s="15" t="s">
        <v>574</v>
      </c>
      <c r="KJ19" s="15" t="s">
        <v>240</v>
      </c>
      <c r="KV19" s="15" t="s">
        <v>240</v>
      </c>
      <c r="KW19" s="15" t="s">
        <v>575</v>
      </c>
      <c r="KX19" s="15" t="s">
        <v>287</v>
      </c>
      <c r="KY19" s="15">
        <v>1</v>
      </c>
      <c r="KZ19" s="15">
        <v>0</v>
      </c>
      <c r="LA19" s="15">
        <v>0</v>
      </c>
      <c r="LB19" s="15">
        <v>0</v>
      </c>
      <c r="LC19" s="15">
        <v>0</v>
      </c>
      <c r="LD19" s="15">
        <v>0</v>
      </c>
      <c r="MT19" s="15" t="s">
        <v>576</v>
      </c>
      <c r="MU19" s="15">
        <v>0</v>
      </c>
      <c r="MV19" s="15">
        <v>1</v>
      </c>
      <c r="MW19" s="15">
        <v>1</v>
      </c>
      <c r="MX19" s="15">
        <v>0</v>
      </c>
      <c r="MY19" s="15">
        <v>0</v>
      </c>
      <c r="MZ19" s="15">
        <v>0</v>
      </c>
      <c r="NA19" s="15">
        <v>0</v>
      </c>
      <c r="NB19" s="15">
        <v>0</v>
      </c>
      <c r="NC19" s="15">
        <v>0</v>
      </c>
      <c r="ND19" s="15">
        <v>0</v>
      </c>
      <c r="NE19" s="15">
        <v>0</v>
      </c>
      <c r="NF19" s="15">
        <v>0</v>
      </c>
      <c r="NH19" s="15" t="s">
        <v>257</v>
      </c>
      <c r="NI19" s="15" t="s">
        <v>240</v>
      </c>
      <c r="NW19" s="15" t="s">
        <v>419</v>
      </c>
      <c r="NX19" s="15">
        <v>1</v>
      </c>
      <c r="NY19" s="15">
        <v>0</v>
      </c>
      <c r="NZ19" s="15">
        <v>0</v>
      </c>
      <c r="OA19" s="15">
        <v>0</v>
      </c>
      <c r="OB19" s="15">
        <v>0</v>
      </c>
      <c r="OC19" s="15">
        <v>0</v>
      </c>
      <c r="OD19" s="15">
        <v>0</v>
      </c>
      <c r="OE19" s="15">
        <v>0</v>
      </c>
      <c r="OF19" s="15">
        <v>0</v>
      </c>
      <c r="OS19" s="15" t="s">
        <v>577</v>
      </c>
      <c r="OT19" s="15" t="s">
        <v>578</v>
      </c>
      <c r="OU19" s="15">
        <v>1</v>
      </c>
      <c r="OV19" s="15">
        <v>1</v>
      </c>
      <c r="OW19" s="15">
        <v>1</v>
      </c>
      <c r="OX19" s="15">
        <v>1</v>
      </c>
      <c r="OY19" s="15">
        <v>1</v>
      </c>
      <c r="OZ19" s="15">
        <v>1</v>
      </c>
      <c r="PA19" s="15">
        <v>0</v>
      </c>
      <c r="PB19" s="15">
        <v>0</v>
      </c>
      <c r="PC19" s="15">
        <v>0</v>
      </c>
      <c r="PD19" s="15">
        <v>0</v>
      </c>
      <c r="PE19" s="15">
        <v>0</v>
      </c>
      <c r="PF19" s="15">
        <v>0</v>
      </c>
      <c r="PG19" s="15">
        <v>0</v>
      </c>
      <c r="PH19" s="15">
        <v>0</v>
      </c>
      <c r="PI19" s="15">
        <v>0</v>
      </c>
      <c r="PK19" s="15" t="s">
        <v>292</v>
      </c>
      <c r="XI19" s="15" t="s">
        <v>579</v>
      </c>
      <c r="XJ19" s="15" t="s">
        <v>474</v>
      </c>
      <c r="XK19" s="15">
        <v>0</v>
      </c>
      <c r="XL19" s="15">
        <v>1</v>
      </c>
      <c r="XM19" s="15">
        <v>0</v>
      </c>
      <c r="XN19" s="15">
        <v>1</v>
      </c>
      <c r="XO19" s="15">
        <v>0</v>
      </c>
      <c r="XP19" s="15">
        <v>0</v>
      </c>
      <c r="XQ19" s="15">
        <v>0</v>
      </c>
      <c r="XS19" s="15" t="s">
        <v>580</v>
      </c>
      <c r="XT19" s="15">
        <v>1</v>
      </c>
      <c r="XU19" s="15">
        <v>1</v>
      </c>
      <c r="XV19" s="15">
        <v>1</v>
      </c>
      <c r="XW19" s="15">
        <v>1</v>
      </c>
      <c r="XX19" s="15">
        <v>1</v>
      </c>
      <c r="XY19" s="15">
        <v>1</v>
      </c>
      <c r="XZ19" s="15" t="s">
        <v>400</v>
      </c>
      <c r="YA19" s="15">
        <v>0</v>
      </c>
      <c r="YB19" s="15">
        <v>0</v>
      </c>
      <c r="YC19" s="15">
        <v>1</v>
      </c>
      <c r="YD19" s="15">
        <v>0</v>
      </c>
      <c r="YE19" s="15">
        <v>1</v>
      </c>
      <c r="YF19" s="15">
        <v>0</v>
      </c>
      <c r="YG19" s="15">
        <v>0</v>
      </c>
      <c r="YH19" s="15">
        <v>0</v>
      </c>
      <c r="YI19" s="15">
        <v>0</v>
      </c>
      <c r="YJ19" s="15">
        <v>0</v>
      </c>
      <c r="YK19" s="15">
        <v>0</v>
      </c>
      <c r="YL19" s="15">
        <v>0</v>
      </c>
      <c r="ABG19" s="15" t="s">
        <v>311</v>
      </c>
      <c r="ABH19" s="15">
        <v>0</v>
      </c>
      <c r="ABI19" s="15">
        <v>0</v>
      </c>
      <c r="ABJ19" s="15">
        <v>0</v>
      </c>
      <c r="ABK19" s="15">
        <v>0</v>
      </c>
      <c r="ABL19" s="15">
        <v>0</v>
      </c>
      <c r="ABM19" s="15">
        <v>0</v>
      </c>
      <c r="ABN19" s="15">
        <v>1</v>
      </c>
      <c r="ABO19" s="15">
        <v>0</v>
      </c>
      <c r="ABP19" s="15">
        <v>0</v>
      </c>
      <c r="ABQ19" s="15" t="s">
        <v>581</v>
      </c>
      <c r="ADU19" s="15" t="s">
        <v>267</v>
      </c>
      <c r="ADV19" s="15">
        <v>1</v>
      </c>
      <c r="ADW19" s="15">
        <v>0</v>
      </c>
      <c r="ADX19" s="15">
        <v>0</v>
      </c>
      <c r="ADY19" s="15">
        <v>0</v>
      </c>
      <c r="ADZ19" s="15">
        <v>0</v>
      </c>
      <c r="AEA19" s="15">
        <v>0</v>
      </c>
      <c r="AEB19" s="15">
        <v>0</v>
      </c>
      <c r="AEC19" s="15">
        <v>0</v>
      </c>
      <c r="AED19" s="15">
        <v>0</v>
      </c>
      <c r="AEE19" s="15">
        <v>0</v>
      </c>
      <c r="AGO19" s="15" t="s">
        <v>372</v>
      </c>
      <c r="AGP19" s="15">
        <v>0</v>
      </c>
      <c r="AGQ19" s="15">
        <v>0</v>
      </c>
      <c r="AGR19" s="15">
        <v>0</v>
      </c>
      <c r="AGS19" s="15">
        <v>0</v>
      </c>
      <c r="AGT19" s="15">
        <v>0</v>
      </c>
      <c r="AGU19" s="15">
        <v>1</v>
      </c>
      <c r="AGV19" s="15">
        <v>0</v>
      </c>
      <c r="AGW19" s="15">
        <v>0</v>
      </c>
      <c r="AGX19" s="15">
        <v>0</v>
      </c>
      <c r="AGY19" s="15">
        <v>0</v>
      </c>
      <c r="AGZ19" s="15">
        <v>0</v>
      </c>
      <c r="AHA19" s="15">
        <v>0</v>
      </c>
      <c r="AHC19" s="15" t="s">
        <v>582</v>
      </c>
      <c r="AHD19" s="15" t="s">
        <v>272</v>
      </c>
      <c r="AHE19" s="15">
        <v>1</v>
      </c>
      <c r="AHF19" s="15">
        <v>1</v>
      </c>
      <c r="AHG19" s="15">
        <v>1</v>
      </c>
      <c r="AIB19" s="15" t="s">
        <v>240</v>
      </c>
      <c r="AIC19" s="15" t="s">
        <v>252</v>
      </c>
      <c r="AID19" s="15" t="s">
        <v>583</v>
      </c>
      <c r="AIE19" s="15" t="s">
        <v>584</v>
      </c>
      <c r="AIZ19" s="15" t="s">
        <v>330</v>
      </c>
      <c r="AJA19" s="15">
        <v>226593515</v>
      </c>
      <c r="AJB19" s="15" t="s">
        <v>585</v>
      </c>
      <c r="AJC19" s="13">
        <v>44495.495324074072</v>
      </c>
      <c r="AJF19" s="15" t="s">
        <v>279</v>
      </c>
      <c r="AJG19" s="15" t="s">
        <v>280</v>
      </c>
      <c r="AJI19" s="15">
        <v>18</v>
      </c>
    </row>
    <row r="20" spans="1:945" s="15" customFormat="1" x14ac:dyDescent="0.25">
      <c r="A20" s="13">
        <v>44495.482706180563</v>
      </c>
      <c r="B20" s="13">
        <v>44495.551299444443</v>
      </c>
      <c r="C20" s="13">
        <v>44495</v>
      </c>
      <c r="D20" s="15" t="s">
        <v>495</v>
      </c>
      <c r="F20" s="13">
        <v>44495</v>
      </c>
      <c r="G20" s="15" t="s">
        <v>240</v>
      </c>
      <c r="H20" s="15" t="s">
        <v>252</v>
      </c>
      <c r="I20" s="15" t="s">
        <v>330</v>
      </c>
      <c r="J20" s="15" t="s">
        <v>496</v>
      </c>
      <c r="K20" s="15" t="s">
        <v>242</v>
      </c>
      <c r="M20" s="15" t="s">
        <v>389</v>
      </c>
      <c r="AC20" s="15" t="s">
        <v>497</v>
      </c>
      <c r="AD20" s="15">
        <v>1</v>
      </c>
      <c r="AE20" s="15">
        <v>0</v>
      </c>
      <c r="AF20" s="15">
        <v>0</v>
      </c>
      <c r="AP20" s="15" t="s">
        <v>541</v>
      </c>
      <c r="AQ20" s="15" t="s">
        <v>247</v>
      </c>
      <c r="AR20" s="15">
        <v>1</v>
      </c>
      <c r="AS20" s="15">
        <v>0</v>
      </c>
      <c r="AT20" s="15">
        <v>0</v>
      </c>
      <c r="AU20" s="15">
        <v>0</v>
      </c>
      <c r="AV20" s="15">
        <v>0</v>
      </c>
      <c r="AW20" s="15">
        <v>0</v>
      </c>
      <c r="AX20" s="15">
        <v>0</v>
      </c>
      <c r="AY20" s="15">
        <v>0</v>
      </c>
      <c r="BA20" s="15" t="s">
        <v>282</v>
      </c>
      <c r="BC20" s="15" t="s">
        <v>249</v>
      </c>
      <c r="BE20" s="15">
        <v>100</v>
      </c>
      <c r="BO20" s="15" t="s">
        <v>250</v>
      </c>
      <c r="JJ20" s="15" t="s">
        <v>251</v>
      </c>
      <c r="JP20" s="15" t="s">
        <v>586</v>
      </c>
      <c r="JQ20" s="15">
        <v>1</v>
      </c>
      <c r="JR20" s="15">
        <v>1</v>
      </c>
      <c r="JS20" s="15">
        <v>0</v>
      </c>
      <c r="JT20" s="15">
        <v>0</v>
      </c>
      <c r="JU20" s="15">
        <v>0</v>
      </c>
      <c r="JV20" s="15">
        <v>0</v>
      </c>
      <c r="JW20" s="15">
        <v>0</v>
      </c>
      <c r="JX20" s="15">
        <v>0</v>
      </c>
      <c r="JY20" s="15">
        <v>0</v>
      </c>
      <c r="JZ20" s="15">
        <v>0</v>
      </c>
      <c r="KA20" s="15">
        <v>0</v>
      </c>
      <c r="KB20" s="15">
        <v>0</v>
      </c>
      <c r="KC20" s="15">
        <v>0</v>
      </c>
      <c r="KD20" s="15">
        <v>0</v>
      </c>
      <c r="KE20" s="15">
        <v>1</v>
      </c>
      <c r="KF20" s="15">
        <v>0</v>
      </c>
      <c r="KG20" s="15">
        <v>0</v>
      </c>
      <c r="KH20" s="15" t="s">
        <v>587</v>
      </c>
      <c r="KI20" s="15" t="s">
        <v>588</v>
      </c>
      <c r="KJ20" s="15" t="s">
        <v>240</v>
      </c>
      <c r="KV20" s="15" t="s">
        <v>240</v>
      </c>
      <c r="KW20" s="15" t="s">
        <v>589</v>
      </c>
      <c r="KX20" s="15" t="s">
        <v>287</v>
      </c>
      <c r="KY20" s="15">
        <v>1</v>
      </c>
      <c r="KZ20" s="15">
        <v>0</v>
      </c>
      <c r="LA20" s="15">
        <v>0</v>
      </c>
      <c r="LB20" s="15">
        <v>0</v>
      </c>
      <c r="LC20" s="15">
        <v>0</v>
      </c>
      <c r="LD20" s="15">
        <v>0</v>
      </c>
      <c r="MT20" s="15" t="s">
        <v>356</v>
      </c>
      <c r="MU20" s="15">
        <v>0</v>
      </c>
      <c r="MV20" s="15">
        <v>1</v>
      </c>
      <c r="MW20" s="15">
        <v>1</v>
      </c>
      <c r="MX20" s="15">
        <v>0</v>
      </c>
      <c r="MY20" s="15">
        <v>0</v>
      </c>
      <c r="MZ20" s="15">
        <v>0</v>
      </c>
      <c r="NA20" s="15">
        <v>0</v>
      </c>
      <c r="NB20" s="15">
        <v>0</v>
      </c>
      <c r="NC20" s="15">
        <v>0</v>
      </c>
      <c r="ND20" s="15">
        <v>0</v>
      </c>
      <c r="NE20" s="15">
        <v>0</v>
      </c>
      <c r="NF20" s="15">
        <v>0</v>
      </c>
      <c r="NH20" s="15" t="s">
        <v>257</v>
      </c>
      <c r="NI20" s="15" t="s">
        <v>240</v>
      </c>
      <c r="NW20" s="15" t="s">
        <v>590</v>
      </c>
      <c r="NX20" s="15">
        <v>1</v>
      </c>
      <c r="NY20" s="15">
        <v>0</v>
      </c>
      <c r="NZ20" s="15">
        <v>0</v>
      </c>
      <c r="OA20" s="15">
        <v>0</v>
      </c>
      <c r="OB20" s="15">
        <v>0</v>
      </c>
      <c r="OC20" s="15">
        <v>0</v>
      </c>
      <c r="OD20" s="15">
        <v>1</v>
      </c>
      <c r="OE20" s="15">
        <v>0</v>
      </c>
      <c r="OF20" s="15">
        <v>0</v>
      </c>
      <c r="OG20" s="15" t="s">
        <v>591</v>
      </c>
      <c r="OS20" s="15" t="s">
        <v>592</v>
      </c>
      <c r="OT20" s="15" t="s">
        <v>593</v>
      </c>
      <c r="OU20" s="15">
        <v>1</v>
      </c>
      <c r="OV20" s="15">
        <v>0</v>
      </c>
      <c r="OW20" s="15">
        <v>1</v>
      </c>
      <c r="OX20" s="15">
        <v>1</v>
      </c>
      <c r="OY20" s="15">
        <v>0</v>
      </c>
      <c r="OZ20" s="15">
        <v>0</v>
      </c>
      <c r="PA20" s="15">
        <v>0</v>
      </c>
      <c r="PB20" s="15">
        <v>0</v>
      </c>
      <c r="PC20" s="15">
        <v>0</v>
      </c>
      <c r="PD20" s="15">
        <v>0</v>
      </c>
      <c r="PE20" s="15">
        <v>0</v>
      </c>
      <c r="PF20" s="15">
        <v>0</v>
      </c>
      <c r="PG20" s="15">
        <v>0</v>
      </c>
      <c r="PH20" s="15">
        <v>0</v>
      </c>
      <c r="PI20" s="15">
        <v>0</v>
      </c>
      <c r="PK20" s="15" t="s">
        <v>292</v>
      </c>
      <c r="XI20" s="15" t="s">
        <v>594</v>
      </c>
      <c r="XJ20" s="15" t="s">
        <v>311</v>
      </c>
      <c r="XK20" s="15">
        <v>0</v>
      </c>
      <c r="XL20" s="15">
        <v>0</v>
      </c>
      <c r="XM20" s="15">
        <v>0</v>
      </c>
      <c r="XN20" s="15">
        <v>0</v>
      </c>
      <c r="XO20" s="15">
        <v>1</v>
      </c>
      <c r="XP20" s="15">
        <v>0</v>
      </c>
      <c r="XQ20" s="15">
        <v>0</v>
      </c>
      <c r="XR20" s="15" t="s">
        <v>595</v>
      </c>
      <c r="XS20" s="15" t="s">
        <v>596</v>
      </c>
      <c r="XT20" s="15">
        <v>1</v>
      </c>
      <c r="XU20" s="15">
        <v>0</v>
      </c>
      <c r="XV20" s="15">
        <v>1</v>
      </c>
      <c r="XW20" s="15">
        <v>0</v>
      </c>
      <c r="XX20" s="15">
        <v>1</v>
      </c>
      <c r="XY20" s="15">
        <v>0</v>
      </c>
      <c r="XZ20" s="15" t="s">
        <v>597</v>
      </c>
      <c r="YA20" s="15">
        <v>0</v>
      </c>
      <c r="YB20" s="15">
        <v>0</v>
      </c>
      <c r="YC20" s="15">
        <v>1</v>
      </c>
      <c r="YD20" s="15">
        <v>0</v>
      </c>
      <c r="YE20" s="15">
        <v>0</v>
      </c>
      <c r="YF20" s="15">
        <v>1</v>
      </c>
      <c r="YG20" s="15">
        <v>0</v>
      </c>
      <c r="YH20" s="15">
        <v>0</v>
      </c>
      <c r="YI20" s="15">
        <v>0</v>
      </c>
      <c r="YJ20" s="15">
        <v>0</v>
      </c>
      <c r="YK20" s="15">
        <v>0</v>
      </c>
      <c r="YL20" s="15">
        <v>0</v>
      </c>
      <c r="ABG20" s="15" t="s">
        <v>598</v>
      </c>
      <c r="ABH20" s="15">
        <v>0</v>
      </c>
      <c r="ABI20" s="15">
        <v>1</v>
      </c>
      <c r="ABJ20" s="15">
        <v>0</v>
      </c>
      <c r="ABK20" s="15">
        <v>0</v>
      </c>
      <c r="ABL20" s="15">
        <v>1</v>
      </c>
      <c r="ABM20" s="15">
        <v>1</v>
      </c>
      <c r="ABN20" s="15">
        <v>0</v>
      </c>
      <c r="ABO20" s="15">
        <v>0</v>
      </c>
      <c r="ABP20" s="15">
        <v>0</v>
      </c>
      <c r="ADU20" s="15" t="s">
        <v>521</v>
      </c>
      <c r="ADV20" s="15">
        <v>0</v>
      </c>
      <c r="ADW20" s="15">
        <v>1</v>
      </c>
      <c r="ADX20" s="15">
        <v>0</v>
      </c>
      <c r="ADY20" s="15">
        <v>0</v>
      </c>
      <c r="ADZ20" s="15">
        <v>0</v>
      </c>
      <c r="AEA20" s="15">
        <v>0</v>
      </c>
      <c r="AEB20" s="15">
        <v>0</v>
      </c>
      <c r="AEC20" s="15">
        <v>1</v>
      </c>
      <c r="AED20" s="15">
        <v>0</v>
      </c>
      <c r="AEE20" s="15">
        <v>0</v>
      </c>
      <c r="AEF20" s="15" t="s">
        <v>599</v>
      </c>
      <c r="AGO20" s="15" t="s">
        <v>372</v>
      </c>
      <c r="AGP20" s="15">
        <v>0</v>
      </c>
      <c r="AGQ20" s="15">
        <v>0</v>
      </c>
      <c r="AGR20" s="15">
        <v>0</v>
      </c>
      <c r="AGS20" s="15">
        <v>0</v>
      </c>
      <c r="AGT20" s="15">
        <v>0</v>
      </c>
      <c r="AGU20" s="15">
        <v>1</v>
      </c>
      <c r="AGV20" s="15">
        <v>0</v>
      </c>
      <c r="AGW20" s="15">
        <v>0</v>
      </c>
      <c r="AGX20" s="15">
        <v>0</v>
      </c>
      <c r="AGY20" s="15">
        <v>0</v>
      </c>
      <c r="AGZ20" s="15">
        <v>0</v>
      </c>
      <c r="AHA20" s="15">
        <v>0</v>
      </c>
      <c r="AHC20" s="15" t="s">
        <v>600</v>
      </c>
      <c r="AHD20" s="15" t="s">
        <v>601</v>
      </c>
      <c r="AHE20" s="15">
        <v>1</v>
      </c>
      <c r="AHF20" s="15">
        <v>1</v>
      </c>
      <c r="AHG20" s="15">
        <v>0</v>
      </c>
      <c r="AIB20" s="15" t="s">
        <v>252</v>
      </c>
      <c r="AIC20" s="15" t="s">
        <v>252</v>
      </c>
      <c r="AIE20" s="15" t="s">
        <v>602</v>
      </c>
      <c r="AIZ20" s="15" t="s">
        <v>330</v>
      </c>
      <c r="AJA20" s="15">
        <v>226593832</v>
      </c>
      <c r="AJB20" s="15" t="s">
        <v>603</v>
      </c>
      <c r="AJC20" s="13">
        <v>44495.495833333327</v>
      </c>
      <c r="AJF20" s="15" t="s">
        <v>279</v>
      </c>
      <c r="AJG20" s="15" t="s">
        <v>280</v>
      </c>
      <c r="AJI20" s="15">
        <v>19</v>
      </c>
    </row>
    <row r="21" spans="1:945" s="15" customFormat="1" x14ac:dyDescent="0.25">
      <c r="A21" s="13">
        <v>44493.550767384259</v>
      </c>
      <c r="B21" s="13">
        <v>44495.948459317129</v>
      </c>
      <c r="C21" s="13">
        <v>44493</v>
      </c>
      <c r="D21" s="15" t="s">
        <v>239</v>
      </c>
      <c r="F21" s="13">
        <v>44493</v>
      </c>
      <c r="G21" s="15" t="s">
        <v>240</v>
      </c>
      <c r="H21" s="15" t="s">
        <v>240</v>
      </c>
      <c r="I21" s="15" t="s">
        <v>330</v>
      </c>
      <c r="J21" s="15" t="s">
        <v>241</v>
      </c>
      <c r="K21" s="15" t="s">
        <v>242</v>
      </c>
      <c r="M21" s="15" t="s">
        <v>389</v>
      </c>
      <c r="AC21" s="15" t="s">
        <v>497</v>
      </c>
      <c r="AD21" s="15">
        <v>1</v>
      </c>
      <c r="AE21" s="15">
        <v>0</v>
      </c>
      <c r="AF21" s="15">
        <v>0</v>
      </c>
      <c r="AP21" s="15" t="s">
        <v>604</v>
      </c>
      <c r="AQ21" s="15" t="s">
        <v>247</v>
      </c>
      <c r="AR21" s="15">
        <v>1</v>
      </c>
      <c r="AS21" s="15">
        <v>0</v>
      </c>
      <c r="AT21" s="15">
        <v>0</v>
      </c>
      <c r="AU21" s="15">
        <v>0</v>
      </c>
      <c r="AV21" s="15">
        <v>0</v>
      </c>
      <c r="AW21" s="15">
        <v>0</v>
      </c>
      <c r="AX21" s="15">
        <v>0</v>
      </c>
      <c r="AY21" s="15">
        <v>0</v>
      </c>
      <c r="BA21" s="15" t="s">
        <v>282</v>
      </c>
      <c r="BC21" s="15" t="s">
        <v>249</v>
      </c>
      <c r="BE21" s="15">
        <v>100</v>
      </c>
      <c r="BO21" s="15" t="s">
        <v>283</v>
      </c>
      <c r="JJ21" s="15" t="s">
        <v>251</v>
      </c>
      <c r="JP21" s="15" t="s">
        <v>542</v>
      </c>
      <c r="JQ21" s="15">
        <v>1</v>
      </c>
      <c r="JR21" s="15">
        <v>0</v>
      </c>
      <c r="JS21" s="15">
        <v>0</v>
      </c>
      <c r="JT21" s="15">
        <v>0</v>
      </c>
      <c r="JU21" s="15">
        <v>0</v>
      </c>
      <c r="JV21" s="15">
        <v>0</v>
      </c>
      <c r="JW21" s="15">
        <v>0</v>
      </c>
      <c r="JX21" s="15">
        <v>0</v>
      </c>
      <c r="JY21" s="15">
        <v>0</v>
      </c>
      <c r="JZ21" s="15">
        <v>0</v>
      </c>
      <c r="KA21" s="15">
        <v>0</v>
      </c>
      <c r="KB21" s="15">
        <v>0</v>
      </c>
      <c r="KC21" s="15">
        <v>0</v>
      </c>
      <c r="KD21" s="15">
        <v>0</v>
      </c>
      <c r="KE21" s="15">
        <v>0</v>
      </c>
      <c r="KF21" s="15">
        <v>0</v>
      </c>
      <c r="KG21" s="15">
        <v>0</v>
      </c>
      <c r="KI21" s="15" t="s">
        <v>605</v>
      </c>
      <c r="KJ21" s="15" t="s">
        <v>240</v>
      </c>
      <c r="KV21" s="15" t="s">
        <v>255</v>
      </c>
      <c r="KX21" s="15" t="s">
        <v>287</v>
      </c>
      <c r="KY21" s="15">
        <v>1</v>
      </c>
      <c r="KZ21" s="15">
        <v>0</v>
      </c>
      <c r="LA21" s="15">
        <v>0</v>
      </c>
      <c r="LB21" s="15">
        <v>0</v>
      </c>
      <c r="LC21" s="15">
        <v>0</v>
      </c>
      <c r="LD21" s="15">
        <v>0</v>
      </c>
      <c r="MT21" s="15" t="s">
        <v>606</v>
      </c>
      <c r="MU21" s="15">
        <v>0</v>
      </c>
      <c r="MV21" s="15">
        <v>0</v>
      </c>
      <c r="MW21" s="15">
        <v>1</v>
      </c>
      <c r="MX21" s="15">
        <v>0</v>
      </c>
      <c r="MY21" s="15">
        <v>0</v>
      </c>
      <c r="MZ21" s="15">
        <v>0</v>
      </c>
      <c r="NA21" s="15">
        <v>0</v>
      </c>
      <c r="NB21" s="15">
        <v>0</v>
      </c>
      <c r="NC21" s="15">
        <v>0</v>
      </c>
      <c r="ND21" s="15">
        <v>0</v>
      </c>
      <c r="NE21" s="15">
        <v>0</v>
      </c>
      <c r="NF21" s="15">
        <v>0</v>
      </c>
      <c r="NH21" s="15" t="s">
        <v>257</v>
      </c>
      <c r="NI21" s="15" t="s">
        <v>240</v>
      </c>
      <c r="NW21" s="15" t="s">
        <v>419</v>
      </c>
      <c r="NX21" s="15">
        <v>1</v>
      </c>
      <c r="NY21" s="15">
        <v>0</v>
      </c>
      <c r="NZ21" s="15">
        <v>0</v>
      </c>
      <c r="OA21" s="15">
        <v>0</v>
      </c>
      <c r="OB21" s="15">
        <v>0</v>
      </c>
      <c r="OC21" s="15">
        <v>0</v>
      </c>
      <c r="OD21" s="15">
        <v>0</v>
      </c>
      <c r="OE21" s="15">
        <v>0</v>
      </c>
      <c r="OF21" s="15">
        <v>0</v>
      </c>
      <c r="OS21" s="15" t="s">
        <v>607</v>
      </c>
      <c r="OT21" s="15" t="s">
        <v>608</v>
      </c>
      <c r="OU21" s="15">
        <v>0</v>
      </c>
      <c r="OV21" s="15">
        <v>0</v>
      </c>
      <c r="OW21" s="15">
        <v>1</v>
      </c>
      <c r="OX21" s="15">
        <v>0</v>
      </c>
      <c r="OY21" s="15">
        <v>0</v>
      </c>
      <c r="OZ21" s="15">
        <v>1</v>
      </c>
      <c r="PA21" s="15">
        <v>0</v>
      </c>
      <c r="PB21" s="15">
        <v>0</v>
      </c>
      <c r="PC21" s="15">
        <v>0</v>
      </c>
      <c r="PD21" s="15">
        <v>0</v>
      </c>
      <c r="PE21" s="15">
        <v>0</v>
      </c>
      <c r="PF21" s="15">
        <v>0</v>
      </c>
      <c r="PG21" s="15">
        <v>0</v>
      </c>
      <c r="PH21" s="15">
        <v>0</v>
      </c>
      <c r="PI21" s="15">
        <v>0</v>
      </c>
      <c r="PK21" s="15" t="s">
        <v>292</v>
      </c>
      <c r="XI21" s="15" t="s">
        <v>609</v>
      </c>
      <c r="XJ21" s="15" t="s">
        <v>255</v>
      </c>
      <c r="XK21" s="15">
        <v>0</v>
      </c>
      <c r="XL21" s="15">
        <v>0</v>
      </c>
      <c r="XM21" s="15">
        <v>0</v>
      </c>
      <c r="XN21" s="15">
        <v>0</v>
      </c>
      <c r="XO21" s="15">
        <v>0</v>
      </c>
      <c r="XP21" s="15">
        <v>1</v>
      </c>
      <c r="XQ21" s="15">
        <v>0</v>
      </c>
      <c r="XS21" s="15" t="s">
        <v>399</v>
      </c>
      <c r="XT21" s="15">
        <v>1</v>
      </c>
      <c r="XU21" s="15">
        <v>0</v>
      </c>
      <c r="XV21" s="15">
        <v>0</v>
      </c>
      <c r="XW21" s="15">
        <v>0</v>
      </c>
      <c r="XX21" s="15">
        <v>0</v>
      </c>
      <c r="XY21" s="15">
        <v>0</v>
      </c>
      <c r="XZ21" s="15" t="s">
        <v>267</v>
      </c>
      <c r="YA21" s="15">
        <v>1</v>
      </c>
      <c r="YB21" s="15">
        <v>0</v>
      </c>
      <c r="YC21" s="15">
        <v>0</v>
      </c>
      <c r="YD21" s="15">
        <v>0</v>
      </c>
      <c r="YE21" s="15">
        <v>0</v>
      </c>
      <c r="YF21" s="15">
        <v>0</v>
      </c>
      <c r="YG21" s="15">
        <v>0</v>
      </c>
      <c r="YH21" s="15">
        <v>0</v>
      </c>
      <c r="YI21" s="15">
        <v>0</v>
      </c>
      <c r="YJ21" s="15">
        <v>0</v>
      </c>
      <c r="YK21" s="15">
        <v>0</v>
      </c>
      <c r="YL21" s="15">
        <v>0</v>
      </c>
      <c r="ABG21" s="15" t="s">
        <v>255</v>
      </c>
      <c r="ABH21" s="15">
        <v>0</v>
      </c>
      <c r="ABI21" s="15">
        <v>0</v>
      </c>
      <c r="ABJ21" s="15">
        <v>0</v>
      </c>
      <c r="ABK21" s="15">
        <v>0</v>
      </c>
      <c r="ABL21" s="15">
        <v>0</v>
      </c>
      <c r="ABM21" s="15">
        <v>0</v>
      </c>
      <c r="ABN21" s="15">
        <v>0</v>
      </c>
      <c r="ABO21" s="15">
        <v>1</v>
      </c>
      <c r="ABP21" s="15">
        <v>0</v>
      </c>
      <c r="ADU21" s="15" t="s">
        <v>300</v>
      </c>
      <c r="ADV21" s="15">
        <v>0</v>
      </c>
      <c r="ADW21" s="15">
        <v>1</v>
      </c>
      <c r="ADX21" s="15">
        <v>0</v>
      </c>
      <c r="ADY21" s="15">
        <v>0</v>
      </c>
      <c r="ADZ21" s="15">
        <v>0</v>
      </c>
      <c r="AEA21" s="15">
        <v>0</v>
      </c>
      <c r="AEB21" s="15">
        <v>0</v>
      </c>
      <c r="AEC21" s="15">
        <v>0</v>
      </c>
      <c r="AED21" s="15">
        <v>0</v>
      </c>
      <c r="AEE21" s="15">
        <v>0</v>
      </c>
      <c r="AGO21" s="15" t="s">
        <v>287</v>
      </c>
      <c r="AGP21" s="15">
        <v>1</v>
      </c>
      <c r="AGQ21" s="15">
        <v>0</v>
      </c>
      <c r="AGR21" s="15">
        <v>0</v>
      </c>
      <c r="AGS21" s="15">
        <v>0</v>
      </c>
      <c r="AGT21" s="15">
        <v>0</v>
      </c>
      <c r="AGU21" s="15">
        <v>0</v>
      </c>
      <c r="AGV21" s="15">
        <v>0</v>
      </c>
      <c r="AGW21" s="15">
        <v>0</v>
      </c>
      <c r="AGX21" s="15">
        <v>0</v>
      </c>
      <c r="AGY21" s="15">
        <v>0</v>
      </c>
      <c r="AGZ21" s="15">
        <v>0</v>
      </c>
      <c r="AHA21" s="15">
        <v>0</v>
      </c>
      <c r="AHC21" s="15" t="s">
        <v>610</v>
      </c>
      <c r="AHD21" s="15" t="s">
        <v>271</v>
      </c>
      <c r="AHE21" s="15">
        <v>1</v>
      </c>
      <c r="AHF21" s="15">
        <v>0</v>
      </c>
      <c r="AHG21" s="15">
        <v>0</v>
      </c>
      <c r="AIB21" s="15" t="s">
        <v>240</v>
      </c>
      <c r="AIC21" s="15" t="s">
        <v>240</v>
      </c>
      <c r="AID21" s="15" t="s">
        <v>611</v>
      </c>
      <c r="AIE21" s="15" t="s">
        <v>612</v>
      </c>
      <c r="AIZ21" s="15" t="s">
        <v>330</v>
      </c>
      <c r="AJA21" s="15">
        <v>226781318</v>
      </c>
      <c r="AJB21" s="15" t="s">
        <v>613</v>
      </c>
      <c r="AJC21" s="13">
        <v>44495.864479166667</v>
      </c>
      <c r="AJF21" s="15" t="s">
        <v>279</v>
      </c>
      <c r="AJG21" s="15" t="s">
        <v>280</v>
      </c>
      <c r="AJI21" s="15">
        <v>20</v>
      </c>
    </row>
    <row r="22" spans="1:945" s="15" customFormat="1" x14ac:dyDescent="0.25">
      <c r="A22" s="13">
        <v>44496.616468275461</v>
      </c>
      <c r="B22" s="13">
        <v>44496.627563506947</v>
      </c>
      <c r="C22" s="13">
        <v>44496</v>
      </c>
      <c r="D22" s="15" t="s">
        <v>239</v>
      </c>
      <c r="F22" s="13">
        <v>44495</v>
      </c>
      <c r="G22" s="15" t="s">
        <v>240</v>
      </c>
      <c r="H22" s="15" t="s">
        <v>240</v>
      </c>
      <c r="I22" s="15" t="s">
        <v>533</v>
      </c>
      <c r="J22" s="15" t="s">
        <v>241</v>
      </c>
      <c r="K22" s="15" t="s">
        <v>242</v>
      </c>
      <c r="M22" s="15" t="s">
        <v>308</v>
      </c>
      <c r="AC22" s="15" t="s">
        <v>309</v>
      </c>
      <c r="AD22" s="15">
        <v>0</v>
      </c>
      <c r="AE22" s="15">
        <v>1</v>
      </c>
      <c r="AF22" s="15">
        <v>0</v>
      </c>
      <c r="CB22" s="15" t="s">
        <v>541</v>
      </c>
      <c r="CC22" s="15" t="s">
        <v>390</v>
      </c>
      <c r="CD22" s="15">
        <v>0</v>
      </c>
      <c r="CE22" s="15">
        <v>0</v>
      </c>
      <c r="CF22" s="15">
        <v>0</v>
      </c>
      <c r="CG22" s="15">
        <v>1</v>
      </c>
      <c r="CH22" s="15">
        <v>0</v>
      </c>
      <c r="CI22" s="15">
        <v>0</v>
      </c>
      <c r="CJ22" s="15">
        <v>0</v>
      </c>
      <c r="CK22" s="15">
        <v>0</v>
      </c>
      <c r="CQ22" s="15">
        <v>600</v>
      </c>
      <c r="CR22" s="15" t="s">
        <v>311</v>
      </c>
      <c r="CS22" s="15">
        <v>0</v>
      </c>
      <c r="CT22" s="15">
        <v>0</v>
      </c>
      <c r="CU22" s="15">
        <v>0</v>
      </c>
      <c r="CV22" s="15">
        <v>0</v>
      </c>
      <c r="CW22" s="15">
        <v>1</v>
      </c>
      <c r="CX22" s="15">
        <v>0</v>
      </c>
      <c r="CY22" s="15">
        <v>0</v>
      </c>
      <c r="CZ22" s="15" t="s">
        <v>614</v>
      </c>
      <c r="DA22" s="15" t="s">
        <v>311</v>
      </c>
      <c r="DB22" s="15" t="s">
        <v>615</v>
      </c>
      <c r="DC22" s="15" t="s">
        <v>616</v>
      </c>
      <c r="DD22" s="15">
        <v>0</v>
      </c>
      <c r="DE22" s="15">
        <v>1</v>
      </c>
      <c r="DF22" s="15">
        <v>1</v>
      </c>
      <c r="DG22" s="15">
        <v>0</v>
      </c>
      <c r="DH22" s="15">
        <v>0</v>
      </c>
      <c r="DI22" s="15">
        <v>0</v>
      </c>
      <c r="DJ22" s="15">
        <v>0</v>
      </c>
      <c r="DK22" s="15">
        <v>0</v>
      </c>
      <c r="DL22" s="15">
        <v>0</v>
      </c>
      <c r="JK22" s="15" t="s">
        <v>251</v>
      </c>
      <c r="KL22" s="15" t="s">
        <v>240</v>
      </c>
      <c r="KV22" s="15" t="s">
        <v>252</v>
      </c>
      <c r="LF22" s="15" t="s">
        <v>311</v>
      </c>
      <c r="LG22" s="15">
        <v>0</v>
      </c>
      <c r="LH22" s="15">
        <v>0</v>
      </c>
      <c r="LI22" s="15">
        <v>0</v>
      </c>
      <c r="LJ22" s="15">
        <v>1</v>
      </c>
      <c r="LK22" s="15">
        <v>0</v>
      </c>
      <c r="LL22" s="15">
        <v>0</v>
      </c>
      <c r="LM22" s="15" t="s">
        <v>617</v>
      </c>
      <c r="MT22" s="15" t="s">
        <v>606</v>
      </c>
      <c r="MU22" s="15">
        <v>0</v>
      </c>
      <c r="MV22" s="15">
        <v>0</v>
      </c>
      <c r="MW22" s="15">
        <v>1</v>
      </c>
      <c r="MX22" s="15">
        <v>0</v>
      </c>
      <c r="MY22" s="15">
        <v>0</v>
      </c>
      <c r="MZ22" s="15">
        <v>0</v>
      </c>
      <c r="NA22" s="15">
        <v>0</v>
      </c>
      <c r="NB22" s="15">
        <v>0</v>
      </c>
      <c r="NC22" s="15">
        <v>0</v>
      </c>
      <c r="ND22" s="15">
        <v>0</v>
      </c>
      <c r="NE22" s="15">
        <v>0</v>
      </c>
      <c r="NF22" s="15">
        <v>0</v>
      </c>
      <c r="NH22" s="15" t="s">
        <v>257</v>
      </c>
      <c r="NK22" s="15" t="s">
        <v>240</v>
      </c>
      <c r="PL22" s="15" t="s">
        <v>358</v>
      </c>
      <c r="PM22" s="15">
        <v>0</v>
      </c>
      <c r="PN22" s="15">
        <v>1</v>
      </c>
      <c r="PO22" s="15">
        <v>0</v>
      </c>
      <c r="PP22" s="15">
        <v>0</v>
      </c>
      <c r="PQ22" s="15">
        <v>0</v>
      </c>
      <c r="PR22" s="15">
        <v>0</v>
      </c>
      <c r="PS22" s="15">
        <v>0</v>
      </c>
      <c r="PT22" s="15">
        <v>0</v>
      </c>
      <c r="PU22" s="15">
        <v>0</v>
      </c>
      <c r="QH22" s="15" t="s">
        <v>618</v>
      </c>
      <c r="QI22" s="15" t="s">
        <v>619</v>
      </c>
      <c r="QJ22" s="15">
        <v>1</v>
      </c>
      <c r="QK22" s="15">
        <v>0</v>
      </c>
      <c r="QL22" s="15">
        <v>1</v>
      </c>
      <c r="QM22" s="15">
        <v>1</v>
      </c>
      <c r="QN22" s="15">
        <v>1</v>
      </c>
      <c r="QO22" s="15">
        <v>1</v>
      </c>
      <c r="QP22" s="15">
        <v>0</v>
      </c>
      <c r="QQ22" s="15">
        <v>0</v>
      </c>
      <c r="QR22" s="15">
        <v>1</v>
      </c>
      <c r="QS22" s="15">
        <v>1</v>
      </c>
      <c r="QT22" s="15">
        <v>0</v>
      </c>
      <c r="QU22" s="15">
        <v>1</v>
      </c>
      <c r="QV22" s="15">
        <v>0</v>
      </c>
      <c r="QW22" s="15">
        <v>0</v>
      </c>
      <c r="QX22" s="15">
        <v>0</v>
      </c>
      <c r="QZ22" s="15" t="s">
        <v>318</v>
      </c>
      <c r="XI22" s="15" t="s">
        <v>620</v>
      </c>
      <c r="XJ22" s="15" t="s">
        <v>490</v>
      </c>
      <c r="XK22" s="15">
        <v>0</v>
      </c>
      <c r="XL22" s="15">
        <v>0</v>
      </c>
      <c r="XM22" s="15">
        <v>1</v>
      </c>
      <c r="XN22" s="15">
        <v>0</v>
      </c>
      <c r="XO22" s="15">
        <v>0</v>
      </c>
      <c r="XP22" s="15">
        <v>0</v>
      </c>
      <c r="XQ22" s="15">
        <v>0</v>
      </c>
      <c r="XS22" s="15" t="s">
        <v>399</v>
      </c>
      <c r="XT22" s="15">
        <v>1</v>
      </c>
      <c r="XU22" s="15">
        <v>0</v>
      </c>
      <c r="XV22" s="15">
        <v>0</v>
      </c>
      <c r="XW22" s="15">
        <v>0</v>
      </c>
      <c r="XX22" s="15">
        <v>0</v>
      </c>
      <c r="XY22" s="15">
        <v>0</v>
      </c>
      <c r="YN22" s="15" t="s">
        <v>621</v>
      </c>
      <c r="YO22" s="15">
        <v>0</v>
      </c>
      <c r="YP22" s="15">
        <v>0</v>
      </c>
      <c r="YQ22" s="15">
        <v>0</v>
      </c>
      <c r="YR22" s="15">
        <v>0</v>
      </c>
      <c r="YS22" s="15">
        <v>1</v>
      </c>
      <c r="YT22" s="15">
        <v>0</v>
      </c>
      <c r="YU22" s="15">
        <v>0</v>
      </c>
      <c r="YV22" s="15">
        <v>1</v>
      </c>
      <c r="YW22" s="15">
        <v>0</v>
      </c>
      <c r="YX22" s="15">
        <v>0</v>
      </c>
      <c r="YY22" s="15">
        <v>0</v>
      </c>
      <c r="YZ22" s="15">
        <v>0</v>
      </c>
      <c r="ABR22" s="15" t="s">
        <v>311</v>
      </c>
      <c r="ABS22" s="15">
        <v>0</v>
      </c>
      <c r="ABT22" s="15">
        <v>0</v>
      </c>
      <c r="ABU22" s="15">
        <v>0</v>
      </c>
      <c r="ABV22" s="15">
        <v>0</v>
      </c>
      <c r="ABW22" s="15">
        <v>0</v>
      </c>
      <c r="ABX22" s="15">
        <v>0</v>
      </c>
      <c r="ABY22" s="15">
        <v>1</v>
      </c>
      <c r="ABZ22" s="15">
        <v>0</v>
      </c>
      <c r="ACA22" s="15">
        <v>0</v>
      </c>
      <c r="ACB22" s="15" t="s">
        <v>622</v>
      </c>
      <c r="AEG22" s="15" t="s">
        <v>300</v>
      </c>
      <c r="AEH22" s="15">
        <v>0</v>
      </c>
      <c r="AEI22" s="15">
        <v>1</v>
      </c>
      <c r="AEJ22" s="15">
        <v>0</v>
      </c>
      <c r="AEK22" s="15">
        <v>0</v>
      </c>
      <c r="AEL22" s="15">
        <v>0</v>
      </c>
      <c r="AEM22" s="15">
        <v>0</v>
      </c>
      <c r="AEN22" s="15">
        <v>0</v>
      </c>
      <c r="AEO22" s="15">
        <v>0</v>
      </c>
      <c r="AEP22" s="15">
        <v>0</v>
      </c>
      <c r="AEQ22" s="15">
        <v>0</v>
      </c>
      <c r="AGO22" s="15" t="s">
        <v>372</v>
      </c>
      <c r="AGP22" s="15">
        <v>0</v>
      </c>
      <c r="AGQ22" s="15">
        <v>0</v>
      </c>
      <c r="AGR22" s="15">
        <v>0</v>
      </c>
      <c r="AGS22" s="15">
        <v>0</v>
      </c>
      <c r="AGT22" s="15">
        <v>0</v>
      </c>
      <c r="AGU22" s="15">
        <v>1</v>
      </c>
      <c r="AGV22" s="15">
        <v>0</v>
      </c>
      <c r="AGW22" s="15">
        <v>0</v>
      </c>
      <c r="AGX22" s="15">
        <v>0</v>
      </c>
      <c r="AGY22" s="15">
        <v>0</v>
      </c>
      <c r="AGZ22" s="15">
        <v>0</v>
      </c>
      <c r="AHA22" s="15">
        <v>0</v>
      </c>
      <c r="AHC22" s="15" t="s">
        <v>623</v>
      </c>
      <c r="AHH22" s="15" t="s">
        <v>624</v>
      </c>
      <c r="AHI22" s="15">
        <v>0</v>
      </c>
      <c r="AHJ22" s="15">
        <v>0</v>
      </c>
      <c r="AHK22" s="15">
        <v>1</v>
      </c>
      <c r="AIF22" s="15" t="s">
        <v>240</v>
      </c>
      <c r="AIG22" s="15" t="s">
        <v>240</v>
      </c>
      <c r="AIH22" s="15" t="s">
        <v>625</v>
      </c>
      <c r="AII22" s="15" t="s">
        <v>626</v>
      </c>
      <c r="AIZ22" s="15" t="s">
        <v>627</v>
      </c>
      <c r="AJA22" s="15">
        <v>227012585</v>
      </c>
      <c r="AJB22" s="15" t="s">
        <v>628</v>
      </c>
      <c r="AJC22" s="13">
        <v>44496.543622685182</v>
      </c>
      <c r="AJF22" s="15" t="s">
        <v>279</v>
      </c>
      <c r="AJG22" s="15" t="s">
        <v>280</v>
      </c>
      <c r="AJI22" s="15">
        <v>21</v>
      </c>
    </row>
    <row r="23" spans="1:945" s="15" customFormat="1" x14ac:dyDescent="0.25">
      <c r="A23" s="13">
        <v>44496.628790115741</v>
      </c>
      <c r="B23" s="13">
        <v>44496.645640057868</v>
      </c>
      <c r="C23" s="13">
        <v>44496</v>
      </c>
      <c r="D23" s="15" t="s">
        <v>239</v>
      </c>
      <c r="F23" s="13">
        <v>44495</v>
      </c>
      <c r="G23" s="15" t="s">
        <v>240</v>
      </c>
      <c r="H23" s="15" t="s">
        <v>240</v>
      </c>
      <c r="I23" s="15" t="s">
        <v>330</v>
      </c>
      <c r="J23" s="15" t="s">
        <v>241</v>
      </c>
      <c r="K23" s="15" t="s">
        <v>242</v>
      </c>
      <c r="M23" s="15" t="s">
        <v>308</v>
      </c>
      <c r="AC23" s="15" t="s">
        <v>309</v>
      </c>
      <c r="AD23" s="15">
        <v>0</v>
      </c>
      <c r="AE23" s="15">
        <v>1</v>
      </c>
      <c r="AF23" s="15">
        <v>0</v>
      </c>
      <c r="CB23" s="15" t="s">
        <v>335</v>
      </c>
      <c r="CC23" s="15" t="s">
        <v>629</v>
      </c>
      <c r="CD23" s="15">
        <v>1</v>
      </c>
      <c r="CE23" s="15">
        <v>0</v>
      </c>
      <c r="CF23" s="15">
        <v>1</v>
      </c>
      <c r="CG23" s="15">
        <v>0</v>
      </c>
      <c r="CH23" s="15">
        <v>0</v>
      </c>
      <c r="CI23" s="15">
        <v>0</v>
      </c>
      <c r="CJ23" s="15">
        <v>0</v>
      </c>
      <c r="CK23" s="15">
        <v>0</v>
      </c>
      <c r="CM23" s="15" t="s">
        <v>282</v>
      </c>
      <c r="CO23" s="15" t="s">
        <v>311</v>
      </c>
      <c r="CP23" s="15" t="s">
        <v>630</v>
      </c>
      <c r="CQ23" s="15">
        <v>500</v>
      </c>
      <c r="DA23" s="15" t="s">
        <v>250</v>
      </c>
      <c r="JK23" s="15" t="s">
        <v>415</v>
      </c>
      <c r="JP23" s="15" t="s">
        <v>631</v>
      </c>
      <c r="JQ23" s="15">
        <v>0</v>
      </c>
      <c r="JR23" s="15">
        <v>0</v>
      </c>
      <c r="JS23" s="15">
        <v>0</v>
      </c>
      <c r="JT23" s="15">
        <v>1</v>
      </c>
      <c r="JU23" s="15">
        <v>0</v>
      </c>
      <c r="JV23" s="15">
        <v>1</v>
      </c>
      <c r="JW23" s="15">
        <v>0</v>
      </c>
      <c r="JX23" s="15">
        <v>1</v>
      </c>
      <c r="JY23" s="15">
        <v>1</v>
      </c>
      <c r="JZ23" s="15">
        <v>0</v>
      </c>
      <c r="KA23" s="15">
        <v>0</v>
      </c>
      <c r="KB23" s="15">
        <v>1</v>
      </c>
      <c r="KC23" s="15">
        <v>1</v>
      </c>
      <c r="KD23" s="15">
        <v>1</v>
      </c>
      <c r="KE23" s="15">
        <v>0</v>
      </c>
      <c r="KF23" s="15">
        <v>0</v>
      </c>
      <c r="KG23" s="15">
        <v>0</v>
      </c>
      <c r="KI23" s="15" t="s">
        <v>632</v>
      </c>
      <c r="KL23" s="15" t="s">
        <v>240</v>
      </c>
      <c r="KV23" s="15" t="s">
        <v>240</v>
      </c>
      <c r="KW23" s="15" t="s">
        <v>633</v>
      </c>
      <c r="LF23" s="15" t="s">
        <v>311</v>
      </c>
      <c r="LG23" s="15">
        <v>0</v>
      </c>
      <c r="LH23" s="15">
        <v>0</v>
      </c>
      <c r="LI23" s="15">
        <v>0</v>
      </c>
      <c r="LJ23" s="15">
        <v>1</v>
      </c>
      <c r="LK23" s="15">
        <v>0</v>
      </c>
      <c r="LL23" s="15">
        <v>0</v>
      </c>
      <c r="LM23" s="15" t="s">
        <v>634</v>
      </c>
      <c r="MT23" s="15" t="s">
        <v>635</v>
      </c>
      <c r="MU23" s="15">
        <v>0</v>
      </c>
      <c r="MV23" s="15">
        <v>0</v>
      </c>
      <c r="MW23" s="15">
        <v>1</v>
      </c>
      <c r="MX23" s="15">
        <v>0</v>
      </c>
      <c r="MY23" s="15">
        <v>0</v>
      </c>
      <c r="MZ23" s="15">
        <v>0</v>
      </c>
      <c r="NA23" s="15">
        <v>0</v>
      </c>
      <c r="NB23" s="15">
        <v>0</v>
      </c>
      <c r="NC23" s="15">
        <v>0</v>
      </c>
      <c r="ND23" s="15">
        <v>1</v>
      </c>
      <c r="NE23" s="15">
        <v>0</v>
      </c>
      <c r="NF23" s="15">
        <v>0</v>
      </c>
      <c r="NG23" s="15" t="s">
        <v>636</v>
      </c>
      <c r="NH23" s="15" t="s">
        <v>257</v>
      </c>
      <c r="NK23" s="15" t="s">
        <v>252</v>
      </c>
      <c r="NU23" s="15" t="s">
        <v>637</v>
      </c>
      <c r="PL23" s="15" t="s">
        <v>311</v>
      </c>
      <c r="PM23" s="15">
        <v>0</v>
      </c>
      <c r="PN23" s="15">
        <v>0</v>
      </c>
      <c r="PO23" s="15">
        <v>0</v>
      </c>
      <c r="PP23" s="15">
        <v>0</v>
      </c>
      <c r="PQ23" s="15">
        <v>0</v>
      </c>
      <c r="PR23" s="15">
        <v>0</v>
      </c>
      <c r="PS23" s="15">
        <v>1</v>
      </c>
      <c r="PT23" s="15">
        <v>0</v>
      </c>
      <c r="PU23" s="15">
        <v>0</v>
      </c>
      <c r="PV23" s="15" t="s">
        <v>638</v>
      </c>
      <c r="QH23" s="15" t="s">
        <v>639</v>
      </c>
      <c r="QI23" s="15" t="s">
        <v>640</v>
      </c>
      <c r="QJ23" s="15">
        <v>1</v>
      </c>
      <c r="QK23" s="15">
        <v>1</v>
      </c>
      <c r="QL23" s="15">
        <v>1</v>
      </c>
      <c r="QM23" s="15">
        <v>1</v>
      </c>
      <c r="QN23" s="15">
        <v>1</v>
      </c>
      <c r="QO23" s="15">
        <v>1</v>
      </c>
      <c r="QP23" s="15">
        <v>0</v>
      </c>
      <c r="QQ23" s="15">
        <v>0</v>
      </c>
      <c r="QR23" s="15">
        <v>1</v>
      </c>
      <c r="QS23" s="15">
        <v>1</v>
      </c>
      <c r="QT23" s="15">
        <v>0</v>
      </c>
      <c r="QU23" s="15">
        <v>1</v>
      </c>
      <c r="QV23" s="15">
        <v>0</v>
      </c>
      <c r="QW23" s="15">
        <v>0</v>
      </c>
      <c r="QX23" s="15">
        <v>0</v>
      </c>
      <c r="QZ23" s="15" t="s">
        <v>318</v>
      </c>
      <c r="XI23" s="15" t="s">
        <v>641</v>
      </c>
      <c r="XJ23" s="15" t="s">
        <v>265</v>
      </c>
      <c r="XK23" s="15">
        <v>0</v>
      </c>
      <c r="XL23" s="15">
        <v>0</v>
      </c>
      <c r="XM23" s="15">
        <v>1</v>
      </c>
      <c r="XN23" s="15">
        <v>1</v>
      </c>
      <c r="XO23" s="15">
        <v>0</v>
      </c>
      <c r="XP23" s="15">
        <v>0</v>
      </c>
      <c r="XQ23" s="15">
        <v>0</v>
      </c>
      <c r="XS23" s="15" t="s">
        <v>642</v>
      </c>
      <c r="XT23" s="15">
        <v>1</v>
      </c>
      <c r="XU23" s="15">
        <v>1</v>
      </c>
      <c r="XV23" s="15">
        <v>0</v>
      </c>
      <c r="XW23" s="15">
        <v>0</v>
      </c>
      <c r="XX23" s="15">
        <v>0</v>
      </c>
      <c r="XY23" s="15">
        <v>0</v>
      </c>
      <c r="YN23" s="15" t="s">
        <v>643</v>
      </c>
      <c r="YO23" s="15">
        <v>0</v>
      </c>
      <c r="YP23" s="15">
        <v>0</v>
      </c>
      <c r="YQ23" s="15">
        <v>1</v>
      </c>
      <c r="YR23" s="15">
        <v>1</v>
      </c>
      <c r="YS23" s="15">
        <v>0</v>
      </c>
      <c r="YT23" s="15">
        <v>0</v>
      </c>
      <c r="YU23" s="15">
        <v>0</v>
      </c>
      <c r="YV23" s="15">
        <v>1</v>
      </c>
      <c r="YW23" s="15">
        <v>0</v>
      </c>
      <c r="YX23" s="15">
        <v>0</v>
      </c>
      <c r="YY23" s="15">
        <v>0</v>
      </c>
      <c r="YZ23" s="15">
        <v>0</v>
      </c>
      <c r="ABR23" s="15" t="s">
        <v>644</v>
      </c>
      <c r="ABS23" s="15">
        <v>0</v>
      </c>
      <c r="ABT23" s="15">
        <v>1</v>
      </c>
      <c r="ABU23" s="15">
        <v>0</v>
      </c>
      <c r="ABV23" s="15">
        <v>0</v>
      </c>
      <c r="ABW23" s="15">
        <v>1</v>
      </c>
      <c r="ABX23" s="15">
        <v>0</v>
      </c>
      <c r="ABY23" s="15">
        <v>0</v>
      </c>
      <c r="ABZ23" s="15">
        <v>0</v>
      </c>
      <c r="ACA23" s="15">
        <v>0</v>
      </c>
      <c r="AEG23" s="15" t="s">
        <v>645</v>
      </c>
      <c r="AEH23" s="15">
        <v>0</v>
      </c>
      <c r="AEI23" s="15">
        <v>0</v>
      </c>
      <c r="AEJ23" s="15">
        <v>0</v>
      </c>
      <c r="AEK23" s="15">
        <v>1</v>
      </c>
      <c r="AEL23" s="15">
        <v>0</v>
      </c>
      <c r="AEM23" s="15">
        <v>0</v>
      </c>
      <c r="AEN23" s="15">
        <v>0</v>
      </c>
      <c r="AEO23" s="15">
        <v>0</v>
      </c>
      <c r="AEP23" s="15">
        <v>0</v>
      </c>
      <c r="AEQ23" s="15">
        <v>0</v>
      </c>
      <c r="AGO23" s="15" t="s">
        <v>287</v>
      </c>
      <c r="AGP23" s="15">
        <v>1</v>
      </c>
      <c r="AGQ23" s="15">
        <v>0</v>
      </c>
      <c r="AGR23" s="15">
        <v>0</v>
      </c>
      <c r="AGS23" s="15">
        <v>0</v>
      </c>
      <c r="AGT23" s="15">
        <v>0</v>
      </c>
      <c r="AGU23" s="15">
        <v>0</v>
      </c>
      <c r="AGV23" s="15">
        <v>0</v>
      </c>
      <c r="AGW23" s="15">
        <v>0</v>
      </c>
      <c r="AGX23" s="15">
        <v>0</v>
      </c>
      <c r="AGY23" s="15">
        <v>0</v>
      </c>
      <c r="AGZ23" s="15">
        <v>0</v>
      </c>
      <c r="AHA23" s="15">
        <v>0</v>
      </c>
      <c r="AHC23" s="15" t="s">
        <v>533</v>
      </c>
      <c r="AHH23" s="15" t="s">
        <v>624</v>
      </c>
      <c r="AHI23" s="15">
        <v>0</v>
      </c>
      <c r="AHJ23" s="15">
        <v>0</v>
      </c>
      <c r="AHK23" s="15">
        <v>1</v>
      </c>
      <c r="AIF23" s="15" t="s">
        <v>240</v>
      </c>
      <c r="AIG23" s="15" t="s">
        <v>240</v>
      </c>
      <c r="AIH23" s="15" t="s">
        <v>646</v>
      </c>
      <c r="AII23" s="15" t="s">
        <v>647</v>
      </c>
      <c r="AIZ23" s="15" t="s">
        <v>648</v>
      </c>
      <c r="AJA23" s="15">
        <v>227026854</v>
      </c>
      <c r="AJB23" s="15" t="s">
        <v>649</v>
      </c>
      <c r="AJC23" s="13">
        <v>44496.561678240738</v>
      </c>
      <c r="AJF23" s="15" t="s">
        <v>279</v>
      </c>
      <c r="AJG23" s="15" t="s">
        <v>280</v>
      </c>
      <c r="AJI23" s="15">
        <v>22</v>
      </c>
    </row>
    <row r="24" spans="1:945" s="15" customFormat="1" x14ac:dyDescent="0.25">
      <c r="A24" s="13">
        <v>44496.648204548612</v>
      </c>
      <c r="B24" s="13">
        <v>44496.655892951392</v>
      </c>
      <c r="C24" s="13">
        <v>44496</v>
      </c>
      <c r="D24" s="15" t="s">
        <v>239</v>
      </c>
      <c r="F24" s="13">
        <v>44495</v>
      </c>
      <c r="G24" s="15" t="s">
        <v>240</v>
      </c>
      <c r="H24" s="15" t="s">
        <v>240</v>
      </c>
      <c r="I24" s="15" t="s">
        <v>627</v>
      </c>
      <c r="J24" s="15" t="s">
        <v>241</v>
      </c>
      <c r="K24" s="15" t="s">
        <v>242</v>
      </c>
      <c r="M24" s="15" t="s">
        <v>308</v>
      </c>
      <c r="AC24" s="15" t="s">
        <v>309</v>
      </c>
      <c r="AD24" s="15">
        <v>0</v>
      </c>
      <c r="AE24" s="15">
        <v>1</v>
      </c>
      <c r="AF24" s="15">
        <v>0</v>
      </c>
      <c r="CB24" s="15" t="s">
        <v>572</v>
      </c>
      <c r="CC24" s="15" t="s">
        <v>247</v>
      </c>
      <c r="CD24" s="15">
        <v>1</v>
      </c>
      <c r="CE24" s="15">
        <v>0</v>
      </c>
      <c r="CF24" s="15">
        <v>0</v>
      </c>
      <c r="CG24" s="15">
        <v>0</v>
      </c>
      <c r="CH24" s="15">
        <v>0</v>
      </c>
      <c r="CI24" s="15">
        <v>0</v>
      </c>
      <c r="CJ24" s="15">
        <v>0</v>
      </c>
      <c r="CK24" s="15">
        <v>0</v>
      </c>
      <c r="CM24" s="15" t="s">
        <v>352</v>
      </c>
      <c r="CO24" s="15" t="s">
        <v>249</v>
      </c>
      <c r="CQ24" s="15">
        <v>450</v>
      </c>
      <c r="DA24" s="15" t="s">
        <v>250</v>
      </c>
      <c r="JK24" s="15" t="s">
        <v>251</v>
      </c>
      <c r="KL24" s="15" t="s">
        <v>240</v>
      </c>
      <c r="KV24" s="15" t="s">
        <v>240</v>
      </c>
      <c r="KW24" s="15" t="s">
        <v>650</v>
      </c>
      <c r="LF24" s="15" t="s">
        <v>355</v>
      </c>
      <c r="LG24" s="15">
        <v>0</v>
      </c>
      <c r="LH24" s="15">
        <v>1</v>
      </c>
      <c r="LI24" s="15">
        <v>1</v>
      </c>
      <c r="LJ24" s="15">
        <v>0</v>
      </c>
      <c r="LK24" s="15">
        <v>0</v>
      </c>
      <c r="LL24" s="15">
        <v>0</v>
      </c>
      <c r="MT24" s="15" t="s">
        <v>651</v>
      </c>
      <c r="MU24" s="15">
        <v>1</v>
      </c>
      <c r="MV24" s="15">
        <v>1</v>
      </c>
      <c r="MW24" s="15">
        <v>1</v>
      </c>
      <c r="MX24" s="15">
        <v>1</v>
      </c>
      <c r="MY24" s="15">
        <v>1</v>
      </c>
      <c r="MZ24" s="15">
        <v>0</v>
      </c>
      <c r="NA24" s="15">
        <v>1</v>
      </c>
      <c r="NB24" s="15">
        <v>1</v>
      </c>
      <c r="NC24" s="15">
        <v>1</v>
      </c>
      <c r="ND24" s="15">
        <v>0</v>
      </c>
      <c r="NE24" s="15">
        <v>0</v>
      </c>
      <c r="NF24" s="15">
        <v>0</v>
      </c>
      <c r="NH24" s="15" t="s">
        <v>257</v>
      </c>
      <c r="NK24" s="15" t="s">
        <v>252</v>
      </c>
      <c r="NU24" s="15" t="s">
        <v>652</v>
      </c>
      <c r="PL24" s="15" t="s">
        <v>653</v>
      </c>
      <c r="PM24" s="15">
        <v>1</v>
      </c>
      <c r="PN24" s="15">
        <v>1</v>
      </c>
      <c r="PO24" s="15">
        <v>0</v>
      </c>
      <c r="PP24" s="15">
        <v>0</v>
      </c>
      <c r="PQ24" s="15">
        <v>0</v>
      </c>
      <c r="PR24" s="15">
        <v>0</v>
      </c>
      <c r="PS24" s="15">
        <v>0</v>
      </c>
      <c r="PT24" s="15">
        <v>0</v>
      </c>
      <c r="PU24" s="15">
        <v>0</v>
      </c>
      <c r="QH24" s="15" t="s">
        <v>654</v>
      </c>
      <c r="QI24" s="15" t="s">
        <v>451</v>
      </c>
      <c r="QJ24" s="15">
        <v>1</v>
      </c>
      <c r="QK24" s="15">
        <v>1</v>
      </c>
      <c r="QL24" s="15">
        <v>1</v>
      </c>
      <c r="QM24" s="15">
        <v>1</v>
      </c>
      <c r="QN24" s="15">
        <v>1</v>
      </c>
      <c r="QO24" s="15">
        <v>1</v>
      </c>
      <c r="QP24" s="15">
        <v>1</v>
      </c>
      <c r="QQ24" s="15">
        <v>0</v>
      </c>
      <c r="QR24" s="15">
        <v>1</v>
      </c>
      <c r="QS24" s="15">
        <v>1</v>
      </c>
      <c r="QT24" s="15">
        <v>1</v>
      </c>
      <c r="QU24" s="15">
        <v>1</v>
      </c>
      <c r="QV24" s="15">
        <v>0</v>
      </c>
      <c r="QW24" s="15">
        <v>0</v>
      </c>
      <c r="QX24" s="15">
        <v>0</v>
      </c>
      <c r="QZ24" s="15" t="s">
        <v>292</v>
      </c>
      <c r="XI24" s="15" t="s">
        <v>655</v>
      </c>
      <c r="XJ24" s="15" t="s">
        <v>656</v>
      </c>
      <c r="XK24" s="15">
        <v>1</v>
      </c>
      <c r="XL24" s="15">
        <v>1</v>
      </c>
      <c r="XM24" s="15">
        <v>1</v>
      </c>
      <c r="XN24" s="15">
        <v>1</v>
      </c>
      <c r="XO24" s="15">
        <v>0</v>
      </c>
      <c r="XP24" s="15">
        <v>0</v>
      </c>
      <c r="XQ24" s="15">
        <v>0</v>
      </c>
      <c r="XS24" s="15" t="s">
        <v>657</v>
      </c>
      <c r="XT24" s="15">
        <v>0</v>
      </c>
      <c r="XU24" s="15">
        <v>1</v>
      </c>
      <c r="XV24" s="15">
        <v>0</v>
      </c>
      <c r="XW24" s="15">
        <v>0</v>
      </c>
      <c r="XX24" s="15">
        <v>1</v>
      </c>
      <c r="XY24" s="15">
        <v>1</v>
      </c>
      <c r="YN24" s="15" t="s">
        <v>658</v>
      </c>
      <c r="YO24" s="15">
        <v>0</v>
      </c>
      <c r="YP24" s="15">
        <v>1</v>
      </c>
      <c r="YQ24" s="15">
        <v>1</v>
      </c>
      <c r="YR24" s="15">
        <v>0</v>
      </c>
      <c r="YS24" s="15">
        <v>1</v>
      </c>
      <c r="YT24" s="15">
        <v>0</v>
      </c>
      <c r="YU24" s="15">
        <v>0</v>
      </c>
      <c r="YV24" s="15">
        <v>0</v>
      </c>
      <c r="YW24" s="15">
        <v>0</v>
      </c>
      <c r="YX24" s="15">
        <v>0</v>
      </c>
      <c r="YY24" s="15">
        <v>0</v>
      </c>
      <c r="YZ24" s="15">
        <v>0</v>
      </c>
      <c r="ABR24" s="15" t="s">
        <v>659</v>
      </c>
      <c r="ABS24" s="15">
        <v>0</v>
      </c>
      <c r="ABT24" s="15">
        <v>1</v>
      </c>
      <c r="ABU24" s="15">
        <v>0</v>
      </c>
      <c r="ABV24" s="15">
        <v>0</v>
      </c>
      <c r="ABW24" s="15">
        <v>0</v>
      </c>
      <c r="ABX24" s="15">
        <v>1</v>
      </c>
      <c r="ABY24" s="15">
        <v>0</v>
      </c>
      <c r="ABZ24" s="15">
        <v>0</v>
      </c>
      <c r="ACA24" s="15">
        <v>0</v>
      </c>
      <c r="AEG24" s="15" t="s">
        <v>267</v>
      </c>
      <c r="AEH24" s="15">
        <v>1</v>
      </c>
      <c r="AEI24" s="15">
        <v>0</v>
      </c>
      <c r="AEJ24" s="15">
        <v>0</v>
      </c>
      <c r="AEK24" s="15">
        <v>0</v>
      </c>
      <c r="AEL24" s="15">
        <v>0</v>
      </c>
      <c r="AEM24" s="15">
        <v>0</v>
      </c>
      <c r="AEN24" s="15">
        <v>0</v>
      </c>
      <c r="AEO24" s="15">
        <v>0</v>
      </c>
      <c r="AEP24" s="15">
        <v>0</v>
      </c>
      <c r="AEQ24" s="15">
        <v>0</v>
      </c>
      <c r="AGO24" s="15" t="s">
        <v>660</v>
      </c>
      <c r="AGP24" s="15">
        <v>0</v>
      </c>
      <c r="AGQ24" s="15">
        <v>0</v>
      </c>
      <c r="AGR24" s="15">
        <v>0</v>
      </c>
      <c r="AGS24" s="15">
        <v>1</v>
      </c>
      <c r="AGT24" s="15">
        <v>1</v>
      </c>
      <c r="AGU24" s="15">
        <v>1</v>
      </c>
      <c r="AGV24" s="15">
        <v>1</v>
      </c>
      <c r="AGW24" s="15">
        <v>0</v>
      </c>
      <c r="AGX24" s="15">
        <v>0</v>
      </c>
      <c r="AGY24" s="15">
        <v>0</v>
      </c>
      <c r="AGZ24" s="15">
        <v>0</v>
      </c>
      <c r="AHA24" s="15">
        <v>0</v>
      </c>
      <c r="AHH24" s="15" t="s">
        <v>624</v>
      </c>
      <c r="AHI24" s="15">
        <v>0</v>
      </c>
      <c r="AHJ24" s="15">
        <v>0</v>
      </c>
      <c r="AHK24" s="15">
        <v>1</v>
      </c>
      <c r="AIF24" s="15" t="s">
        <v>240</v>
      </c>
      <c r="AIG24" s="15" t="s">
        <v>240</v>
      </c>
      <c r="AIH24" s="15" t="s">
        <v>661</v>
      </c>
      <c r="AII24" s="15" t="s">
        <v>662</v>
      </c>
      <c r="AIZ24" s="15" t="s">
        <v>533</v>
      </c>
      <c r="AJA24" s="15">
        <v>227031955</v>
      </c>
      <c r="AJB24" s="15" t="s">
        <v>663</v>
      </c>
      <c r="AJC24" s="13">
        <v>44496.571898148148</v>
      </c>
      <c r="AJF24" s="15" t="s">
        <v>279</v>
      </c>
      <c r="AJG24" s="15" t="s">
        <v>280</v>
      </c>
      <c r="AJI24" s="15">
        <v>23</v>
      </c>
    </row>
    <row r="25" spans="1:945" s="15" customFormat="1" x14ac:dyDescent="0.25">
      <c r="A25" s="13">
        <v>44496.509528402778</v>
      </c>
      <c r="B25" s="13">
        <v>44496.780849861112</v>
      </c>
      <c r="C25" s="13">
        <v>44496</v>
      </c>
      <c r="D25" s="15" t="s">
        <v>444</v>
      </c>
      <c r="F25" s="13">
        <v>44496</v>
      </c>
      <c r="G25" s="15" t="s">
        <v>240</v>
      </c>
      <c r="H25" s="15" t="s">
        <v>240</v>
      </c>
      <c r="I25" s="15" t="s">
        <v>664</v>
      </c>
      <c r="J25" s="15" t="s">
        <v>331</v>
      </c>
      <c r="K25" s="15" t="s">
        <v>242</v>
      </c>
      <c r="M25" s="15" t="s">
        <v>243</v>
      </c>
      <c r="N25" s="15" t="s">
        <v>665</v>
      </c>
      <c r="O25" s="15">
        <v>0</v>
      </c>
      <c r="P25" s="15">
        <v>0</v>
      </c>
      <c r="Q25" s="15">
        <v>0</v>
      </c>
      <c r="R25" s="15">
        <v>0</v>
      </c>
      <c r="S25" s="15">
        <v>1</v>
      </c>
      <c r="T25" s="15">
        <v>1</v>
      </c>
      <c r="U25" s="15">
        <v>0</v>
      </c>
      <c r="V25" s="15">
        <v>0</v>
      </c>
      <c r="W25" s="15">
        <v>0</v>
      </c>
      <c r="X25" s="15">
        <v>0</v>
      </c>
      <c r="Z25" s="15">
        <v>10</v>
      </c>
      <c r="AA25" s="15">
        <v>10</v>
      </c>
      <c r="AB25" s="15">
        <v>4</v>
      </c>
      <c r="AG25" s="15" t="s">
        <v>487</v>
      </c>
      <c r="AH25" s="15">
        <v>0</v>
      </c>
      <c r="AI25" s="15">
        <v>0</v>
      </c>
      <c r="AJ25" s="15">
        <v>1</v>
      </c>
      <c r="AK25" s="15">
        <v>0</v>
      </c>
      <c r="AL25" s="15">
        <v>0</v>
      </c>
      <c r="AM25" s="15">
        <v>0</v>
      </c>
      <c r="AN25" s="15">
        <v>0</v>
      </c>
      <c r="GL25" s="15" t="s">
        <v>335</v>
      </c>
      <c r="GM25" s="15" t="s">
        <v>247</v>
      </c>
      <c r="GN25" s="15">
        <v>1</v>
      </c>
      <c r="GO25" s="15">
        <v>0</v>
      </c>
      <c r="GP25" s="15">
        <v>0</v>
      </c>
      <c r="GQ25" s="15">
        <v>0</v>
      </c>
      <c r="GR25" s="15">
        <v>0</v>
      </c>
      <c r="GS25" s="15">
        <v>0</v>
      </c>
      <c r="GT25" s="15">
        <v>0</v>
      </c>
      <c r="GU25" s="15">
        <v>0</v>
      </c>
      <c r="GW25" s="15" t="s">
        <v>282</v>
      </c>
      <c r="GY25" s="15" t="s">
        <v>336</v>
      </c>
      <c r="HA25" s="15">
        <v>650</v>
      </c>
      <c r="HK25" s="15" t="s">
        <v>250</v>
      </c>
      <c r="JN25" s="15" t="s">
        <v>251</v>
      </c>
      <c r="KR25" s="15" t="s">
        <v>255</v>
      </c>
      <c r="KV25" s="15" t="s">
        <v>252</v>
      </c>
      <c r="MD25" s="15" t="s">
        <v>355</v>
      </c>
      <c r="ME25" s="15">
        <v>0</v>
      </c>
      <c r="MF25" s="15">
        <v>1</v>
      </c>
      <c r="MG25" s="15">
        <v>1</v>
      </c>
      <c r="MH25" s="15">
        <v>0</v>
      </c>
      <c r="MI25" s="15">
        <v>0</v>
      </c>
      <c r="MJ25" s="15">
        <v>0</v>
      </c>
      <c r="MT25" s="15" t="s">
        <v>666</v>
      </c>
      <c r="MU25" s="15">
        <v>0</v>
      </c>
      <c r="MV25" s="15">
        <v>1</v>
      </c>
      <c r="MW25" s="15">
        <v>1</v>
      </c>
      <c r="MX25" s="15">
        <v>0</v>
      </c>
      <c r="MY25" s="15">
        <v>0</v>
      </c>
      <c r="MZ25" s="15">
        <v>0</v>
      </c>
      <c r="NA25" s="15">
        <v>1</v>
      </c>
      <c r="NB25" s="15">
        <v>1</v>
      </c>
      <c r="NC25" s="15">
        <v>1</v>
      </c>
      <c r="ND25" s="15">
        <v>0</v>
      </c>
      <c r="NE25" s="15">
        <v>0</v>
      </c>
      <c r="NF25" s="15">
        <v>0</v>
      </c>
      <c r="NH25" s="15" t="s">
        <v>257</v>
      </c>
      <c r="NR25" s="15" t="s">
        <v>240</v>
      </c>
      <c r="UP25" s="15" t="s">
        <v>667</v>
      </c>
      <c r="UQ25" s="15">
        <v>1</v>
      </c>
      <c r="UR25" s="15">
        <v>1</v>
      </c>
      <c r="US25" s="15">
        <v>1</v>
      </c>
      <c r="UT25" s="15">
        <v>0</v>
      </c>
      <c r="UU25" s="15">
        <v>0</v>
      </c>
      <c r="UV25" s="15">
        <v>0</v>
      </c>
      <c r="UW25" s="15">
        <v>0</v>
      </c>
      <c r="UX25" s="15">
        <v>0</v>
      </c>
      <c r="UY25" s="15">
        <v>0</v>
      </c>
      <c r="VA25" s="15" t="s">
        <v>668</v>
      </c>
      <c r="VB25" s="15" t="s">
        <v>619</v>
      </c>
      <c r="VC25" s="15">
        <v>1</v>
      </c>
      <c r="VD25" s="15">
        <v>0</v>
      </c>
      <c r="VE25" s="15">
        <v>1</v>
      </c>
      <c r="VF25" s="15">
        <v>1</v>
      </c>
      <c r="VG25" s="15">
        <v>1</v>
      </c>
      <c r="VH25" s="15">
        <v>1</v>
      </c>
      <c r="VI25" s="15">
        <v>0</v>
      </c>
      <c r="VJ25" s="15">
        <v>0</v>
      </c>
      <c r="VK25" s="15">
        <v>1</v>
      </c>
      <c r="VL25" s="15">
        <v>1</v>
      </c>
      <c r="VM25" s="15">
        <v>0</v>
      </c>
      <c r="VN25" s="15">
        <v>1</v>
      </c>
      <c r="VO25" s="15">
        <v>0</v>
      </c>
      <c r="VP25" s="15">
        <v>0</v>
      </c>
      <c r="VQ25" s="15">
        <v>0</v>
      </c>
      <c r="VS25" s="15" t="s">
        <v>361</v>
      </c>
      <c r="XI25" s="15" t="s">
        <v>669</v>
      </c>
      <c r="XJ25" s="15" t="s">
        <v>670</v>
      </c>
      <c r="XK25" s="15">
        <v>1</v>
      </c>
      <c r="XL25" s="15">
        <v>1</v>
      </c>
      <c r="XM25" s="15">
        <v>0</v>
      </c>
      <c r="XN25" s="15">
        <v>1</v>
      </c>
      <c r="XO25" s="15">
        <v>0</v>
      </c>
      <c r="XP25" s="15">
        <v>0</v>
      </c>
      <c r="XQ25" s="15">
        <v>0</v>
      </c>
      <c r="XS25" s="15" t="s">
        <v>671</v>
      </c>
      <c r="XT25" s="15">
        <v>0</v>
      </c>
      <c r="XU25" s="15">
        <v>1</v>
      </c>
      <c r="XV25" s="15">
        <v>1</v>
      </c>
      <c r="XW25" s="15">
        <v>0</v>
      </c>
      <c r="XX25" s="15">
        <v>0</v>
      </c>
      <c r="XY25" s="15">
        <v>1</v>
      </c>
      <c r="AAD25" s="15" t="s">
        <v>672</v>
      </c>
      <c r="AAE25" s="15">
        <v>0</v>
      </c>
      <c r="AAF25" s="15">
        <v>0</v>
      </c>
      <c r="AAG25" s="15">
        <v>1</v>
      </c>
      <c r="AAH25" s="15">
        <v>0</v>
      </c>
      <c r="AAI25" s="15">
        <v>1</v>
      </c>
      <c r="AAJ25" s="15">
        <v>0</v>
      </c>
      <c r="AAK25" s="15">
        <v>1</v>
      </c>
      <c r="AAL25" s="15">
        <v>0</v>
      </c>
      <c r="AAM25" s="15">
        <v>0</v>
      </c>
      <c r="AAN25" s="15">
        <v>0</v>
      </c>
      <c r="AAO25" s="15">
        <v>0</v>
      </c>
      <c r="AAP25" s="15">
        <v>0</v>
      </c>
      <c r="ACY25" s="15" t="s">
        <v>673</v>
      </c>
      <c r="ACZ25" s="15">
        <v>0</v>
      </c>
      <c r="ADA25" s="15">
        <v>1</v>
      </c>
      <c r="ADB25" s="15">
        <v>1</v>
      </c>
      <c r="ADC25" s="15">
        <v>1</v>
      </c>
      <c r="ADD25" s="15">
        <v>0</v>
      </c>
      <c r="ADE25" s="15">
        <v>0</v>
      </c>
      <c r="ADF25" s="15">
        <v>0</v>
      </c>
      <c r="ADG25" s="15">
        <v>0</v>
      </c>
      <c r="ADH25" s="15">
        <v>0</v>
      </c>
      <c r="AFQ25" s="15" t="s">
        <v>674</v>
      </c>
      <c r="AFR25" s="15">
        <v>0</v>
      </c>
      <c r="AFS25" s="15">
        <v>1</v>
      </c>
      <c r="AFT25" s="15">
        <v>1</v>
      </c>
      <c r="AFU25" s="15">
        <v>0</v>
      </c>
      <c r="AFV25" s="15">
        <v>1</v>
      </c>
      <c r="AFW25" s="15">
        <v>0</v>
      </c>
      <c r="AFX25" s="15">
        <v>0</v>
      </c>
      <c r="AFY25" s="15">
        <v>0</v>
      </c>
      <c r="AFZ25" s="15">
        <v>0</v>
      </c>
      <c r="AGA25" s="15">
        <v>0</v>
      </c>
      <c r="AGO25" s="15" t="s">
        <v>478</v>
      </c>
      <c r="AGP25" s="15">
        <v>0</v>
      </c>
      <c r="AGQ25" s="15">
        <v>0</v>
      </c>
      <c r="AGR25" s="15">
        <v>0</v>
      </c>
      <c r="AGS25" s="15">
        <v>0</v>
      </c>
      <c r="AGT25" s="15">
        <v>1</v>
      </c>
      <c r="AGU25" s="15">
        <v>1</v>
      </c>
      <c r="AGV25" s="15">
        <v>0</v>
      </c>
      <c r="AGW25" s="15">
        <v>0</v>
      </c>
      <c r="AGX25" s="15">
        <v>1</v>
      </c>
      <c r="AGY25" s="15">
        <v>0</v>
      </c>
      <c r="AGZ25" s="15">
        <v>0</v>
      </c>
      <c r="AHA25" s="15">
        <v>0</v>
      </c>
      <c r="AHC25" s="15" t="s">
        <v>675</v>
      </c>
      <c r="AHT25" s="15" t="s">
        <v>568</v>
      </c>
      <c r="AHU25" s="15">
        <v>1</v>
      </c>
      <c r="AHV25" s="15">
        <v>0</v>
      </c>
      <c r="AHW25" s="15">
        <v>1</v>
      </c>
      <c r="AIR25" s="15" t="s">
        <v>252</v>
      </c>
      <c r="AIS25" s="15" t="s">
        <v>252</v>
      </c>
      <c r="AIU25" s="15" t="s">
        <v>676</v>
      </c>
      <c r="AIZ25" s="15" t="s">
        <v>677</v>
      </c>
      <c r="AJA25" s="15">
        <v>227099007</v>
      </c>
      <c r="AJB25" s="15" t="s">
        <v>678</v>
      </c>
      <c r="AJC25" s="13">
        <v>44496.695289351846</v>
      </c>
      <c r="AJF25" s="15" t="s">
        <v>279</v>
      </c>
      <c r="AJG25" s="15" t="s">
        <v>280</v>
      </c>
      <c r="AJI25" s="15">
        <v>24</v>
      </c>
    </row>
    <row r="26" spans="1:945" s="15" customFormat="1" x14ac:dyDescent="0.25">
      <c r="A26" s="13">
        <v>44496.499986192131</v>
      </c>
      <c r="B26" s="13">
        <v>44497.544028101853</v>
      </c>
      <c r="C26" s="13">
        <v>44496</v>
      </c>
      <c r="D26" s="15" t="s">
        <v>484</v>
      </c>
      <c r="F26" s="13">
        <v>44496</v>
      </c>
      <c r="G26" s="15" t="s">
        <v>240</v>
      </c>
      <c r="H26" s="15" t="s">
        <v>240</v>
      </c>
      <c r="I26" s="15" t="s">
        <v>679</v>
      </c>
      <c r="J26" s="15" t="s">
        <v>331</v>
      </c>
      <c r="K26" s="15" t="s">
        <v>242</v>
      </c>
      <c r="M26" s="15" t="s">
        <v>243</v>
      </c>
      <c r="N26" s="15" t="s">
        <v>244</v>
      </c>
      <c r="O26" s="15">
        <v>0</v>
      </c>
      <c r="P26" s="15">
        <v>0</v>
      </c>
      <c r="Q26" s="15">
        <v>0</v>
      </c>
      <c r="R26" s="15">
        <v>0</v>
      </c>
      <c r="S26" s="15">
        <v>1</v>
      </c>
      <c r="T26" s="15">
        <v>0</v>
      </c>
      <c r="U26" s="15">
        <v>0</v>
      </c>
      <c r="V26" s="15">
        <v>0</v>
      </c>
      <c r="W26" s="15">
        <v>0</v>
      </c>
      <c r="X26" s="15">
        <v>0</v>
      </c>
      <c r="Z26" s="15">
        <v>20</v>
      </c>
      <c r="AA26" s="15">
        <v>50</v>
      </c>
      <c r="AB26" s="15">
        <v>70</v>
      </c>
      <c r="AG26" s="15" t="s">
        <v>487</v>
      </c>
      <c r="AH26" s="15">
        <v>0</v>
      </c>
      <c r="AI26" s="15">
        <v>0</v>
      </c>
      <c r="AJ26" s="15">
        <v>1</v>
      </c>
      <c r="AK26" s="15">
        <v>0</v>
      </c>
      <c r="AL26" s="15">
        <v>0</v>
      </c>
      <c r="AM26" s="15">
        <v>0</v>
      </c>
      <c r="AN26" s="15">
        <v>0</v>
      </c>
      <c r="GL26" s="15" t="s">
        <v>572</v>
      </c>
      <c r="GM26" s="15" t="s">
        <v>247</v>
      </c>
      <c r="GN26" s="15">
        <v>1</v>
      </c>
      <c r="GO26" s="15">
        <v>0</v>
      </c>
      <c r="GP26" s="15">
        <v>0</v>
      </c>
      <c r="GQ26" s="15">
        <v>0</v>
      </c>
      <c r="GR26" s="15">
        <v>0</v>
      </c>
      <c r="GS26" s="15">
        <v>0</v>
      </c>
      <c r="GT26" s="15">
        <v>0</v>
      </c>
      <c r="GU26" s="15">
        <v>0</v>
      </c>
      <c r="GW26" s="15" t="s">
        <v>352</v>
      </c>
      <c r="GY26" s="15" t="s">
        <v>411</v>
      </c>
      <c r="HA26" s="15">
        <v>200</v>
      </c>
      <c r="HK26" s="15" t="s">
        <v>250</v>
      </c>
      <c r="JN26" s="15" t="s">
        <v>251</v>
      </c>
      <c r="KR26" s="15" t="s">
        <v>240</v>
      </c>
      <c r="KV26" s="15" t="s">
        <v>240</v>
      </c>
      <c r="KW26" s="15" t="s">
        <v>680</v>
      </c>
      <c r="MD26" s="15" t="s">
        <v>337</v>
      </c>
      <c r="ME26" s="15">
        <v>0</v>
      </c>
      <c r="MF26" s="15">
        <v>0</v>
      </c>
      <c r="MG26" s="15">
        <v>1</v>
      </c>
      <c r="MH26" s="15">
        <v>0</v>
      </c>
      <c r="MI26" s="15">
        <v>0</v>
      </c>
      <c r="MJ26" s="15">
        <v>0</v>
      </c>
      <c r="MT26" s="15" t="s">
        <v>288</v>
      </c>
      <c r="MU26" s="15">
        <v>0</v>
      </c>
      <c r="MV26" s="15">
        <v>1</v>
      </c>
      <c r="MW26" s="15">
        <v>0</v>
      </c>
      <c r="MX26" s="15">
        <v>0</v>
      </c>
      <c r="MY26" s="15">
        <v>0</v>
      </c>
      <c r="MZ26" s="15">
        <v>0</v>
      </c>
      <c r="NA26" s="15">
        <v>0</v>
      </c>
      <c r="NB26" s="15">
        <v>0</v>
      </c>
      <c r="NC26" s="15">
        <v>0</v>
      </c>
      <c r="ND26" s="15">
        <v>0</v>
      </c>
      <c r="NE26" s="15">
        <v>0</v>
      </c>
      <c r="NF26" s="15">
        <v>0</v>
      </c>
      <c r="NH26" s="15" t="s">
        <v>435</v>
      </c>
      <c r="NR26" s="15" t="s">
        <v>252</v>
      </c>
      <c r="NV26" s="15" t="s">
        <v>681</v>
      </c>
      <c r="UP26" s="15" t="s">
        <v>259</v>
      </c>
      <c r="UQ26" s="15">
        <v>0</v>
      </c>
      <c r="UR26" s="15">
        <v>0</v>
      </c>
      <c r="US26" s="15">
        <v>1</v>
      </c>
      <c r="UT26" s="15">
        <v>0</v>
      </c>
      <c r="UU26" s="15">
        <v>0</v>
      </c>
      <c r="UV26" s="15">
        <v>0</v>
      </c>
      <c r="UW26" s="15">
        <v>0</v>
      </c>
      <c r="UX26" s="15">
        <v>0</v>
      </c>
      <c r="UY26" s="15">
        <v>0</v>
      </c>
      <c r="VA26" s="15" t="s">
        <v>682</v>
      </c>
      <c r="VB26" s="15" t="s">
        <v>683</v>
      </c>
      <c r="VC26" s="15">
        <v>1</v>
      </c>
      <c r="VD26" s="15">
        <v>0</v>
      </c>
      <c r="VE26" s="15">
        <v>1</v>
      </c>
      <c r="VF26" s="15">
        <v>0</v>
      </c>
      <c r="VG26" s="15">
        <v>1</v>
      </c>
      <c r="VH26" s="15">
        <v>0</v>
      </c>
      <c r="VI26" s="15">
        <v>0</v>
      </c>
      <c r="VJ26" s="15">
        <v>0</v>
      </c>
      <c r="VK26" s="15">
        <v>0</v>
      </c>
      <c r="VL26" s="15">
        <v>0</v>
      </c>
      <c r="VM26" s="15">
        <v>0</v>
      </c>
      <c r="VN26" s="15">
        <v>0</v>
      </c>
      <c r="VO26" s="15">
        <v>0</v>
      </c>
      <c r="VP26" s="15">
        <v>0</v>
      </c>
      <c r="VQ26" s="15">
        <v>0</v>
      </c>
      <c r="VS26" s="15" t="s">
        <v>292</v>
      </c>
      <c r="XI26" s="15" t="s">
        <v>681</v>
      </c>
      <c r="XJ26" s="15" t="s">
        <v>296</v>
      </c>
      <c r="XK26" s="15">
        <v>1</v>
      </c>
      <c r="XL26" s="15">
        <v>0</v>
      </c>
      <c r="XM26" s="15">
        <v>0</v>
      </c>
      <c r="XN26" s="15">
        <v>0</v>
      </c>
      <c r="XO26" s="15">
        <v>0</v>
      </c>
      <c r="XP26" s="15">
        <v>0</v>
      </c>
      <c r="XQ26" s="15">
        <v>0</v>
      </c>
      <c r="XS26" s="15" t="s">
        <v>399</v>
      </c>
      <c r="XT26" s="15">
        <v>1</v>
      </c>
      <c r="XU26" s="15">
        <v>0</v>
      </c>
      <c r="XV26" s="15">
        <v>0</v>
      </c>
      <c r="XW26" s="15">
        <v>0</v>
      </c>
      <c r="XX26" s="15">
        <v>0</v>
      </c>
      <c r="XY26" s="15">
        <v>0</v>
      </c>
      <c r="AAD26" s="15" t="s">
        <v>476</v>
      </c>
      <c r="AAE26" s="15">
        <v>0</v>
      </c>
      <c r="AAF26" s="15">
        <v>1</v>
      </c>
      <c r="AAG26" s="15">
        <v>1</v>
      </c>
      <c r="AAH26" s="15">
        <v>0</v>
      </c>
      <c r="AAI26" s="15">
        <v>0</v>
      </c>
      <c r="AAJ26" s="15">
        <v>0</v>
      </c>
      <c r="AAK26" s="15">
        <v>0</v>
      </c>
      <c r="AAL26" s="15">
        <v>0</v>
      </c>
      <c r="AAM26" s="15">
        <v>0</v>
      </c>
      <c r="AAN26" s="15">
        <v>0</v>
      </c>
      <c r="AAO26" s="15">
        <v>0</v>
      </c>
      <c r="AAP26" s="15">
        <v>0</v>
      </c>
      <c r="ACY26" s="15" t="s">
        <v>684</v>
      </c>
      <c r="ACZ26" s="15">
        <v>0</v>
      </c>
      <c r="ADA26" s="15">
        <v>0</v>
      </c>
      <c r="ADB26" s="15">
        <v>0</v>
      </c>
      <c r="ADC26" s="15">
        <v>0</v>
      </c>
      <c r="ADD26" s="15">
        <v>0</v>
      </c>
      <c r="ADE26" s="15">
        <v>1</v>
      </c>
      <c r="ADF26" s="15">
        <v>0</v>
      </c>
      <c r="ADG26" s="15">
        <v>0</v>
      </c>
      <c r="ADH26" s="15">
        <v>0</v>
      </c>
      <c r="AFQ26" s="15" t="s">
        <v>300</v>
      </c>
      <c r="AFR26" s="15">
        <v>0</v>
      </c>
      <c r="AFS26" s="15">
        <v>1</v>
      </c>
      <c r="AFT26" s="15">
        <v>0</v>
      </c>
      <c r="AFU26" s="15">
        <v>0</v>
      </c>
      <c r="AFV26" s="15">
        <v>0</v>
      </c>
      <c r="AFW26" s="15">
        <v>0</v>
      </c>
      <c r="AFX26" s="15">
        <v>0</v>
      </c>
      <c r="AFY26" s="15">
        <v>0</v>
      </c>
      <c r="AFZ26" s="15">
        <v>0</v>
      </c>
      <c r="AGA26" s="15">
        <v>0</v>
      </c>
      <c r="AGO26" s="15" t="s">
        <v>685</v>
      </c>
      <c r="AGP26" s="15">
        <v>0</v>
      </c>
      <c r="AGQ26" s="15">
        <v>0</v>
      </c>
      <c r="AGR26" s="15">
        <v>0</v>
      </c>
      <c r="AGS26" s="15">
        <v>1</v>
      </c>
      <c r="AGT26" s="15">
        <v>1</v>
      </c>
      <c r="AGU26" s="15">
        <v>0</v>
      </c>
      <c r="AGV26" s="15">
        <v>0</v>
      </c>
      <c r="AGW26" s="15">
        <v>0</v>
      </c>
      <c r="AGX26" s="15">
        <v>0</v>
      </c>
      <c r="AGY26" s="15">
        <v>0</v>
      </c>
      <c r="AGZ26" s="15">
        <v>0</v>
      </c>
      <c r="AHA26" s="15">
        <v>0</v>
      </c>
      <c r="AHC26" s="15" t="s">
        <v>686</v>
      </c>
      <c r="AHT26" s="15" t="s">
        <v>271</v>
      </c>
      <c r="AHU26" s="15">
        <v>1</v>
      </c>
      <c r="AHV26" s="15">
        <v>0</v>
      </c>
      <c r="AHW26" s="15">
        <v>0</v>
      </c>
      <c r="AIR26" s="15" t="s">
        <v>252</v>
      </c>
      <c r="AIS26" s="15" t="s">
        <v>252</v>
      </c>
      <c r="AIU26" s="15" t="s">
        <v>687</v>
      </c>
      <c r="AIZ26" s="15" t="s">
        <v>330</v>
      </c>
      <c r="AJA26" s="15">
        <v>227324821</v>
      </c>
      <c r="AJB26" s="15" t="s">
        <v>688</v>
      </c>
      <c r="AJC26" s="13">
        <v>44497.461840277778</v>
      </c>
      <c r="AJF26" s="15" t="s">
        <v>279</v>
      </c>
      <c r="AJG26" s="15" t="s">
        <v>280</v>
      </c>
      <c r="AJI26" s="15">
        <v>25</v>
      </c>
    </row>
    <row r="27" spans="1:945" s="15" customFormat="1" x14ac:dyDescent="0.25">
      <c r="A27" s="13">
        <v>44497.746694780093</v>
      </c>
      <c r="B27" s="13">
        <v>44497.756749988417</v>
      </c>
      <c r="C27" s="13">
        <v>44497</v>
      </c>
      <c r="D27" s="15" t="s">
        <v>689</v>
      </c>
      <c r="F27" s="13">
        <v>44497</v>
      </c>
      <c r="G27" s="15" t="s">
        <v>240</v>
      </c>
      <c r="H27" s="15" t="s">
        <v>240</v>
      </c>
      <c r="I27" s="15" t="s">
        <v>330</v>
      </c>
      <c r="J27" s="15" t="s">
        <v>690</v>
      </c>
      <c r="K27" s="15" t="s">
        <v>307</v>
      </c>
      <c r="M27" s="15" t="s">
        <v>389</v>
      </c>
      <c r="AC27" s="15" t="s">
        <v>497</v>
      </c>
      <c r="AD27" s="15">
        <v>1</v>
      </c>
      <c r="AE27" s="15">
        <v>0</v>
      </c>
      <c r="AF27" s="15">
        <v>0</v>
      </c>
      <c r="AP27" s="15" t="s">
        <v>541</v>
      </c>
      <c r="AQ27" s="15" t="s">
        <v>247</v>
      </c>
      <c r="AR27" s="15">
        <v>1</v>
      </c>
      <c r="AS27" s="15">
        <v>0</v>
      </c>
      <c r="AT27" s="15">
        <v>0</v>
      </c>
      <c r="AU27" s="15">
        <v>0</v>
      </c>
      <c r="AV27" s="15">
        <v>0</v>
      </c>
      <c r="AW27" s="15">
        <v>0</v>
      </c>
      <c r="AX27" s="15">
        <v>0</v>
      </c>
      <c r="AY27" s="15">
        <v>0</v>
      </c>
      <c r="BA27" s="15" t="s">
        <v>282</v>
      </c>
      <c r="BC27" s="15" t="s">
        <v>249</v>
      </c>
      <c r="BE27" s="15">
        <v>100</v>
      </c>
      <c r="BO27" s="15" t="s">
        <v>250</v>
      </c>
      <c r="JJ27" s="15" t="s">
        <v>415</v>
      </c>
      <c r="KJ27" s="15" t="s">
        <v>252</v>
      </c>
      <c r="KK27" s="15" t="s">
        <v>691</v>
      </c>
      <c r="KV27" s="15" t="s">
        <v>240</v>
      </c>
      <c r="KW27" s="15" t="s">
        <v>692</v>
      </c>
      <c r="KX27" s="15" t="s">
        <v>287</v>
      </c>
      <c r="KY27" s="15">
        <v>1</v>
      </c>
      <c r="KZ27" s="15">
        <v>0</v>
      </c>
      <c r="LA27" s="15">
        <v>0</v>
      </c>
      <c r="LB27" s="15">
        <v>0</v>
      </c>
      <c r="LC27" s="15">
        <v>0</v>
      </c>
      <c r="LD27" s="15">
        <v>0</v>
      </c>
      <c r="MT27" s="15" t="s">
        <v>693</v>
      </c>
      <c r="MU27" s="15">
        <v>0</v>
      </c>
      <c r="MV27" s="15">
        <v>1</v>
      </c>
      <c r="MW27" s="15">
        <v>1</v>
      </c>
      <c r="MX27" s="15">
        <v>1</v>
      </c>
      <c r="MY27" s="15">
        <v>0</v>
      </c>
      <c r="MZ27" s="15">
        <v>0</v>
      </c>
      <c r="NA27" s="15">
        <v>0</v>
      </c>
      <c r="NB27" s="15">
        <v>0</v>
      </c>
      <c r="NC27" s="15">
        <v>0</v>
      </c>
      <c r="ND27" s="15">
        <v>0</v>
      </c>
      <c r="NE27" s="15">
        <v>0</v>
      </c>
      <c r="NF27" s="15">
        <v>0</v>
      </c>
      <c r="NH27" s="15" t="s">
        <v>257</v>
      </c>
      <c r="NI27" s="15" t="s">
        <v>240</v>
      </c>
      <c r="NW27" s="15" t="s">
        <v>590</v>
      </c>
      <c r="NX27" s="15">
        <v>1</v>
      </c>
      <c r="NY27" s="15">
        <v>0</v>
      </c>
      <c r="NZ27" s="15">
        <v>0</v>
      </c>
      <c r="OA27" s="15">
        <v>0</v>
      </c>
      <c r="OB27" s="15">
        <v>0</v>
      </c>
      <c r="OC27" s="15">
        <v>0</v>
      </c>
      <c r="OD27" s="15">
        <v>1</v>
      </c>
      <c r="OE27" s="15">
        <v>0</v>
      </c>
      <c r="OF27" s="15">
        <v>0</v>
      </c>
      <c r="OG27" s="15" t="s">
        <v>694</v>
      </c>
      <c r="OS27" s="15" t="s">
        <v>695</v>
      </c>
      <c r="OT27" s="15" t="s">
        <v>696</v>
      </c>
      <c r="OU27" s="15">
        <v>1</v>
      </c>
      <c r="OV27" s="15">
        <v>0</v>
      </c>
      <c r="OW27" s="15">
        <v>1</v>
      </c>
      <c r="OX27" s="15">
        <v>1</v>
      </c>
      <c r="OY27" s="15">
        <v>1</v>
      </c>
      <c r="OZ27" s="15">
        <v>0</v>
      </c>
      <c r="PA27" s="15">
        <v>0</v>
      </c>
      <c r="PB27" s="15">
        <v>0</v>
      </c>
      <c r="PC27" s="15">
        <v>0</v>
      </c>
      <c r="PD27" s="15">
        <v>0</v>
      </c>
      <c r="PE27" s="15">
        <v>0</v>
      </c>
      <c r="PF27" s="15">
        <v>0</v>
      </c>
      <c r="PG27" s="15">
        <v>0</v>
      </c>
      <c r="PH27" s="15">
        <v>0</v>
      </c>
      <c r="PI27" s="15">
        <v>0</v>
      </c>
      <c r="PK27" s="15" t="s">
        <v>292</v>
      </c>
      <c r="XI27" s="15" t="s">
        <v>697</v>
      </c>
      <c r="XJ27" s="15" t="s">
        <v>311</v>
      </c>
      <c r="XK27" s="15">
        <v>0</v>
      </c>
      <c r="XL27" s="15">
        <v>0</v>
      </c>
      <c r="XM27" s="15">
        <v>0</v>
      </c>
      <c r="XN27" s="15">
        <v>0</v>
      </c>
      <c r="XO27" s="15">
        <v>1</v>
      </c>
      <c r="XP27" s="15">
        <v>0</v>
      </c>
      <c r="XQ27" s="15">
        <v>0</v>
      </c>
      <c r="XR27" s="15" t="s">
        <v>698</v>
      </c>
      <c r="XS27" s="15" t="s">
        <v>699</v>
      </c>
      <c r="XT27" s="15">
        <v>0</v>
      </c>
      <c r="XU27" s="15">
        <v>0</v>
      </c>
      <c r="XV27" s="15">
        <v>0</v>
      </c>
      <c r="XW27" s="15">
        <v>0</v>
      </c>
      <c r="XX27" s="15">
        <v>1</v>
      </c>
      <c r="XY27" s="15">
        <v>0</v>
      </c>
      <c r="XZ27" s="15" t="s">
        <v>267</v>
      </c>
      <c r="YA27" s="15">
        <v>1</v>
      </c>
      <c r="YB27" s="15">
        <v>0</v>
      </c>
      <c r="YC27" s="15">
        <v>0</v>
      </c>
      <c r="YD27" s="15">
        <v>0</v>
      </c>
      <c r="YE27" s="15">
        <v>0</v>
      </c>
      <c r="YF27" s="15">
        <v>0</v>
      </c>
      <c r="YG27" s="15">
        <v>0</v>
      </c>
      <c r="YH27" s="15">
        <v>0</v>
      </c>
      <c r="YI27" s="15">
        <v>0</v>
      </c>
      <c r="YJ27" s="15">
        <v>0</v>
      </c>
      <c r="YK27" s="15">
        <v>0</v>
      </c>
      <c r="YL27" s="15">
        <v>0</v>
      </c>
      <c r="ABG27" s="15" t="s">
        <v>267</v>
      </c>
      <c r="ABH27" s="15">
        <v>1</v>
      </c>
      <c r="ABI27" s="15">
        <v>0</v>
      </c>
      <c r="ABJ27" s="15">
        <v>0</v>
      </c>
      <c r="ABK27" s="15">
        <v>0</v>
      </c>
      <c r="ABL27" s="15">
        <v>0</v>
      </c>
      <c r="ABM27" s="15">
        <v>0</v>
      </c>
      <c r="ABN27" s="15">
        <v>0</v>
      </c>
      <c r="ABO27" s="15">
        <v>0</v>
      </c>
      <c r="ABP27" s="15">
        <v>0</v>
      </c>
      <c r="ADU27" s="15" t="s">
        <v>300</v>
      </c>
      <c r="ADV27" s="15">
        <v>0</v>
      </c>
      <c r="ADW27" s="15">
        <v>1</v>
      </c>
      <c r="ADX27" s="15">
        <v>0</v>
      </c>
      <c r="ADY27" s="15">
        <v>0</v>
      </c>
      <c r="ADZ27" s="15">
        <v>0</v>
      </c>
      <c r="AEA27" s="15">
        <v>0</v>
      </c>
      <c r="AEB27" s="15">
        <v>0</v>
      </c>
      <c r="AEC27" s="15">
        <v>0</v>
      </c>
      <c r="AED27" s="15">
        <v>0</v>
      </c>
      <c r="AEE27" s="15">
        <v>0</v>
      </c>
      <c r="AGO27" s="15" t="s">
        <v>287</v>
      </c>
      <c r="AGP27" s="15">
        <v>1</v>
      </c>
      <c r="AGQ27" s="15">
        <v>0</v>
      </c>
      <c r="AGR27" s="15">
        <v>0</v>
      </c>
      <c r="AGS27" s="15">
        <v>0</v>
      </c>
      <c r="AGT27" s="15">
        <v>0</v>
      </c>
      <c r="AGU27" s="15">
        <v>0</v>
      </c>
      <c r="AGV27" s="15">
        <v>0</v>
      </c>
      <c r="AGW27" s="15">
        <v>0</v>
      </c>
      <c r="AGX27" s="15">
        <v>0</v>
      </c>
      <c r="AGY27" s="15">
        <v>0</v>
      </c>
      <c r="AGZ27" s="15">
        <v>0</v>
      </c>
      <c r="AHA27" s="15">
        <v>0</v>
      </c>
      <c r="AHD27" s="15" t="s">
        <v>271</v>
      </c>
      <c r="AHE27" s="15">
        <v>1</v>
      </c>
      <c r="AHF27" s="15">
        <v>0</v>
      </c>
      <c r="AHG27" s="15">
        <v>0</v>
      </c>
      <c r="AIB27" s="15" t="s">
        <v>252</v>
      </c>
      <c r="AIC27" s="15" t="s">
        <v>252</v>
      </c>
      <c r="AIE27" s="15" t="s">
        <v>697</v>
      </c>
      <c r="AJA27" s="15">
        <v>227588363</v>
      </c>
      <c r="AJB27" s="15" t="s">
        <v>700</v>
      </c>
      <c r="AJC27" s="13">
        <v>44498.361851851849</v>
      </c>
      <c r="AJF27" s="15" t="s">
        <v>279</v>
      </c>
      <c r="AJG27" s="15" t="s">
        <v>280</v>
      </c>
      <c r="AJI27" s="15">
        <v>26</v>
      </c>
    </row>
    <row r="28" spans="1:945" s="15" customFormat="1" x14ac:dyDescent="0.25">
      <c r="A28" s="13">
        <v>44495.608789004633</v>
      </c>
      <c r="B28" s="13">
        <v>44495.645418402783</v>
      </c>
      <c r="C28" s="13">
        <v>44495</v>
      </c>
      <c r="D28" s="15" t="s">
        <v>495</v>
      </c>
      <c r="F28" s="13">
        <v>44495</v>
      </c>
      <c r="G28" s="15" t="s">
        <v>240</v>
      </c>
      <c r="H28" s="15" t="s">
        <v>240</v>
      </c>
      <c r="I28" s="15" t="s">
        <v>330</v>
      </c>
      <c r="J28" s="15" t="s">
        <v>701</v>
      </c>
      <c r="K28" s="15" t="s">
        <v>307</v>
      </c>
      <c r="M28" s="15" t="s">
        <v>389</v>
      </c>
      <c r="AC28" s="15" t="s">
        <v>497</v>
      </c>
      <c r="AD28" s="15">
        <v>1</v>
      </c>
      <c r="AE28" s="15">
        <v>0</v>
      </c>
      <c r="AF28" s="15">
        <v>0</v>
      </c>
      <c r="AP28" s="15" t="s">
        <v>541</v>
      </c>
      <c r="AQ28" s="15" t="s">
        <v>247</v>
      </c>
      <c r="AR28" s="15">
        <v>1</v>
      </c>
      <c r="AS28" s="15">
        <v>0</v>
      </c>
      <c r="AT28" s="15">
        <v>0</v>
      </c>
      <c r="AU28" s="15">
        <v>0</v>
      </c>
      <c r="AV28" s="15">
        <v>0</v>
      </c>
      <c r="AW28" s="15">
        <v>0</v>
      </c>
      <c r="AX28" s="15">
        <v>0</v>
      </c>
      <c r="AY28" s="15">
        <v>0</v>
      </c>
      <c r="BA28" s="15" t="s">
        <v>282</v>
      </c>
      <c r="BC28" s="15" t="s">
        <v>311</v>
      </c>
      <c r="BD28" s="15" t="s">
        <v>702</v>
      </c>
      <c r="BE28" s="15">
        <v>100</v>
      </c>
      <c r="BO28" s="15" t="s">
        <v>311</v>
      </c>
      <c r="BP28" s="15" t="s">
        <v>703</v>
      </c>
      <c r="JJ28" s="15" t="s">
        <v>251</v>
      </c>
      <c r="JP28" s="15" t="s">
        <v>704</v>
      </c>
      <c r="JQ28" s="15">
        <v>1</v>
      </c>
      <c r="JR28" s="15">
        <v>0</v>
      </c>
      <c r="JS28" s="15">
        <v>0</v>
      </c>
      <c r="JT28" s="15">
        <v>0</v>
      </c>
      <c r="JU28" s="15">
        <v>0</v>
      </c>
      <c r="JV28" s="15">
        <v>0</v>
      </c>
      <c r="JW28" s="15">
        <v>0</v>
      </c>
      <c r="JX28" s="15">
        <v>0</v>
      </c>
      <c r="JY28" s="15">
        <v>0</v>
      </c>
      <c r="JZ28" s="15">
        <v>0</v>
      </c>
      <c r="KA28" s="15">
        <v>0</v>
      </c>
      <c r="KB28" s="15">
        <v>0</v>
      </c>
      <c r="KC28" s="15">
        <v>0</v>
      </c>
      <c r="KD28" s="15">
        <v>0</v>
      </c>
      <c r="KE28" s="15">
        <v>1</v>
      </c>
      <c r="KF28" s="15">
        <v>0</v>
      </c>
      <c r="KG28" s="15">
        <v>0</v>
      </c>
      <c r="KH28" s="15" t="s">
        <v>705</v>
      </c>
      <c r="KI28" s="15" t="s">
        <v>706</v>
      </c>
      <c r="KJ28" s="15" t="s">
        <v>252</v>
      </c>
      <c r="KK28" s="15" t="s">
        <v>707</v>
      </c>
      <c r="KV28" s="15" t="s">
        <v>240</v>
      </c>
      <c r="KW28" s="15" t="s">
        <v>708</v>
      </c>
      <c r="KX28" s="15" t="s">
        <v>287</v>
      </c>
      <c r="KY28" s="15">
        <v>1</v>
      </c>
      <c r="KZ28" s="15">
        <v>0</v>
      </c>
      <c r="LA28" s="15">
        <v>0</v>
      </c>
      <c r="LB28" s="15">
        <v>0</v>
      </c>
      <c r="LC28" s="15">
        <v>0</v>
      </c>
      <c r="LD28" s="15">
        <v>0</v>
      </c>
      <c r="MT28" s="15" t="s">
        <v>709</v>
      </c>
      <c r="MU28" s="15">
        <v>0</v>
      </c>
      <c r="MV28" s="15">
        <v>1</v>
      </c>
      <c r="MW28" s="15">
        <v>1</v>
      </c>
      <c r="MX28" s="15">
        <v>1</v>
      </c>
      <c r="MY28" s="15">
        <v>0</v>
      </c>
      <c r="MZ28" s="15">
        <v>0</v>
      </c>
      <c r="NA28" s="15">
        <v>0</v>
      </c>
      <c r="NB28" s="15">
        <v>0</v>
      </c>
      <c r="NC28" s="15">
        <v>0</v>
      </c>
      <c r="ND28" s="15">
        <v>0</v>
      </c>
      <c r="NE28" s="15">
        <v>0</v>
      </c>
      <c r="NF28" s="15">
        <v>0</v>
      </c>
      <c r="NH28" s="15" t="s">
        <v>257</v>
      </c>
      <c r="NI28" s="15" t="s">
        <v>240</v>
      </c>
      <c r="NW28" s="15" t="s">
        <v>419</v>
      </c>
      <c r="NX28" s="15">
        <v>1</v>
      </c>
      <c r="NY28" s="15">
        <v>0</v>
      </c>
      <c r="NZ28" s="15">
        <v>0</v>
      </c>
      <c r="OA28" s="15">
        <v>0</v>
      </c>
      <c r="OB28" s="15">
        <v>0</v>
      </c>
      <c r="OC28" s="15">
        <v>0</v>
      </c>
      <c r="OD28" s="15">
        <v>0</v>
      </c>
      <c r="OE28" s="15">
        <v>0</v>
      </c>
      <c r="OF28" s="15">
        <v>0</v>
      </c>
      <c r="OS28" s="15" t="s">
        <v>710</v>
      </c>
      <c r="OT28" s="15" t="s">
        <v>593</v>
      </c>
      <c r="OU28" s="15">
        <v>1</v>
      </c>
      <c r="OV28" s="15">
        <v>0</v>
      </c>
      <c r="OW28" s="15">
        <v>1</v>
      </c>
      <c r="OX28" s="15">
        <v>1</v>
      </c>
      <c r="OY28" s="15">
        <v>0</v>
      </c>
      <c r="OZ28" s="15">
        <v>0</v>
      </c>
      <c r="PA28" s="15">
        <v>0</v>
      </c>
      <c r="PB28" s="15">
        <v>0</v>
      </c>
      <c r="PC28" s="15">
        <v>0</v>
      </c>
      <c r="PD28" s="15">
        <v>0</v>
      </c>
      <c r="PE28" s="15">
        <v>0</v>
      </c>
      <c r="PF28" s="15">
        <v>0</v>
      </c>
      <c r="PG28" s="15">
        <v>0</v>
      </c>
      <c r="PH28" s="15">
        <v>0</v>
      </c>
      <c r="PI28" s="15">
        <v>0</v>
      </c>
      <c r="PK28" s="15" t="s">
        <v>292</v>
      </c>
      <c r="XI28" s="15" t="s">
        <v>711</v>
      </c>
      <c r="XJ28" s="15" t="s">
        <v>311</v>
      </c>
      <c r="XK28" s="15">
        <v>0</v>
      </c>
      <c r="XL28" s="15">
        <v>0</v>
      </c>
      <c r="XM28" s="15">
        <v>0</v>
      </c>
      <c r="XN28" s="15">
        <v>0</v>
      </c>
      <c r="XO28" s="15">
        <v>1</v>
      </c>
      <c r="XP28" s="15">
        <v>0</v>
      </c>
      <c r="XQ28" s="15">
        <v>0</v>
      </c>
      <c r="XR28" s="15" t="s">
        <v>712</v>
      </c>
      <c r="XS28" s="15" t="s">
        <v>713</v>
      </c>
      <c r="XT28" s="15">
        <v>1</v>
      </c>
      <c r="XU28" s="15">
        <v>0</v>
      </c>
      <c r="XV28" s="15">
        <v>0</v>
      </c>
      <c r="XW28" s="15">
        <v>0</v>
      </c>
      <c r="XX28" s="15">
        <v>1</v>
      </c>
      <c r="XY28" s="15">
        <v>0</v>
      </c>
      <c r="XZ28" s="15" t="s">
        <v>426</v>
      </c>
      <c r="YA28" s="15">
        <v>0</v>
      </c>
      <c r="YB28" s="15">
        <v>0</v>
      </c>
      <c r="YC28" s="15">
        <v>0</v>
      </c>
      <c r="YD28" s="15">
        <v>0</v>
      </c>
      <c r="YE28" s="15">
        <v>1</v>
      </c>
      <c r="YF28" s="15">
        <v>0</v>
      </c>
      <c r="YG28" s="15">
        <v>0</v>
      </c>
      <c r="YH28" s="15">
        <v>0</v>
      </c>
      <c r="YI28" s="15">
        <v>0</v>
      </c>
      <c r="YJ28" s="15">
        <v>0</v>
      </c>
      <c r="YK28" s="15">
        <v>0</v>
      </c>
      <c r="YL28" s="15">
        <v>0</v>
      </c>
      <c r="ABG28" s="15" t="s">
        <v>267</v>
      </c>
      <c r="ABH28" s="15">
        <v>1</v>
      </c>
      <c r="ABI28" s="15">
        <v>0</v>
      </c>
      <c r="ABJ28" s="15">
        <v>0</v>
      </c>
      <c r="ABK28" s="15">
        <v>0</v>
      </c>
      <c r="ABL28" s="15">
        <v>0</v>
      </c>
      <c r="ABM28" s="15">
        <v>0</v>
      </c>
      <c r="ABN28" s="15">
        <v>0</v>
      </c>
      <c r="ABO28" s="15">
        <v>0</v>
      </c>
      <c r="ABP28" s="15">
        <v>0</v>
      </c>
      <c r="ADU28" s="15" t="s">
        <v>311</v>
      </c>
      <c r="ADV28" s="15">
        <v>0</v>
      </c>
      <c r="ADW28" s="15">
        <v>0</v>
      </c>
      <c r="ADX28" s="15">
        <v>0</v>
      </c>
      <c r="ADY28" s="15">
        <v>0</v>
      </c>
      <c r="ADZ28" s="15">
        <v>0</v>
      </c>
      <c r="AEA28" s="15">
        <v>0</v>
      </c>
      <c r="AEB28" s="15">
        <v>0</v>
      </c>
      <c r="AEC28" s="15">
        <v>1</v>
      </c>
      <c r="AED28" s="15">
        <v>0</v>
      </c>
      <c r="AEE28" s="15">
        <v>0</v>
      </c>
      <c r="AEF28" s="15" t="s">
        <v>714</v>
      </c>
      <c r="AGO28" s="15" t="s">
        <v>311</v>
      </c>
      <c r="AGP28" s="15">
        <v>0</v>
      </c>
      <c r="AGQ28" s="15">
        <v>0</v>
      </c>
      <c r="AGR28" s="15">
        <v>0</v>
      </c>
      <c r="AGS28" s="15">
        <v>0</v>
      </c>
      <c r="AGT28" s="15">
        <v>0</v>
      </c>
      <c r="AGU28" s="15">
        <v>0</v>
      </c>
      <c r="AGV28" s="15">
        <v>0</v>
      </c>
      <c r="AGW28" s="15">
        <v>0</v>
      </c>
      <c r="AGX28" s="15">
        <v>0</v>
      </c>
      <c r="AGY28" s="15">
        <v>1</v>
      </c>
      <c r="AGZ28" s="15">
        <v>0</v>
      </c>
      <c r="AHA28" s="15">
        <v>0</v>
      </c>
      <c r="AHB28" s="15" t="s">
        <v>715</v>
      </c>
      <c r="AHC28" s="15" t="s">
        <v>716</v>
      </c>
      <c r="AHD28" s="15" t="s">
        <v>271</v>
      </c>
      <c r="AHE28" s="15">
        <v>1</v>
      </c>
      <c r="AHF28" s="15">
        <v>0</v>
      </c>
      <c r="AHG28" s="15">
        <v>0</v>
      </c>
      <c r="AIB28" s="15" t="s">
        <v>252</v>
      </c>
      <c r="AIC28" s="15" t="s">
        <v>255</v>
      </c>
      <c r="AIE28" s="15" t="s">
        <v>717</v>
      </c>
      <c r="AIZ28" s="15" t="s">
        <v>330</v>
      </c>
      <c r="AJA28" s="15">
        <v>227591598</v>
      </c>
      <c r="AJB28" s="15" t="s">
        <v>718</v>
      </c>
      <c r="AJC28" s="13">
        <v>44498.372986111113</v>
      </c>
      <c r="AJF28" s="15" t="s">
        <v>279</v>
      </c>
      <c r="AJG28" s="15" t="s">
        <v>280</v>
      </c>
      <c r="AJI28" s="15">
        <v>27</v>
      </c>
    </row>
    <row r="29" spans="1:945" s="15" customFormat="1" x14ac:dyDescent="0.25">
      <c r="A29" s="13">
        <v>44495.903870856477</v>
      </c>
      <c r="B29" s="13">
        <v>44495.91679545139</v>
      </c>
      <c r="C29" s="13">
        <v>44495</v>
      </c>
      <c r="D29" s="15" t="s">
        <v>495</v>
      </c>
      <c r="F29" s="13">
        <v>44495</v>
      </c>
      <c r="G29" s="15" t="s">
        <v>240</v>
      </c>
      <c r="H29" s="15" t="s">
        <v>240</v>
      </c>
      <c r="I29" s="15" t="s">
        <v>330</v>
      </c>
      <c r="J29" s="15" t="s">
        <v>510</v>
      </c>
      <c r="K29" s="15" t="s">
        <v>307</v>
      </c>
      <c r="M29" s="15" t="s">
        <v>389</v>
      </c>
      <c r="AC29" s="15" t="s">
        <v>497</v>
      </c>
      <c r="AD29" s="15">
        <v>1</v>
      </c>
      <c r="AE29" s="15">
        <v>0</v>
      </c>
      <c r="AF29" s="15">
        <v>0</v>
      </c>
      <c r="AP29" s="15" t="s">
        <v>541</v>
      </c>
      <c r="AQ29" s="15" t="s">
        <v>247</v>
      </c>
      <c r="AR29" s="15">
        <v>1</v>
      </c>
      <c r="AS29" s="15">
        <v>0</v>
      </c>
      <c r="AT29" s="15">
        <v>0</v>
      </c>
      <c r="AU29" s="15">
        <v>0</v>
      </c>
      <c r="AV29" s="15">
        <v>0</v>
      </c>
      <c r="AW29" s="15">
        <v>0</v>
      </c>
      <c r="AX29" s="15">
        <v>0</v>
      </c>
      <c r="AY29" s="15">
        <v>0</v>
      </c>
      <c r="BA29" s="15" t="s">
        <v>282</v>
      </c>
      <c r="BC29" s="15" t="s">
        <v>311</v>
      </c>
      <c r="BD29" s="15" t="s">
        <v>719</v>
      </c>
      <c r="BE29" s="15">
        <v>100</v>
      </c>
      <c r="BO29" s="15" t="s">
        <v>311</v>
      </c>
      <c r="BP29" s="15" t="s">
        <v>720</v>
      </c>
      <c r="JJ29" s="15" t="s">
        <v>251</v>
      </c>
      <c r="JP29" s="15" t="s">
        <v>721</v>
      </c>
      <c r="JQ29" s="15">
        <v>1</v>
      </c>
      <c r="JR29" s="15">
        <v>0</v>
      </c>
      <c r="JS29" s="15">
        <v>0</v>
      </c>
      <c r="JT29" s="15">
        <v>0</v>
      </c>
      <c r="JU29" s="15">
        <v>0</v>
      </c>
      <c r="JV29" s="15">
        <v>0</v>
      </c>
      <c r="JW29" s="15">
        <v>1</v>
      </c>
      <c r="JX29" s="15">
        <v>0</v>
      </c>
      <c r="JY29" s="15">
        <v>0</v>
      </c>
      <c r="JZ29" s="15">
        <v>0</v>
      </c>
      <c r="KA29" s="15">
        <v>0</v>
      </c>
      <c r="KB29" s="15">
        <v>0</v>
      </c>
      <c r="KC29" s="15">
        <v>0</v>
      </c>
      <c r="KD29" s="15">
        <v>0</v>
      </c>
      <c r="KE29" s="15">
        <v>1</v>
      </c>
      <c r="KF29" s="15">
        <v>0</v>
      </c>
      <c r="KG29" s="15">
        <v>0</v>
      </c>
      <c r="KH29" s="15" t="s">
        <v>722</v>
      </c>
      <c r="KI29" s="15" t="s">
        <v>723</v>
      </c>
      <c r="KJ29" s="15" t="s">
        <v>252</v>
      </c>
      <c r="KK29" s="15" t="s">
        <v>724</v>
      </c>
      <c r="KV29" s="15" t="s">
        <v>240</v>
      </c>
      <c r="KW29" s="15" t="s">
        <v>725</v>
      </c>
      <c r="KX29" s="15" t="s">
        <v>287</v>
      </c>
      <c r="KY29" s="15">
        <v>1</v>
      </c>
      <c r="KZ29" s="15">
        <v>0</v>
      </c>
      <c r="LA29" s="15">
        <v>0</v>
      </c>
      <c r="LB29" s="15">
        <v>0</v>
      </c>
      <c r="LC29" s="15">
        <v>0</v>
      </c>
      <c r="LD29" s="15">
        <v>0</v>
      </c>
      <c r="MT29" s="15" t="s">
        <v>726</v>
      </c>
      <c r="MU29" s="15">
        <v>0</v>
      </c>
      <c r="MV29" s="15">
        <v>1</v>
      </c>
      <c r="MW29" s="15">
        <v>1</v>
      </c>
      <c r="MX29" s="15">
        <v>0</v>
      </c>
      <c r="MY29" s="15">
        <v>0</v>
      </c>
      <c r="MZ29" s="15">
        <v>0</v>
      </c>
      <c r="NA29" s="15">
        <v>0</v>
      </c>
      <c r="NB29" s="15">
        <v>1</v>
      </c>
      <c r="NC29" s="15">
        <v>0</v>
      </c>
      <c r="ND29" s="15">
        <v>0</v>
      </c>
      <c r="NE29" s="15">
        <v>0</v>
      </c>
      <c r="NF29" s="15">
        <v>0</v>
      </c>
      <c r="NH29" s="15" t="s">
        <v>257</v>
      </c>
      <c r="NI29" s="15" t="s">
        <v>240</v>
      </c>
      <c r="NW29" s="15" t="s">
        <v>727</v>
      </c>
      <c r="NX29" s="15">
        <v>1</v>
      </c>
      <c r="NY29" s="15">
        <v>0</v>
      </c>
      <c r="NZ29" s="15">
        <v>0</v>
      </c>
      <c r="OA29" s="15">
        <v>0</v>
      </c>
      <c r="OB29" s="15">
        <v>0</v>
      </c>
      <c r="OC29" s="15">
        <v>0</v>
      </c>
      <c r="OD29" s="15">
        <v>1</v>
      </c>
      <c r="OE29" s="15">
        <v>0</v>
      </c>
      <c r="OF29" s="15">
        <v>0</v>
      </c>
      <c r="OG29" s="15" t="s">
        <v>728</v>
      </c>
      <c r="OS29" s="15" t="s">
        <v>729</v>
      </c>
      <c r="OT29" s="15" t="s">
        <v>593</v>
      </c>
      <c r="OU29" s="15">
        <v>1</v>
      </c>
      <c r="OV29" s="15">
        <v>0</v>
      </c>
      <c r="OW29" s="15">
        <v>1</v>
      </c>
      <c r="OX29" s="15">
        <v>1</v>
      </c>
      <c r="OY29" s="15">
        <v>0</v>
      </c>
      <c r="OZ29" s="15">
        <v>0</v>
      </c>
      <c r="PA29" s="15">
        <v>0</v>
      </c>
      <c r="PB29" s="15">
        <v>0</v>
      </c>
      <c r="PC29" s="15">
        <v>0</v>
      </c>
      <c r="PD29" s="15">
        <v>0</v>
      </c>
      <c r="PE29" s="15">
        <v>0</v>
      </c>
      <c r="PF29" s="15">
        <v>0</v>
      </c>
      <c r="PG29" s="15">
        <v>0</v>
      </c>
      <c r="PH29" s="15">
        <v>0</v>
      </c>
      <c r="PI29" s="15">
        <v>0</v>
      </c>
      <c r="PK29" s="15" t="s">
        <v>292</v>
      </c>
      <c r="XI29" s="15" t="s">
        <v>730</v>
      </c>
      <c r="XJ29" s="15" t="s">
        <v>311</v>
      </c>
      <c r="XK29" s="15">
        <v>0</v>
      </c>
      <c r="XL29" s="15">
        <v>0</v>
      </c>
      <c r="XM29" s="15">
        <v>0</v>
      </c>
      <c r="XN29" s="15">
        <v>0</v>
      </c>
      <c r="XO29" s="15">
        <v>1</v>
      </c>
      <c r="XP29" s="15">
        <v>0</v>
      </c>
      <c r="XQ29" s="15">
        <v>0</v>
      </c>
      <c r="XR29" s="15" t="s">
        <v>730</v>
      </c>
      <c r="XS29" s="15" t="s">
        <v>425</v>
      </c>
      <c r="XT29" s="15">
        <v>1</v>
      </c>
      <c r="XU29" s="15">
        <v>0</v>
      </c>
      <c r="XV29" s="15">
        <v>0</v>
      </c>
      <c r="XW29" s="15">
        <v>0</v>
      </c>
      <c r="XX29" s="15">
        <v>1</v>
      </c>
      <c r="XY29" s="15">
        <v>0</v>
      </c>
      <c r="XZ29" s="15" t="s">
        <v>267</v>
      </c>
      <c r="YA29" s="15">
        <v>1</v>
      </c>
      <c r="YB29" s="15">
        <v>0</v>
      </c>
      <c r="YC29" s="15">
        <v>0</v>
      </c>
      <c r="YD29" s="15">
        <v>0</v>
      </c>
      <c r="YE29" s="15">
        <v>0</v>
      </c>
      <c r="YF29" s="15">
        <v>0</v>
      </c>
      <c r="YG29" s="15">
        <v>0</v>
      </c>
      <c r="YH29" s="15">
        <v>0</v>
      </c>
      <c r="YI29" s="15">
        <v>0</v>
      </c>
      <c r="YJ29" s="15">
        <v>0</v>
      </c>
      <c r="YK29" s="15">
        <v>0</v>
      </c>
      <c r="YL29" s="15">
        <v>0</v>
      </c>
      <c r="ABG29" s="15" t="s">
        <v>267</v>
      </c>
      <c r="ABH29" s="15">
        <v>1</v>
      </c>
      <c r="ABI29" s="15">
        <v>0</v>
      </c>
      <c r="ABJ29" s="15">
        <v>0</v>
      </c>
      <c r="ABK29" s="15">
        <v>0</v>
      </c>
      <c r="ABL29" s="15">
        <v>0</v>
      </c>
      <c r="ABM29" s="15">
        <v>0</v>
      </c>
      <c r="ABN29" s="15">
        <v>0</v>
      </c>
      <c r="ABO29" s="15">
        <v>0</v>
      </c>
      <c r="ABP29" s="15">
        <v>0</v>
      </c>
      <c r="ADU29" s="15" t="s">
        <v>311</v>
      </c>
      <c r="ADV29" s="15">
        <v>0</v>
      </c>
      <c r="ADW29" s="15">
        <v>0</v>
      </c>
      <c r="ADX29" s="15">
        <v>0</v>
      </c>
      <c r="ADY29" s="15">
        <v>0</v>
      </c>
      <c r="ADZ29" s="15">
        <v>0</v>
      </c>
      <c r="AEA29" s="15">
        <v>0</v>
      </c>
      <c r="AEB29" s="15">
        <v>0</v>
      </c>
      <c r="AEC29" s="15">
        <v>1</v>
      </c>
      <c r="AED29" s="15">
        <v>0</v>
      </c>
      <c r="AEE29" s="15">
        <v>0</v>
      </c>
      <c r="AEF29" s="15" t="s">
        <v>731</v>
      </c>
      <c r="AGO29" s="15" t="s">
        <v>287</v>
      </c>
      <c r="AGP29" s="15">
        <v>1</v>
      </c>
      <c r="AGQ29" s="15">
        <v>0</v>
      </c>
      <c r="AGR29" s="15">
        <v>0</v>
      </c>
      <c r="AGS29" s="15">
        <v>0</v>
      </c>
      <c r="AGT29" s="15">
        <v>0</v>
      </c>
      <c r="AGU29" s="15">
        <v>0</v>
      </c>
      <c r="AGV29" s="15">
        <v>0</v>
      </c>
      <c r="AGW29" s="15">
        <v>0</v>
      </c>
      <c r="AGX29" s="15">
        <v>0</v>
      </c>
      <c r="AGY29" s="15">
        <v>0</v>
      </c>
      <c r="AGZ29" s="15">
        <v>0</v>
      </c>
      <c r="AHA29" s="15">
        <v>0</v>
      </c>
      <c r="AHD29" s="15" t="s">
        <v>271</v>
      </c>
      <c r="AHE29" s="15">
        <v>1</v>
      </c>
      <c r="AHF29" s="15">
        <v>0</v>
      </c>
      <c r="AHG29" s="15">
        <v>0</v>
      </c>
      <c r="AIB29" s="15" t="s">
        <v>252</v>
      </c>
      <c r="AIC29" s="15" t="s">
        <v>252</v>
      </c>
      <c r="AIE29" s="15" t="s">
        <v>732</v>
      </c>
      <c r="AIZ29" s="15" t="s">
        <v>330</v>
      </c>
      <c r="AJA29" s="15">
        <v>227591609</v>
      </c>
      <c r="AJB29" s="15" t="s">
        <v>733</v>
      </c>
      <c r="AJC29" s="13">
        <v>44498.37300925926</v>
      </c>
      <c r="AJF29" s="15" t="s">
        <v>279</v>
      </c>
      <c r="AJG29" s="15" t="s">
        <v>280</v>
      </c>
      <c r="AJI29" s="15">
        <v>28</v>
      </c>
    </row>
    <row r="30" spans="1:945" s="15" customFormat="1" x14ac:dyDescent="0.25">
      <c r="A30" s="13">
        <v>44495.924959479169</v>
      </c>
      <c r="B30" s="13">
        <v>44495.951995868047</v>
      </c>
      <c r="C30" s="13">
        <v>44495</v>
      </c>
      <c r="D30" s="15" t="s">
        <v>495</v>
      </c>
      <c r="F30" s="13">
        <v>44495</v>
      </c>
      <c r="G30" s="15" t="s">
        <v>240</v>
      </c>
      <c r="H30" s="15" t="s">
        <v>252</v>
      </c>
      <c r="I30" s="15" t="s">
        <v>330</v>
      </c>
      <c r="J30" s="15" t="s">
        <v>510</v>
      </c>
      <c r="K30" s="15" t="s">
        <v>307</v>
      </c>
      <c r="M30" s="15" t="s">
        <v>389</v>
      </c>
      <c r="AC30" s="15" t="s">
        <v>497</v>
      </c>
      <c r="AD30" s="15">
        <v>1</v>
      </c>
      <c r="AE30" s="15">
        <v>0</v>
      </c>
      <c r="AF30" s="15">
        <v>0</v>
      </c>
      <c r="AP30" s="15" t="s">
        <v>541</v>
      </c>
      <c r="AQ30" s="15" t="s">
        <v>247</v>
      </c>
      <c r="AR30" s="15">
        <v>1</v>
      </c>
      <c r="AS30" s="15">
        <v>0</v>
      </c>
      <c r="AT30" s="15">
        <v>0</v>
      </c>
      <c r="AU30" s="15">
        <v>0</v>
      </c>
      <c r="AV30" s="15">
        <v>0</v>
      </c>
      <c r="AW30" s="15">
        <v>0</v>
      </c>
      <c r="AX30" s="15">
        <v>0</v>
      </c>
      <c r="AY30" s="15">
        <v>0</v>
      </c>
      <c r="BA30" s="15" t="s">
        <v>282</v>
      </c>
      <c r="BC30" s="15" t="s">
        <v>249</v>
      </c>
      <c r="BE30" s="15">
        <v>100</v>
      </c>
      <c r="BO30" s="15" t="s">
        <v>250</v>
      </c>
      <c r="JJ30" s="15" t="s">
        <v>251</v>
      </c>
      <c r="JP30" s="15" t="s">
        <v>542</v>
      </c>
      <c r="JQ30" s="15">
        <v>1</v>
      </c>
      <c r="JR30" s="15">
        <v>0</v>
      </c>
      <c r="JS30" s="15">
        <v>0</v>
      </c>
      <c r="JT30" s="15">
        <v>0</v>
      </c>
      <c r="JU30" s="15">
        <v>0</v>
      </c>
      <c r="JV30" s="15">
        <v>0</v>
      </c>
      <c r="JW30" s="15">
        <v>0</v>
      </c>
      <c r="JX30" s="15">
        <v>0</v>
      </c>
      <c r="JY30" s="15">
        <v>0</v>
      </c>
      <c r="JZ30" s="15">
        <v>0</v>
      </c>
      <c r="KA30" s="15">
        <v>0</v>
      </c>
      <c r="KB30" s="15">
        <v>0</v>
      </c>
      <c r="KC30" s="15">
        <v>0</v>
      </c>
      <c r="KD30" s="15">
        <v>0</v>
      </c>
      <c r="KE30" s="15">
        <v>0</v>
      </c>
      <c r="KF30" s="15">
        <v>0</v>
      </c>
      <c r="KG30" s="15">
        <v>0</v>
      </c>
      <c r="KI30" s="15" t="s">
        <v>734</v>
      </c>
      <c r="KJ30" s="15" t="s">
        <v>252</v>
      </c>
      <c r="KK30" s="15" t="s">
        <v>735</v>
      </c>
      <c r="KV30" s="15" t="s">
        <v>240</v>
      </c>
      <c r="KW30" s="15" t="s">
        <v>736</v>
      </c>
      <c r="KX30" s="15" t="s">
        <v>287</v>
      </c>
      <c r="KY30" s="15">
        <v>1</v>
      </c>
      <c r="KZ30" s="15">
        <v>0</v>
      </c>
      <c r="LA30" s="15">
        <v>0</v>
      </c>
      <c r="LB30" s="15">
        <v>0</v>
      </c>
      <c r="LC30" s="15">
        <v>0</v>
      </c>
      <c r="LD30" s="15">
        <v>0</v>
      </c>
      <c r="MT30" s="15" t="s">
        <v>737</v>
      </c>
      <c r="MU30" s="15">
        <v>0</v>
      </c>
      <c r="MV30" s="15">
        <v>0</v>
      </c>
      <c r="MW30" s="15">
        <v>1</v>
      </c>
      <c r="MX30" s="15">
        <v>1</v>
      </c>
      <c r="MY30" s="15">
        <v>0</v>
      </c>
      <c r="MZ30" s="15">
        <v>0</v>
      </c>
      <c r="NA30" s="15">
        <v>0</v>
      </c>
      <c r="NB30" s="15">
        <v>0</v>
      </c>
      <c r="NC30" s="15">
        <v>0</v>
      </c>
      <c r="ND30" s="15">
        <v>0</v>
      </c>
      <c r="NE30" s="15">
        <v>0</v>
      </c>
      <c r="NF30" s="15">
        <v>0</v>
      </c>
      <c r="NH30" s="15" t="s">
        <v>257</v>
      </c>
      <c r="NI30" s="15" t="s">
        <v>240</v>
      </c>
      <c r="NW30" s="15" t="s">
        <v>419</v>
      </c>
      <c r="NX30" s="15">
        <v>1</v>
      </c>
      <c r="NY30" s="15">
        <v>0</v>
      </c>
      <c r="NZ30" s="15">
        <v>0</v>
      </c>
      <c r="OA30" s="15">
        <v>0</v>
      </c>
      <c r="OB30" s="15">
        <v>0</v>
      </c>
      <c r="OC30" s="15">
        <v>0</v>
      </c>
      <c r="OD30" s="15">
        <v>0</v>
      </c>
      <c r="OE30" s="15">
        <v>0</v>
      </c>
      <c r="OF30" s="15">
        <v>0</v>
      </c>
      <c r="OS30" s="15" t="s">
        <v>738</v>
      </c>
      <c r="OT30" s="15" t="s">
        <v>739</v>
      </c>
      <c r="OU30" s="15">
        <v>1</v>
      </c>
      <c r="OV30" s="15">
        <v>0</v>
      </c>
      <c r="OW30" s="15">
        <v>1</v>
      </c>
      <c r="OX30" s="15">
        <v>1</v>
      </c>
      <c r="OY30" s="15">
        <v>0</v>
      </c>
      <c r="OZ30" s="15">
        <v>1</v>
      </c>
      <c r="PA30" s="15">
        <v>0</v>
      </c>
      <c r="PB30" s="15">
        <v>0</v>
      </c>
      <c r="PC30" s="15">
        <v>0</v>
      </c>
      <c r="PD30" s="15">
        <v>0</v>
      </c>
      <c r="PE30" s="15">
        <v>0</v>
      </c>
      <c r="PF30" s="15">
        <v>0</v>
      </c>
      <c r="PG30" s="15">
        <v>0</v>
      </c>
      <c r="PH30" s="15">
        <v>0</v>
      </c>
      <c r="PI30" s="15">
        <v>0</v>
      </c>
      <c r="PK30" s="15" t="s">
        <v>292</v>
      </c>
      <c r="XI30" s="15" t="s">
        <v>740</v>
      </c>
      <c r="XJ30" s="15" t="s">
        <v>311</v>
      </c>
      <c r="XK30" s="15">
        <v>0</v>
      </c>
      <c r="XL30" s="15">
        <v>0</v>
      </c>
      <c r="XM30" s="15">
        <v>0</v>
      </c>
      <c r="XN30" s="15">
        <v>0</v>
      </c>
      <c r="XO30" s="15">
        <v>1</v>
      </c>
      <c r="XP30" s="15">
        <v>0</v>
      </c>
      <c r="XQ30" s="15">
        <v>0</v>
      </c>
      <c r="XR30" s="15" t="s">
        <v>741</v>
      </c>
      <c r="XS30" s="15" t="s">
        <v>699</v>
      </c>
      <c r="XT30" s="15">
        <v>0</v>
      </c>
      <c r="XU30" s="15">
        <v>0</v>
      </c>
      <c r="XV30" s="15">
        <v>0</v>
      </c>
      <c r="XW30" s="15">
        <v>0</v>
      </c>
      <c r="XX30" s="15">
        <v>1</v>
      </c>
      <c r="XY30" s="15">
        <v>0</v>
      </c>
      <c r="XZ30" s="15" t="s">
        <v>267</v>
      </c>
      <c r="YA30" s="15">
        <v>1</v>
      </c>
      <c r="YB30" s="15">
        <v>0</v>
      </c>
      <c r="YC30" s="15">
        <v>0</v>
      </c>
      <c r="YD30" s="15">
        <v>0</v>
      </c>
      <c r="YE30" s="15">
        <v>0</v>
      </c>
      <c r="YF30" s="15">
        <v>0</v>
      </c>
      <c r="YG30" s="15">
        <v>0</v>
      </c>
      <c r="YH30" s="15">
        <v>0</v>
      </c>
      <c r="YI30" s="15">
        <v>0</v>
      </c>
      <c r="YJ30" s="15">
        <v>0</v>
      </c>
      <c r="YK30" s="15">
        <v>0</v>
      </c>
      <c r="YL30" s="15">
        <v>0</v>
      </c>
      <c r="ABG30" s="15" t="s">
        <v>267</v>
      </c>
      <c r="ABH30" s="15">
        <v>1</v>
      </c>
      <c r="ABI30" s="15">
        <v>0</v>
      </c>
      <c r="ABJ30" s="15">
        <v>0</v>
      </c>
      <c r="ABK30" s="15">
        <v>0</v>
      </c>
      <c r="ABL30" s="15">
        <v>0</v>
      </c>
      <c r="ABM30" s="15">
        <v>0</v>
      </c>
      <c r="ABN30" s="15">
        <v>0</v>
      </c>
      <c r="ABO30" s="15">
        <v>0</v>
      </c>
      <c r="ABP30" s="15">
        <v>0</v>
      </c>
      <c r="ADU30" s="15" t="s">
        <v>300</v>
      </c>
      <c r="ADV30" s="15">
        <v>0</v>
      </c>
      <c r="ADW30" s="15">
        <v>1</v>
      </c>
      <c r="ADX30" s="15">
        <v>0</v>
      </c>
      <c r="ADY30" s="15">
        <v>0</v>
      </c>
      <c r="ADZ30" s="15">
        <v>0</v>
      </c>
      <c r="AEA30" s="15">
        <v>0</v>
      </c>
      <c r="AEB30" s="15">
        <v>0</v>
      </c>
      <c r="AEC30" s="15">
        <v>0</v>
      </c>
      <c r="AED30" s="15">
        <v>0</v>
      </c>
      <c r="AEE30" s="15">
        <v>0</v>
      </c>
      <c r="AGO30" s="15" t="s">
        <v>287</v>
      </c>
      <c r="AGP30" s="15">
        <v>1</v>
      </c>
      <c r="AGQ30" s="15">
        <v>0</v>
      </c>
      <c r="AGR30" s="15">
        <v>0</v>
      </c>
      <c r="AGS30" s="15">
        <v>0</v>
      </c>
      <c r="AGT30" s="15">
        <v>0</v>
      </c>
      <c r="AGU30" s="15">
        <v>0</v>
      </c>
      <c r="AGV30" s="15">
        <v>0</v>
      </c>
      <c r="AGW30" s="15">
        <v>0</v>
      </c>
      <c r="AGX30" s="15">
        <v>0</v>
      </c>
      <c r="AGY30" s="15">
        <v>0</v>
      </c>
      <c r="AGZ30" s="15">
        <v>0</v>
      </c>
      <c r="AHA30" s="15">
        <v>0</v>
      </c>
      <c r="AHD30" s="15" t="s">
        <v>271</v>
      </c>
      <c r="AHE30" s="15">
        <v>1</v>
      </c>
      <c r="AHF30" s="15">
        <v>0</v>
      </c>
      <c r="AHG30" s="15">
        <v>0</v>
      </c>
      <c r="AIB30" s="15" t="s">
        <v>252</v>
      </c>
      <c r="AIC30" s="15" t="s">
        <v>252</v>
      </c>
      <c r="AIE30" s="15" t="s">
        <v>742</v>
      </c>
      <c r="AIZ30" s="15" t="s">
        <v>330</v>
      </c>
      <c r="AJA30" s="15">
        <v>227591613</v>
      </c>
      <c r="AJB30" s="15" t="s">
        <v>743</v>
      </c>
      <c r="AJC30" s="13">
        <v>44498.373020833344</v>
      </c>
      <c r="AJF30" s="15" t="s">
        <v>279</v>
      </c>
      <c r="AJG30" s="15" t="s">
        <v>280</v>
      </c>
      <c r="AJI30" s="15">
        <v>29</v>
      </c>
    </row>
    <row r="31" spans="1:945" s="15" customFormat="1" x14ac:dyDescent="0.25">
      <c r="A31" s="13">
        <v>44499.650854756947</v>
      </c>
      <c r="B31" s="13">
        <v>44499.844694884261</v>
      </c>
      <c r="C31" s="13">
        <v>44499</v>
      </c>
      <c r="D31" s="15" t="s">
        <v>444</v>
      </c>
      <c r="F31" s="13">
        <v>44499</v>
      </c>
      <c r="G31" s="15" t="s">
        <v>240</v>
      </c>
      <c r="H31" s="15" t="s">
        <v>240</v>
      </c>
      <c r="I31" s="15" t="s">
        <v>330</v>
      </c>
      <c r="J31" s="15" t="s">
        <v>331</v>
      </c>
      <c r="K31" s="15" t="s">
        <v>242</v>
      </c>
      <c r="M31" s="15" t="s">
        <v>243</v>
      </c>
      <c r="N31" s="15" t="s">
        <v>744</v>
      </c>
      <c r="O31" s="15">
        <v>0</v>
      </c>
      <c r="P31" s="15">
        <v>1</v>
      </c>
      <c r="Q31" s="15">
        <v>1</v>
      </c>
      <c r="R31" s="15">
        <v>0</v>
      </c>
      <c r="S31" s="15">
        <v>0</v>
      </c>
      <c r="T31" s="15">
        <v>0</v>
      </c>
      <c r="U31" s="15">
        <v>0</v>
      </c>
      <c r="V31" s="15">
        <v>0</v>
      </c>
      <c r="W31" s="15">
        <v>0</v>
      </c>
      <c r="X31" s="15">
        <v>0</v>
      </c>
      <c r="Z31" s="15">
        <v>20</v>
      </c>
      <c r="AA31" s="15">
        <v>20</v>
      </c>
      <c r="AB31" s="15">
        <v>4</v>
      </c>
      <c r="AG31" s="15" t="s">
        <v>487</v>
      </c>
      <c r="AH31" s="15">
        <v>0</v>
      </c>
      <c r="AI31" s="15">
        <v>0</v>
      </c>
      <c r="AJ31" s="15">
        <v>1</v>
      </c>
      <c r="AK31" s="15">
        <v>0</v>
      </c>
      <c r="AL31" s="15">
        <v>0</v>
      </c>
      <c r="AM31" s="15">
        <v>0</v>
      </c>
      <c r="AN31" s="15">
        <v>0</v>
      </c>
      <c r="GL31" s="15" t="s">
        <v>335</v>
      </c>
      <c r="GM31" s="15" t="s">
        <v>310</v>
      </c>
      <c r="GN31" s="15">
        <v>0</v>
      </c>
      <c r="GO31" s="15">
        <v>1</v>
      </c>
      <c r="GP31" s="15">
        <v>0</v>
      </c>
      <c r="GQ31" s="15">
        <v>0</v>
      </c>
      <c r="GR31" s="15">
        <v>0</v>
      </c>
      <c r="GS31" s="15">
        <v>0</v>
      </c>
      <c r="GT31" s="15">
        <v>0</v>
      </c>
      <c r="GU31" s="15">
        <v>0</v>
      </c>
      <c r="GY31" s="15" t="s">
        <v>336</v>
      </c>
      <c r="HA31" s="15">
        <v>650</v>
      </c>
      <c r="HK31" s="15" t="s">
        <v>250</v>
      </c>
      <c r="JN31" s="15" t="s">
        <v>251</v>
      </c>
      <c r="KR31" s="15" t="s">
        <v>240</v>
      </c>
      <c r="KV31" s="15" t="s">
        <v>252</v>
      </c>
      <c r="MD31" s="15" t="s">
        <v>355</v>
      </c>
      <c r="ME31" s="15">
        <v>0</v>
      </c>
      <c r="MF31" s="15">
        <v>1</v>
      </c>
      <c r="MG31" s="15">
        <v>1</v>
      </c>
      <c r="MH31" s="15">
        <v>0</v>
      </c>
      <c r="MI31" s="15">
        <v>0</v>
      </c>
      <c r="MJ31" s="15">
        <v>0</v>
      </c>
      <c r="MT31" s="15" t="s">
        <v>745</v>
      </c>
      <c r="MU31" s="15">
        <v>0</v>
      </c>
      <c r="MV31" s="15">
        <v>1</v>
      </c>
      <c r="MW31" s="15">
        <v>1</v>
      </c>
      <c r="MX31" s="15">
        <v>1</v>
      </c>
      <c r="MY31" s="15">
        <v>0</v>
      </c>
      <c r="MZ31" s="15">
        <v>0</v>
      </c>
      <c r="NA31" s="15">
        <v>1</v>
      </c>
      <c r="NB31" s="15">
        <v>1</v>
      </c>
      <c r="NC31" s="15">
        <v>1</v>
      </c>
      <c r="ND31" s="15">
        <v>0</v>
      </c>
      <c r="NE31" s="15">
        <v>0</v>
      </c>
      <c r="NF31" s="15">
        <v>0</v>
      </c>
      <c r="NH31" s="15" t="s">
        <v>257</v>
      </c>
      <c r="NR31" s="15" t="s">
        <v>240</v>
      </c>
      <c r="UP31" s="15" t="s">
        <v>746</v>
      </c>
      <c r="UQ31" s="15">
        <v>1</v>
      </c>
      <c r="UR31" s="15">
        <v>0</v>
      </c>
      <c r="US31" s="15">
        <v>1</v>
      </c>
      <c r="UT31" s="15">
        <v>1</v>
      </c>
      <c r="UU31" s="15">
        <v>0</v>
      </c>
      <c r="UV31" s="15">
        <v>0</v>
      </c>
      <c r="UW31" s="15">
        <v>0</v>
      </c>
      <c r="UX31" s="15">
        <v>0</v>
      </c>
      <c r="UY31" s="15">
        <v>0</v>
      </c>
      <c r="VA31" s="15" t="s">
        <v>747</v>
      </c>
      <c r="VB31" s="15" t="s">
        <v>472</v>
      </c>
      <c r="VC31" s="15">
        <v>1</v>
      </c>
      <c r="VD31" s="15">
        <v>0</v>
      </c>
      <c r="VE31" s="15">
        <v>1</v>
      </c>
      <c r="VF31" s="15">
        <v>1</v>
      </c>
      <c r="VG31" s="15">
        <v>1</v>
      </c>
      <c r="VH31" s="15">
        <v>1</v>
      </c>
      <c r="VI31" s="15">
        <v>0</v>
      </c>
      <c r="VJ31" s="15">
        <v>0</v>
      </c>
      <c r="VK31" s="15">
        <v>1</v>
      </c>
      <c r="VL31" s="15">
        <v>1</v>
      </c>
      <c r="VM31" s="15">
        <v>1</v>
      </c>
      <c r="VN31" s="15">
        <v>1</v>
      </c>
      <c r="VO31" s="15">
        <v>0</v>
      </c>
      <c r="VP31" s="15">
        <v>0</v>
      </c>
      <c r="VQ31" s="15">
        <v>0</v>
      </c>
      <c r="VS31" s="15" t="s">
        <v>262</v>
      </c>
      <c r="XI31" s="15" t="s">
        <v>748</v>
      </c>
      <c r="XJ31" s="15" t="s">
        <v>438</v>
      </c>
      <c r="XK31" s="15">
        <v>1</v>
      </c>
      <c r="XL31" s="15">
        <v>1</v>
      </c>
      <c r="XM31" s="15">
        <v>0</v>
      </c>
      <c r="XN31" s="15">
        <v>1</v>
      </c>
      <c r="XO31" s="15">
        <v>0</v>
      </c>
      <c r="XP31" s="15">
        <v>0</v>
      </c>
      <c r="XQ31" s="15">
        <v>0</v>
      </c>
      <c r="XS31" s="15" t="s">
        <v>749</v>
      </c>
      <c r="XT31" s="15">
        <v>1</v>
      </c>
      <c r="XU31" s="15">
        <v>1</v>
      </c>
      <c r="XV31" s="15">
        <v>0</v>
      </c>
      <c r="XW31" s="15">
        <v>0</v>
      </c>
      <c r="XX31" s="15">
        <v>1</v>
      </c>
      <c r="XY31" s="15">
        <v>1</v>
      </c>
      <c r="AAD31" s="15" t="s">
        <v>750</v>
      </c>
      <c r="AAE31" s="15">
        <v>0</v>
      </c>
      <c r="AAF31" s="15">
        <v>1</v>
      </c>
      <c r="AAG31" s="15">
        <v>1</v>
      </c>
      <c r="AAH31" s="15">
        <v>0</v>
      </c>
      <c r="AAI31" s="15">
        <v>1</v>
      </c>
      <c r="AAJ31" s="15">
        <v>0</v>
      </c>
      <c r="AAK31" s="15">
        <v>0</v>
      </c>
      <c r="AAL31" s="15">
        <v>0</v>
      </c>
      <c r="AAM31" s="15">
        <v>0</v>
      </c>
      <c r="AAN31" s="15">
        <v>0</v>
      </c>
      <c r="AAO31" s="15">
        <v>0</v>
      </c>
      <c r="AAP31" s="15">
        <v>0</v>
      </c>
      <c r="ACY31" s="15" t="s">
        <v>673</v>
      </c>
      <c r="ACZ31" s="15">
        <v>0</v>
      </c>
      <c r="ADA31" s="15">
        <v>1</v>
      </c>
      <c r="ADB31" s="15">
        <v>1</v>
      </c>
      <c r="ADC31" s="15">
        <v>1</v>
      </c>
      <c r="ADD31" s="15">
        <v>0</v>
      </c>
      <c r="ADE31" s="15">
        <v>0</v>
      </c>
      <c r="ADF31" s="15">
        <v>0</v>
      </c>
      <c r="ADG31" s="15">
        <v>0</v>
      </c>
      <c r="ADH31" s="15">
        <v>0</v>
      </c>
      <c r="AFQ31" s="15" t="s">
        <v>674</v>
      </c>
      <c r="AFR31" s="15">
        <v>0</v>
      </c>
      <c r="AFS31" s="15">
        <v>1</v>
      </c>
      <c r="AFT31" s="15">
        <v>1</v>
      </c>
      <c r="AFU31" s="15">
        <v>0</v>
      </c>
      <c r="AFV31" s="15">
        <v>1</v>
      </c>
      <c r="AFW31" s="15">
        <v>0</v>
      </c>
      <c r="AFX31" s="15">
        <v>0</v>
      </c>
      <c r="AFY31" s="15">
        <v>0</v>
      </c>
      <c r="AFZ31" s="15">
        <v>0</v>
      </c>
      <c r="AGA31" s="15">
        <v>0</v>
      </c>
      <c r="AGO31" s="15" t="s">
        <v>751</v>
      </c>
      <c r="AGP31" s="15">
        <v>0</v>
      </c>
      <c r="AGQ31" s="15">
        <v>0</v>
      </c>
      <c r="AGR31" s="15">
        <v>1</v>
      </c>
      <c r="AGS31" s="15">
        <v>1</v>
      </c>
      <c r="AGT31" s="15">
        <v>0</v>
      </c>
      <c r="AGU31" s="15">
        <v>0</v>
      </c>
      <c r="AGV31" s="15">
        <v>1</v>
      </c>
      <c r="AGW31" s="15">
        <v>1</v>
      </c>
      <c r="AGX31" s="15">
        <v>0</v>
      </c>
      <c r="AGY31" s="15">
        <v>0</v>
      </c>
      <c r="AGZ31" s="15">
        <v>0</v>
      </c>
      <c r="AHA31" s="15">
        <v>0</v>
      </c>
      <c r="AHC31" s="15" t="s">
        <v>752</v>
      </c>
      <c r="AHT31" s="15" t="s">
        <v>624</v>
      </c>
      <c r="AHU31" s="15">
        <v>0</v>
      </c>
      <c r="AHV31" s="15">
        <v>0</v>
      </c>
      <c r="AHW31" s="15">
        <v>1</v>
      </c>
      <c r="AIR31" s="15" t="s">
        <v>252</v>
      </c>
      <c r="AIS31" s="15" t="s">
        <v>252</v>
      </c>
      <c r="AIU31" s="15" t="s">
        <v>753</v>
      </c>
      <c r="AIZ31" s="15" t="s">
        <v>754</v>
      </c>
      <c r="AJA31" s="15">
        <v>227978465</v>
      </c>
      <c r="AJB31" s="15" t="s">
        <v>755</v>
      </c>
      <c r="AJC31" s="13">
        <v>44499.766446759262</v>
      </c>
      <c r="AJF31" s="15" t="s">
        <v>279</v>
      </c>
      <c r="AJG31" s="15" t="s">
        <v>280</v>
      </c>
      <c r="AJI31" s="15">
        <v>30</v>
      </c>
    </row>
    <row r="32" spans="1:945" s="15" customFormat="1" x14ac:dyDescent="0.25">
      <c r="A32" s="13">
        <v>44500.858326585651</v>
      </c>
      <c r="B32" s="13">
        <v>44500.904467430562</v>
      </c>
      <c r="C32" s="13">
        <v>44500</v>
      </c>
      <c r="D32" s="15" t="s">
        <v>756</v>
      </c>
      <c r="F32" s="13">
        <v>44500</v>
      </c>
      <c r="G32" s="15" t="s">
        <v>240</v>
      </c>
      <c r="H32" s="15" t="s">
        <v>240</v>
      </c>
      <c r="I32" s="15" t="s">
        <v>330</v>
      </c>
      <c r="J32" s="15" t="s">
        <v>241</v>
      </c>
      <c r="K32" s="15" t="s">
        <v>242</v>
      </c>
      <c r="M32" s="15" t="s">
        <v>389</v>
      </c>
      <c r="AC32" s="15" t="s">
        <v>309</v>
      </c>
      <c r="AD32" s="15">
        <v>0</v>
      </c>
      <c r="AE32" s="15">
        <v>1</v>
      </c>
      <c r="AF32" s="15">
        <v>0</v>
      </c>
      <c r="CB32" s="15" t="s">
        <v>335</v>
      </c>
      <c r="CC32" s="15" t="s">
        <v>247</v>
      </c>
      <c r="CD32" s="15">
        <v>1</v>
      </c>
      <c r="CE32" s="15">
        <v>0</v>
      </c>
      <c r="CF32" s="15">
        <v>0</v>
      </c>
      <c r="CG32" s="15">
        <v>0</v>
      </c>
      <c r="CH32" s="15">
        <v>0</v>
      </c>
      <c r="CI32" s="15">
        <v>0</v>
      </c>
      <c r="CJ32" s="15">
        <v>0</v>
      </c>
      <c r="CK32" s="15">
        <v>0</v>
      </c>
      <c r="CM32" s="15" t="s">
        <v>282</v>
      </c>
      <c r="CO32" s="15" t="s">
        <v>249</v>
      </c>
      <c r="CQ32" s="15">
        <v>100</v>
      </c>
      <c r="DA32" s="15" t="s">
        <v>283</v>
      </c>
      <c r="JK32" s="15" t="s">
        <v>251</v>
      </c>
      <c r="KL32" s="15" t="s">
        <v>255</v>
      </c>
      <c r="KV32" s="15" t="s">
        <v>240</v>
      </c>
      <c r="KW32" s="15" t="s">
        <v>757</v>
      </c>
      <c r="LF32" s="15" t="s">
        <v>355</v>
      </c>
      <c r="LG32" s="15">
        <v>0</v>
      </c>
      <c r="LH32" s="15">
        <v>1</v>
      </c>
      <c r="LI32" s="15">
        <v>1</v>
      </c>
      <c r="LJ32" s="15">
        <v>0</v>
      </c>
      <c r="LK32" s="15">
        <v>0</v>
      </c>
      <c r="LL32" s="15">
        <v>0</v>
      </c>
      <c r="MT32" s="15" t="s">
        <v>758</v>
      </c>
      <c r="MU32" s="15">
        <v>0</v>
      </c>
      <c r="MV32" s="15">
        <v>0</v>
      </c>
      <c r="MW32" s="15">
        <v>1</v>
      </c>
      <c r="MX32" s="15">
        <v>1</v>
      </c>
      <c r="MY32" s="15">
        <v>1</v>
      </c>
      <c r="MZ32" s="15">
        <v>1</v>
      </c>
      <c r="NA32" s="15">
        <v>0</v>
      </c>
      <c r="NB32" s="15">
        <v>0</v>
      </c>
      <c r="NC32" s="15">
        <v>0</v>
      </c>
      <c r="ND32" s="15">
        <v>1</v>
      </c>
      <c r="NE32" s="15">
        <v>0</v>
      </c>
      <c r="NF32" s="15">
        <v>0</v>
      </c>
      <c r="NG32" s="15" t="s">
        <v>759</v>
      </c>
      <c r="NH32" s="15" t="s">
        <v>257</v>
      </c>
      <c r="NK32" s="15" t="s">
        <v>240</v>
      </c>
      <c r="PL32" s="15" t="s">
        <v>653</v>
      </c>
      <c r="PM32" s="15">
        <v>1</v>
      </c>
      <c r="PN32" s="15">
        <v>1</v>
      </c>
      <c r="PO32" s="15">
        <v>0</v>
      </c>
      <c r="PP32" s="15">
        <v>0</v>
      </c>
      <c r="PQ32" s="15">
        <v>0</v>
      </c>
      <c r="PR32" s="15">
        <v>0</v>
      </c>
      <c r="PS32" s="15">
        <v>0</v>
      </c>
      <c r="PT32" s="15">
        <v>0</v>
      </c>
      <c r="PU32" s="15">
        <v>0</v>
      </c>
      <c r="QH32" s="15" t="s">
        <v>760</v>
      </c>
      <c r="QI32" s="15" t="s">
        <v>561</v>
      </c>
      <c r="QJ32" s="15">
        <v>1</v>
      </c>
      <c r="QK32" s="15">
        <v>1</v>
      </c>
      <c r="QL32" s="15">
        <v>1</v>
      </c>
      <c r="QM32" s="15">
        <v>1</v>
      </c>
      <c r="QN32" s="15">
        <v>1</v>
      </c>
      <c r="QO32" s="15">
        <v>1</v>
      </c>
      <c r="QP32" s="15">
        <v>1</v>
      </c>
      <c r="QQ32" s="15">
        <v>1</v>
      </c>
      <c r="QR32" s="15">
        <v>1</v>
      </c>
      <c r="QS32" s="15">
        <v>1</v>
      </c>
      <c r="QT32" s="15">
        <v>1</v>
      </c>
      <c r="QU32" s="15">
        <v>1</v>
      </c>
      <c r="QV32" s="15">
        <v>0</v>
      </c>
      <c r="QW32" s="15">
        <v>0</v>
      </c>
      <c r="QX32" s="15">
        <v>0</v>
      </c>
      <c r="QZ32" s="15" t="s">
        <v>318</v>
      </c>
      <c r="XI32" s="15" t="s">
        <v>761</v>
      </c>
      <c r="XJ32" s="15" t="s">
        <v>656</v>
      </c>
      <c r="XK32" s="15">
        <v>1</v>
      </c>
      <c r="XL32" s="15">
        <v>1</v>
      </c>
      <c r="XM32" s="15">
        <v>1</v>
      </c>
      <c r="XN32" s="15">
        <v>1</v>
      </c>
      <c r="XO32" s="15">
        <v>0</v>
      </c>
      <c r="XP32" s="15">
        <v>0</v>
      </c>
      <c r="XQ32" s="15">
        <v>0</v>
      </c>
      <c r="XS32" s="15" t="s">
        <v>762</v>
      </c>
      <c r="XT32" s="15">
        <v>1</v>
      </c>
      <c r="XU32" s="15">
        <v>0</v>
      </c>
      <c r="XV32" s="15">
        <v>1</v>
      </c>
      <c r="XW32" s="15">
        <v>0</v>
      </c>
      <c r="XX32" s="15">
        <v>0</v>
      </c>
      <c r="XY32" s="15">
        <v>0</v>
      </c>
      <c r="YN32" s="15" t="s">
        <v>763</v>
      </c>
      <c r="YO32" s="15">
        <v>0</v>
      </c>
      <c r="YP32" s="15">
        <v>0</v>
      </c>
      <c r="YQ32" s="15">
        <v>0</v>
      </c>
      <c r="YR32" s="15">
        <v>0</v>
      </c>
      <c r="YS32" s="15">
        <v>1</v>
      </c>
      <c r="YT32" s="15">
        <v>1</v>
      </c>
      <c r="YU32" s="15">
        <v>0</v>
      </c>
      <c r="YV32" s="15">
        <v>0</v>
      </c>
      <c r="YW32" s="15">
        <v>0</v>
      </c>
      <c r="YX32" s="15">
        <v>0</v>
      </c>
      <c r="YY32" s="15">
        <v>0</v>
      </c>
      <c r="YZ32" s="15">
        <v>0</v>
      </c>
      <c r="ABR32" s="15" t="s">
        <v>764</v>
      </c>
      <c r="ABS32" s="15">
        <v>0</v>
      </c>
      <c r="ABT32" s="15">
        <v>0</v>
      </c>
      <c r="ABU32" s="15">
        <v>0</v>
      </c>
      <c r="ABV32" s="15">
        <v>0</v>
      </c>
      <c r="ABW32" s="15">
        <v>1</v>
      </c>
      <c r="ABX32" s="15">
        <v>1</v>
      </c>
      <c r="ABY32" s="15">
        <v>0</v>
      </c>
      <c r="ABZ32" s="15">
        <v>0</v>
      </c>
      <c r="ACA32" s="15">
        <v>0</v>
      </c>
      <c r="AEG32" s="15" t="s">
        <v>765</v>
      </c>
      <c r="AEH32" s="15">
        <v>0</v>
      </c>
      <c r="AEI32" s="15">
        <v>1</v>
      </c>
      <c r="AEJ32" s="15">
        <v>0</v>
      </c>
      <c r="AEK32" s="15">
        <v>1</v>
      </c>
      <c r="AEL32" s="15">
        <v>0</v>
      </c>
      <c r="AEM32" s="15">
        <v>0</v>
      </c>
      <c r="AEN32" s="15">
        <v>1</v>
      </c>
      <c r="AEO32" s="15">
        <v>0</v>
      </c>
      <c r="AEP32" s="15">
        <v>0</v>
      </c>
      <c r="AEQ32" s="15">
        <v>0</v>
      </c>
      <c r="AGO32" s="15" t="s">
        <v>766</v>
      </c>
      <c r="AGP32" s="15">
        <v>0</v>
      </c>
      <c r="AGQ32" s="15">
        <v>0</v>
      </c>
      <c r="AGR32" s="15">
        <v>0</v>
      </c>
      <c r="AGS32" s="15">
        <v>1</v>
      </c>
      <c r="AGT32" s="15">
        <v>1</v>
      </c>
      <c r="AGU32" s="15">
        <v>1</v>
      </c>
      <c r="AGV32" s="15">
        <v>0</v>
      </c>
      <c r="AGW32" s="15">
        <v>0</v>
      </c>
      <c r="AGX32" s="15">
        <v>0</v>
      </c>
      <c r="AGY32" s="15">
        <v>0</v>
      </c>
      <c r="AGZ32" s="15">
        <v>0</v>
      </c>
      <c r="AHA32" s="15">
        <v>0</v>
      </c>
      <c r="AHC32" s="15" t="s">
        <v>767</v>
      </c>
      <c r="AHH32" s="15" t="s">
        <v>624</v>
      </c>
      <c r="AHI32" s="15">
        <v>0</v>
      </c>
      <c r="AHJ32" s="15">
        <v>0</v>
      </c>
      <c r="AHK32" s="15">
        <v>1</v>
      </c>
      <c r="AIF32" s="15" t="s">
        <v>255</v>
      </c>
      <c r="AIG32" s="15" t="s">
        <v>255</v>
      </c>
      <c r="AII32" s="15" t="s">
        <v>768</v>
      </c>
      <c r="AIZ32" s="15" t="s">
        <v>533</v>
      </c>
      <c r="AJA32" s="15">
        <v>228231387</v>
      </c>
      <c r="AJB32" s="15" t="s">
        <v>769</v>
      </c>
      <c r="AJC32" s="13">
        <v>44500.821215277778</v>
      </c>
      <c r="AJF32" s="15" t="s">
        <v>279</v>
      </c>
      <c r="AJG32" s="15" t="s">
        <v>280</v>
      </c>
      <c r="AJI32" s="15">
        <v>31</v>
      </c>
    </row>
    <row r="33" spans="1:945" s="15" customFormat="1" x14ac:dyDescent="0.25">
      <c r="A33" s="13">
        <v>44500.855717766201</v>
      </c>
      <c r="B33" s="13">
        <v>44502.908296666668</v>
      </c>
      <c r="C33" s="13">
        <v>44500</v>
      </c>
      <c r="D33" s="15" t="s">
        <v>239</v>
      </c>
      <c r="F33" s="13">
        <v>44502</v>
      </c>
      <c r="G33" s="15" t="s">
        <v>240</v>
      </c>
      <c r="H33" s="15" t="s">
        <v>240</v>
      </c>
      <c r="I33" s="15" t="s">
        <v>533</v>
      </c>
      <c r="J33" s="15" t="s">
        <v>241</v>
      </c>
      <c r="K33" s="15" t="s">
        <v>307</v>
      </c>
      <c r="M33" s="15" t="s">
        <v>308</v>
      </c>
      <c r="AC33" s="15" t="s">
        <v>309</v>
      </c>
      <c r="AD33" s="15">
        <v>0</v>
      </c>
      <c r="AE33" s="15">
        <v>1</v>
      </c>
      <c r="AF33" s="15">
        <v>0</v>
      </c>
      <c r="CB33" s="15" t="s">
        <v>335</v>
      </c>
      <c r="CC33" s="15" t="s">
        <v>247</v>
      </c>
      <c r="CD33" s="15">
        <v>1</v>
      </c>
      <c r="CE33" s="15">
        <v>0</v>
      </c>
      <c r="CF33" s="15">
        <v>0</v>
      </c>
      <c r="CG33" s="15">
        <v>0</v>
      </c>
      <c r="CH33" s="15">
        <v>0</v>
      </c>
      <c r="CI33" s="15">
        <v>0</v>
      </c>
      <c r="CJ33" s="15">
        <v>0</v>
      </c>
      <c r="CK33" s="15">
        <v>0</v>
      </c>
      <c r="CM33" s="15" t="s">
        <v>282</v>
      </c>
      <c r="CO33" s="15" t="s">
        <v>336</v>
      </c>
      <c r="CQ33" s="15">
        <v>450</v>
      </c>
      <c r="DA33" s="15" t="s">
        <v>250</v>
      </c>
      <c r="JK33" s="15" t="s">
        <v>251</v>
      </c>
      <c r="KL33" s="15" t="s">
        <v>240</v>
      </c>
      <c r="KV33" s="15" t="s">
        <v>240</v>
      </c>
      <c r="KW33" s="15" t="s">
        <v>770</v>
      </c>
      <c r="LF33" s="15" t="s">
        <v>337</v>
      </c>
      <c r="LG33" s="15">
        <v>0</v>
      </c>
      <c r="LH33" s="15">
        <v>0</v>
      </c>
      <c r="LI33" s="15">
        <v>1</v>
      </c>
      <c r="LJ33" s="15">
        <v>0</v>
      </c>
      <c r="LK33" s="15">
        <v>0</v>
      </c>
      <c r="LL33" s="15">
        <v>0</v>
      </c>
      <c r="MT33" s="15" t="s">
        <v>311</v>
      </c>
      <c r="MU33" s="15">
        <v>0</v>
      </c>
      <c r="MV33" s="15">
        <v>0</v>
      </c>
      <c r="MW33" s="15">
        <v>0</v>
      </c>
      <c r="MX33" s="15">
        <v>0</v>
      </c>
      <c r="MY33" s="15">
        <v>0</v>
      </c>
      <c r="MZ33" s="15">
        <v>0</v>
      </c>
      <c r="NA33" s="15">
        <v>0</v>
      </c>
      <c r="NB33" s="15">
        <v>0</v>
      </c>
      <c r="NC33" s="15">
        <v>0</v>
      </c>
      <c r="ND33" s="15">
        <v>1</v>
      </c>
      <c r="NE33" s="15">
        <v>0</v>
      </c>
      <c r="NF33" s="15">
        <v>0</v>
      </c>
      <c r="NG33" s="15" t="s">
        <v>771</v>
      </c>
      <c r="NH33" s="15" t="s">
        <v>257</v>
      </c>
      <c r="NK33" s="15" t="s">
        <v>240</v>
      </c>
      <c r="PL33" s="15" t="s">
        <v>358</v>
      </c>
      <c r="PM33" s="15">
        <v>0</v>
      </c>
      <c r="PN33" s="15">
        <v>1</v>
      </c>
      <c r="PO33" s="15">
        <v>0</v>
      </c>
      <c r="PP33" s="15">
        <v>0</v>
      </c>
      <c r="PQ33" s="15">
        <v>0</v>
      </c>
      <c r="PR33" s="15">
        <v>0</v>
      </c>
      <c r="PS33" s="15">
        <v>0</v>
      </c>
      <c r="PT33" s="15">
        <v>0</v>
      </c>
      <c r="PU33" s="15">
        <v>0</v>
      </c>
      <c r="QH33" s="15" t="s">
        <v>772</v>
      </c>
      <c r="QI33" s="15" t="s">
        <v>773</v>
      </c>
      <c r="QJ33" s="15">
        <v>1</v>
      </c>
      <c r="QK33" s="15">
        <v>0</v>
      </c>
      <c r="QL33" s="15">
        <v>1</v>
      </c>
      <c r="QM33" s="15">
        <v>1</v>
      </c>
      <c r="QN33" s="15">
        <v>0</v>
      </c>
      <c r="QO33" s="15">
        <v>1</v>
      </c>
      <c r="QP33" s="15">
        <v>0</v>
      </c>
      <c r="QQ33" s="15">
        <v>0</v>
      </c>
      <c r="QR33" s="15">
        <v>0</v>
      </c>
      <c r="QS33" s="15">
        <v>0</v>
      </c>
      <c r="QT33" s="15">
        <v>1</v>
      </c>
      <c r="QU33" s="15">
        <v>1</v>
      </c>
      <c r="QV33" s="15">
        <v>0</v>
      </c>
      <c r="QW33" s="15">
        <v>0</v>
      </c>
      <c r="QX33" s="15">
        <v>0</v>
      </c>
      <c r="QZ33" s="15" t="s">
        <v>292</v>
      </c>
      <c r="XI33" s="15" t="s">
        <v>774</v>
      </c>
      <c r="XJ33" s="15" t="s">
        <v>320</v>
      </c>
      <c r="XK33" s="15">
        <v>0</v>
      </c>
      <c r="XL33" s="15">
        <v>0</v>
      </c>
      <c r="XM33" s="15">
        <v>0</v>
      </c>
      <c r="XN33" s="15">
        <v>1</v>
      </c>
      <c r="XO33" s="15">
        <v>0</v>
      </c>
      <c r="XP33" s="15">
        <v>0</v>
      </c>
      <c r="XQ33" s="15">
        <v>0</v>
      </c>
      <c r="XS33" s="15" t="s">
        <v>775</v>
      </c>
      <c r="XT33" s="15">
        <v>1</v>
      </c>
      <c r="XU33" s="15">
        <v>0</v>
      </c>
      <c r="XV33" s="15">
        <v>1</v>
      </c>
      <c r="XW33" s="15">
        <v>0</v>
      </c>
      <c r="XX33" s="15">
        <v>0</v>
      </c>
      <c r="XY33" s="15">
        <v>0</v>
      </c>
      <c r="YN33" s="15" t="s">
        <v>776</v>
      </c>
      <c r="YO33" s="15">
        <v>0</v>
      </c>
      <c r="YP33" s="15">
        <v>0</v>
      </c>
      <c r="YQ33" s="15">
        <v>1</v>
      </c>
      <c r="YR33" s="15">
        <v>0</v>
      </c>
      <c r="YS33" s="15">
        <v>0</v>
      </c>
      <c r="YT33" s="15">
        <v>0</v>
      </c>
      <c r="YU33" s="15">
        <v>0</v>
      </c>
      <c r="YV33" s="15">
        <v>0</v>
      </c>
      <c r="YW33" s="15">
        <v>0</v>
      </c>
      <c r="YX33" s="15">
        <v>1</v>
      </c>
      <c r="YY33" s="15">
        <v>0</v>
      </c>
      <c r="YZ33" s="15">
        <v>0</v>
      </c>
      <c r="ZA33" s="15" t="s">
        <v>777</v>
      </c>
      <c r="ABR33" s="15" t="s">
        <v>267</v>
      </c>
      <c r="ABS33" s="15">
        <v>1</v>
      </c>
      <c r="ABT33" s="15">
        <v>0</v>
      </c>
      <c r="ABU33" s="15">
        <v>0</v>
      </c>
      <c r="ABV33" s="15">
        <v>0</v>
      </c>
      <c r="ABW33" s="15">
        <v>0</v>
      </c>
      <c r="ABX33" s="15">
        <v>0</v>
      </c>
      <c r="ABY33" s="15">
        <v>0</v>
      </c>
      <c r="ABZ33" s="15">
        <v>0</v>
      </c>
      <c r="ACA33" s="15">
        <v>0</v>
      </c>
      <c r="AEG33" s="15" t="s">
        <v>300</v>
      </c>
      <c r="AEH33" s="15">
        <v>0</v>
      </c>
      <c r="AEI33" s="15">
        <v>1</v>
      </c>
      <c r="AEJ33" s="15">
        <v>0</v>
      </c>
      <c r="AEK33" s="15">
        <v>0</v>
      </c>
      <c r="AEL33" s="15">
        <v>0</v>
      </c>
      <c r="AEM33" s="15">
        <v>0</v>
      </c>
      <c r="AEN33" s="15">
        <v>0</v>
      </c>
      <c r="AEO33" s="15">
        <v>0</v>
      </c>
      <c r="AEP33" s="15">
        <v>0</v>
      </c>
      <c r="AEQ33" s="15">
        <v>0</v>
      </c>
      <c r="AGO33" s="15" t="s">
        <v>372</v>
      </c>
      <c r="AGP33" s="15">
        <v>0</v>
      </c>
      <c r="AGQ33" s="15">
        <v>0</v>
      </c>
      <c r="AGR33" s="15">
        <v>0</v>
      </c>
      <c r="AGS33" s="15">
        <v>0</v>
      </c>
      <c r="AGT33" s="15">
        <v>0</v>
      </c>
      <c r="AGU33" s="15">
        <v>1</v>
      </c>
      <c r="AGV33" s="15">
        <v>0</v>
      </c>
      <c r="AGW33" s="15">
        <v>0</v>
      </c>
      <c r="AGX33" s="15">
        <v>0</v>
      </c>
      <c r="AGY33" s="15">
        <v>0</v>
      </c>
      <c r="AGZ33" s="15">
        <v>0</v>
      </c>
      <c r="AHA33" s="15">
        <v>0</v>
      </c>
      <c r="AHC33" s="15" t="s">
        <v>778</v>
      </c>
      <c r="AHH33" s="15" t="s">
        <v>375</v>
      </c>
      <c r="AHI33" s="15">
        <v>1</v>
      </c>
      <c r="AHJ33" s="15">
        <v>0</v>
      </c>
      <c r="AHK33" s="15">
        <v>1</v>
      </c>
      <c r="AIF33" s="15" t="s">
        <v>240</v>
      </c>
      <c r="AIG33" s="15" t="s">
        <v>240</v>
      </c>
      <c r="AIH33" s="15" t="s">
        <v>779</v>
      </c>
      <c r="AII33" s="15" t="s">
        <v>780</v>
      </c>
      <c r="AIZ33" s="15" t="s">
        <v>533</v>
      </c>
      <c r="AJA33" s="15">
        <v>228787071</v>
      </c>
      <c r="AJB33" s="15" t="s">
        <v>781</v>
      </c>
      <c r="AJC33" s="13">
        <v>44502.824317129627</v>
      </c>
      <c r="AJF33" s="15" t="s">
        <v>279</v>
      </c>
      <c r="AJG33" s="15" t="s">
        <v>280</v>
      </c>
      <c r="AJI33" s="15">
        <v>32</v>
      </c>
    </row>
    <row r="34" spans="1:945" s="15" customFormat="1" x14ac:dyDescent="0.25">
      <c r="A34" s="13">
        <v>44506.754247523153</v>
      </c>
      <c r="B34" s="13">
        <v>44506.774056736111</v>
      </c>
      <c r="C34" s="13">
        <v>44506</v>
      </c>
      <c r="D34" s="15" t="s">
        <v>756</v>
      </c>
      <c r="F34" s="13">
        <v>44506</v>
      </c>
      <c r="G34" s="15" t="s">
        <v>2050</v>
      </c>
      <c r="H34" s="15" t="s">
        <v>2050</v>
      </c>
      <c r="I34" s="15" t="s">
        <v>330</v>
      </c>
      <c r="J34" s="15" t="s">
        <v>2051</v>
      </c>
      <c r="K34" s="15" t="s">
        <v>2052</v>
      </c>
      <c r="M34" s="15" t="s">
        <v>2053</v>
      </c>
      <c r="AC34" s="15" t="s">
        <v>2054</v>
      </c>
      <c r="AD34" s="15">
        <v>0</v>
      </c>
      <c r="AE34" s="15">
        <v>1</v>
      </c>
      <c r="AF34" s="15">
        <v>0</v>
      </c>
      <c r="CB34" s="15" t="s">
        <v>2055</v>
      </c>
      <c r="CC34" s="15" t="s">
        <v>2056</v>
      </c>
      <c r="CD34" s="15">
        <v>1</v>
      </c>
      <c r="CE34" s="15">
        <v>0</v>
      </c>
      <c r="CF34" s="15">
        <v>0</v>
      </c>
      <c r="CG34" s="15">
        <v>0</v>
      </c>
      <c r="CH34" s="15">
        <v>0</v>
      </c>
      <c r="CI34" s="15">
        <v>0</v>
      </c>
      <c r="CJ34" s="15">
        <v>0</v>
      </c>
      <c r="CK34" s="15">
        <v>0</v>
      </c>
      <c r="CM34" s="15" t="s">
        <v>2057</v>
      </c>
      <c r="CO34" s="15" t="s">
        <v>2058</v>
      </c>
      <c r="CQ34" s="15">
        <v>450</v>
      </c>
      <c r="DA34" s="15" t="s">
        <v>2059</v>
      </c>
      <c r="JK34" s="15" t="s">
        <v>2060</v>
      </c>
      <c r="KL34" s="15" t="s">
        <v>2050</v>
      </c>
      <c r="KV34" s="15" t="s">
        <v>2050</v>
      </c>
      <c r="KW34" s="15" t="s">
        <v>2018</v>
      </c>
      <c r="LF34" s="15" t="s">
        <v>2061</v>
      </c>
      <c r="LG34" s="15">
        <v>0</v>
      </c>
      <c r="LH34" s="15">
        <v>1</v>
      </c>
      <c r="LI34" s="15">
        <v>1</v>
      </c>
      <c r="LJ34" s="15">
        <v>0</v>
      </c>
      <c r="LK34" s="15">
        <v>0</v>
      </c>
      <c r="LL34" s="15">
        <v>0</v>
      </c>
      <c r="MT34" s="15" t="s">
        <v>2062</v>
      </c>
      <c r="MU34" s="15">
        <v>0</v>
      </c>
      <c r="MV34" s="15">
        <v>1</v>
      </c>
      <c r="MW34" s="15">
        <v>1</v>
      </c>
      <c r="MX34" s="15">
        <v>1</v>
      </c>
      <c r="MY34" s="15">
        <v>1</v>
      </c>
      <c r="MZ34" s="15">
        <v>1</v>
      </c>
      <c r="NA34" s="15">
        <v>0</v>
      </c>
      <c r="NB34" s="15">
        <v>1</v>
      </c>
      <c r="NC34" s="15">
        <v>0</v>
      </c>
      <c r="ND34" s="15">
        <v>0</v>
      </c>
      <c r="NE34" s="15">
        <v>0</v>
      </c>
      <c r="NF34" s="15">
        <v>0</v>
      </c>
      <c r="NH34" s="15" t="s">
        <v>2063</v>
      </c>
      <c r="NK34" s="15" t="s">
        <v>2050</v>
      </c>
      <c r="PL34" s="15" t="s">
        <v>2064</v>
      </c>
      <c r="PM34" s="15">
        <v>1</v>
      </c>
      <c r="PN34" s="15">
        <v>1</v>
      </c>
      <c r="PO34" s="15">
        <v>0</v>
      </c>
      <c r="PP34" s="15">
        <v>0</v>
      </c>
      <c r="PQ34" s="15">
        <v>0</v>
      </c>
      <c r="PR34" s="15">
        <v>0</v>
      </c>
      <c r="PS34" s="15">
        <v>0</v>
      </c>
      <c r="PT34" s="15">
        <v>0</v>
      </c>
      <c r="PU34" s="15">
        <v>0</v>
      </c>
      <c r="QH34" s="15" t="s">
        <v>2020</v>
      </c>
      <c r="QI34" s="15" t="s">
        <v>2065</v>
      </c>
      <c r="QJ34" s="15">
        <v>1</v>
      </c>
      <c r="QK34" s="15">
        <v>0</v>
      </c>
      <c r="QL34" s="15">
        <v>1</v>
      </c>
      <c r="QM34" s="15">
        <v>1</v>
      </c>
      <c r="QN34" s="15">
        <v>0</v>
      </c>
      <c r="QO34" s="15">
        <v>1</v>
      </c>
      <c r="QP34" s="15">
        <v>0</v>
      </c>
      <c r="QQ34" s="15">
        <v>0</v>
      </c>
      <c r="QR34" s="15">
        <v>0</v>
      </c>
      <c r="QS34" s="15">
        <v>0</v>
      </c>
      <c r="QT34" s="15">
        <v>0</v>
      </c>
      <c r="QU34" s="15">
        <v>0</v>
      </c>
      <c r="QV34" s="15">
        <v>0</v>
      </c>
      <c r="QW34" s="15">
        <v>0</v>
      </c>
      <c r="QX34" s="15">
        <v>0</v>
      </c>
      <c r="QZ34" s="15" t="s">
        <v>2066</v>
      </c>
      <c r="XI34" s="15" t="s">
        <v>2021</v>
      </c>
      <c r="XJ34" s="15" t="s">
        <v>2067</v>
      </c>
      <c r="XK34" s="15">
        <v>1</v>
      </c>
      <c r="XL34" s="15">
        <v>1</v>
      </c>
      <c r="XM34" s="15">
        <v>1</v>
      </c>
      <c r="XN34" s="15">
        <v>1</v>
      </c>
      <c r="XO34" s="15">
        <v>0</v>
      </c>
      <c r="XP34" s="15">
        <v>0</v>
      </c>
      <c r="XQ34" s="15">
        <v>0</v>
      </c>
      <c r="XS34" s="15" t="s">
        <v>2068</v>
      </c>
      <c r="XT34" s="15">
        <v>1</v>
      </c>
      <c r="XU34" s="15">
        <v>1</v>
      </c>
      <c r="XV34" s="15">
        <v>1</v>
      </c>
      <c r="XW34" s="15">
        <v>1</v>
      </c>
      <c r="XX34" s="15">
        <v>0</v>
      </c>
      <c r="XY34" s="15">
        <v>0</v>
      </c>
      <c r="YN34" s="15" t="s">
        <v>2069</v>
      </c>
      <c r="YO34" s="15">
        <v>1</v>
      </c>
      <c r="YP34" s="15">
        <v>0</v>
      </c>
      <c r="YQ34" s="15">
        <v>0</v>
      </c>
      <c r="YR34" s="15">
        <v>0</v>
      </c>
      <c r="YS34" s="15">
        <v>0</v>
      </c>
      <c r="YT34" s="15">
        <v>0</v>
      </c>
      <c r="YU34" s="15">
        <v>0</v>
      </c>
      <c r="YV34" s="15">
        <v>0</v>
      </c>
      <c r="YW34" s="15">
        <v>0</v>
      </c>
      <c r="YX34" s="15">
        <v>0</v>
      </c>
      <c r="YY34" s="15">
        <v>0</v>
      </c>
      <c r="YZ34" s="15">
        <v>0</v>
      </c>
      <c r="ABR34" s="15" t="s">
        <v>2070</v>
      </c>
      <c r="ABS34" s="15">
        <v>0</v>
      </c>
      <c r="ABT34" s="15">
        <v>0</v>
      </c>
      <c r="ABU34" s="15">
        <v>0</v>
      </c>
      <c r="ABV34" s="15">
        <v>0</v>
      </c>
      <c r="ABW34" s="15">
        <v>0</v>
      </c>
      <c r="ABX34" s="15">
        <v>0</v>
      </c>
      <c r="ABY34" s="15">
        <v>1</v>
      </c>
      <c r="ABZ34" s="15">
        <v>0</v>
      </c>
      <c r="ACA34" s="15">
        <v>0</v>
      </c>
      <c r="ACB34" s="15" t="s">
        <v>2023</v>
      </c>
      <c r="AEG34" s="15" t="s">
        <v>2069</v>
      </c>
      <c r="AEH34" s="15">
        <v>1</v>
      </c>
      <c r="AEI34" s="15">
        <v>0</v>
      </c>
      <c r="AEJ34" s="15">
        <v>0</v>
      </c>
      <c r="AEK34" s="15">
        <v>0</v>
      </c>
      <c r="AEL34" s="15">
        <v>0</v>
      </c>
      <c r="AEM34" s="15">
        <v>0</v>
      </c>
      <c r="AEN34" s="15">
        <v>0</v>
      </c>
      <c r="AEO34" s="15">
        <v>0</v>
      </c>
      <c r="AEP34" s="15">
        <v>0</v>
      </c>
      <c r="AEQ34" s="15">
        <v>0</v>
      </c>
      <c r="AGO34" s="15" t="s">
        <v>2071</v>
      </c>
      <c r="AGP34" s="15">
        <v>0</v>
      </c>
      <c r="AGQ34" s="15">
        <v>0</v>
      </c>
      <c r="AGR34" s="15">
        <v>0</v>
      </c>
      <c r="AGS34" s="15">
        <v>0</v>
      </c>
      <c r="AGT34" s="15">
        <v>0</v>
      </c>
      <c r="AGU34" s="15">
        <v>1</v>
      </c>
      <c r="AGV34" s="15">
        <v>0</v>
      </c>
      <c r="AGW34" s="15">
        <v>0</v>
      </c>
      <c r="AGX34" s="15">
        <v>0</v>
      </c>
      <c r="AGY34" s="15">
        <v>0</v>
      </c>
      <c r="AGZ34" s="15">
        <v>0</v>
      </c>
      <c r="AHA34" s="15">
        <v>0</v>
      </c>
      <c r="AHC34" s="15" t="s">
        <v>2024</v>
      </c>
      <c r="AHH34" s="15" t="s">
        <v>2072</v>
      </c>
      <c r="AHI34" s="15">
        <v>0</v>
      </c>
      <c r="AHJ34" s="15">
        <v>0</v>
      </c>
      <c r="AHK34" s="15">
        <v>1</v>
      </c>
      <c r="AIF34" s="15" t="s">
        <v>2050</v>
      </c>
      <c r="AIG34" s="15" t="s">
        <v>2050</v>
      </c>
      <c r="AIH34" s="15" t="s">
        <v>2025</v>
      </c>
      <c r="AII34" s="15" t="s">
        <v>2026</v>
      </c>
      <c r="AIZ34" s="15" t="s">
        <v>2027</v>
      </c>
      <c r="AJA34" s="15">
        <v>229831036</v>
      </c>
      <c r="AJB34" s="15" t="s">
        <v>2028</v>
      </c>
      <c r="AJC34" s="13">
        <v>44506.691018518519</v>
      </c>
      <c r="AJF34" s="15" t="s">
        <v>279</v>
      </c>
      <c r="AJG34" s="15" t="s">
        <v>280</v>
      </c>
      <c r="AJI34" s="15">
        <v>33</v>
      </c>
    </row>
    <row r="35" spans="1:945" s="15" customFormat="1" x14ac:dyDescent="0.25">
      <c r="A35" s="13">
        <v>44506.774904212973</v>
      </c>
      <c r="B35" s="13">
        <v>44506.817655011568</v>
      </c>
      <c r="C35" s="13">
        <v>44506</v>
      </c>
      <c r="D35" s="15" t="s">
        <v>756</v>
      </c>
      <c r="G35" s="15" t="s">
        <v>2050</v>
      </c>
      <c r="H35" s="15" t="s">
        <v>2050</v>
      </c>
      <c r="I35" s="15" t="s">
        <v>330</v>
      </c>
      <c r="J35" s="15" t="s">
        <v>2051</v>
      </c>
      <c r="K35" s="15" t="s">
        <v>2052</v>
      </c>
      <c r="M35" s="15" t="s">
        <v>2053</v>
      </c>
      <c r="AC35" s="15" t="s">
        <v>2054</v>
      </c>
      <c r="AD35" s="15">
        <v>0</v>
      </c>
      <c r="AE35" s="15">
        <v>1</v>
      </c>
      <c r="AF35" s="15">
        <v>0</v>
      </c>
      <c r="CB35" s="15" t="s">
        <v>2055</v>
      </c>
      <c r="CC35" s="15" t="s">
        <v>2056</v>
      </c>
      <c r="CD35" s="15">
        <v>1</v>
      </c>
      <c r="CE35" s="15">
        <v>0</v>
      </c>
      <c r="CF35" s="15">
        <v>0</v>
      </c>
      <c r="CG35" s="15">
        <v>0</v>
      </c>
      <c r="CH35" s="15">
        <v>0</v>
      </c>
      <c r="CI35" s="15">
        <v>0</v>
      </c>
      <c r="CJ35" s="15">
        <v>0</v>
      </c>
      <c r="CK35" s="15">
        <v>0</v>
      </c>
      <c r="CM35" s="15" t="s">
        <v>2070</v>
      </c>
      <c r="CN35" s="15" t="s">
        <v>2029</v>
      </c>
      <c r="CO35" s="15" t="s">
        <v>2070</v>
      </c>
      <c r="CP35" s="15" t="s">
        <v>2030</v>
      </c>
      <c r="CQ35" s="15">
        <v>650</v>
      </c>
      <c r="DA35" s="15" t="s">
        <v>2059</v>
      </c>
      <c r="JK35" s="15" t="s">
        <v>2060</v>
      </c>
      <c r="KL35" s="15" t="s">
        <v>2050</v>
      </c>
      <c r="KV35" s="15" t="s">
        <v>2050</v>
      </c>
      <c r="KW35" s="15" t="s">
        <v>2031</v>
      </c>
      <c r="LF35" s="15" t="s">
        <v>2073</v>
      </c>
      <c r="LG35" s="15">
        <v>0</v>
      </c>
      <c r="LH35" s="15">
        <v>0</v>
      </c>
      <c r="LI35" s="15">
        <v>1</v>
      </c>
      <c r="LJ35" s="15">
        <v>1</v>
      </c>
      <c r="LK35" s="15">
        <v>0</v>
      </c>
      <c r="LL35" s="15">
        <v>0</v>
      </c>
      <c r="LM35" s="15" t="s">
        <v>2033</v>
      </c>
      <c r="MT35" s="15" t="s">
        <v>2074</v>
      </c>
      <c r="MU35" s="15">
        <v>0</v>
      </c>
      <c r="MV35" s="15">
        <v>1</v>
      </c>
      <c r="MW35" s="15">
        <v>1</v>
      </c>
      <c r="MX35" s="15">
        <v>1</v>
      </c>
      <c r="MY35" s="15">
        <v>1</v>
      </c>
      <c r="MZ35" s="15">
        <v>0</v>
      </c>
      <c r="NA35" s="15">
        <v>0</v>
      </c>
      <c r="NB35" s="15">
        <v>0</v>
      </c>
      <c r="NC35" s="15">
        <v>0</v>
      </c>
      <c r="ND35" s="15">
        <v>0</v>
      </c>
      <c r="NE35" s="15">
        <v>0</v>
      </c>
      <c r="NF35" s="15">
        <v>0</v>
      </c>
      <c r="NH35" s="15" t="s">
        <v>2063</v>
      </c>
      <c r="NK35" s="15" t="s">
        <v>2050</v>
      </c>
      <c r="PL35" s="15" t="s">
        <v>2075</v>
      </c>
      <c r="PM35" s="15">
        <v>0</v>
      </c>
      <c r="PN35" s="15">
        <v>1</v>
      </c>
      <c r="PO35" s="15">
        <v>0</v>
      </c>
      <c r="PP35" s="15">
        <v>0</v>
      </c>
      <c r="PQ35" s="15">
        <v>0</v>
      </c>
      <c r="PR35" s="15">
        <v>0</v>
      </c>
      <c r="PS35" s="15">
        <v>0</v>
      </c>
      <c r="PT35" s="15">
        <v>0</v>
      </c>
      <c r="PU35" s="15">
        <v>0</v>
      </c>
      <c r="QH35" s="15" t="s">
        <v>2035</v>
      </c>
      <c r="QI35" s="15" t="s">
        <v>2070</v>
      </c>
      <c r="QJ35" s="15">
        <v>0</v>
      </c>
      <c r="QK35" s="15">
        <v>0</v>
      </c>
      <c r="QL35" s="15">
        <v>0</v>
      </c>
      <c r="QM35" s="15">
        <v>0</v>
      </c>
      <c r="QN35" s="15">
        <v>0</v>
      </c>
      <c r="QO35" s="15">
        <v>0</v>
      </c>
      <c r="QP35" s="15">
        <v>0</v>
      </c>
      <c r="QQ35" s="15">
        <v>0</v>
      </c>
      <c r="QR35" s="15">
        <v>0</v>
      </c>
      <c r="QS35" s="15">
        <v>0</v>
      </c>
      <c r="QT35" s="15">
        <v>0</v>
      </c>
      <c r="QU35" s="15">
        <v>0</v>
      </c>
      <c r="QV35" s="15">
        <v>1</v>
      </c>
      <c r="QW35" s="15">
        <v>0</v>
      </c>
      <c r="QX35" s="15">
        <v>0</v>
      </c>
      <c r="QY35" s="15" t="s">
        <v>2036</v>
      </c>
      <c r="QZ35" s="15" t="s">
        <v>2076</v>
      </c>
      <c r="XI35" s="15" t="s">
        <v>2037</v>
      </c>
      <c r="XJ35" s="15" t="s">
        <v>2077</v>
      </c>
      <c r="XK35" s="15">
        <v>1</v>
      </c>
      <c r="XL35" s="15">
        <v>1</v>
      </c>
      <c r="XM35" s="15">
        <v>1</v>
      </c>
      <c r="XN35" s="15">
        <v>1</v>
      </c>
      <c r="XO35" s="15">
        <v>0</v>
      </c>
      <c r="XP35" s="15">
        <v>0</v>
      </c>
      <c r="XQ35" s="15">
        <v>0</v>
      </c>
      <c r="XS35" s="15" t="s">
        <v>2078</v>
      </c>
      <c r="XT35" s="15">
        <v>1</v>
      </c>
      <c r="XU35" s="15">
        <v>1</v>
      </c>
      <c r="XV35" s="15">
        <v>1</v>
      </c>
      <c r="XW35" s="15">
        <v>1</v>
      </c>
      <c r="XX35" s="15">
        <v>1</v>
      </c>
      <c r="XY35" s="15">
        <v>0</v>
      </c>
      <c r="YN35" s="15" t="s">
        <v>2079</v>
      </c>
      <c r="YO35" s="15">
        <v>0</v>
      </c>
      <c r="YP35" s="15">
        <v>0</v>
      </c>
      <c r="YQ35" s="15">
        <v>1</v>
      </c>
      <c r="YR35" s="15">
        <v>0</v>
      </c>
      <c r="YS35" s="15">
        <v>1</v>
      </c>
      <c r="YT35" s="15">
        <v>0</v>
      </c>
      <c r="YU35" s="15">
        <v>0</v>
      </c>
      <c r="YV35" s="15">
        <v>0</v>
      </c>
      <c r="YW35" s="15">
        <v>0</v>
      </c>
      <c r="YX35" s="15">
        <v>0</v>
      </c>
      <c r="YY35" s="15">
        <v>0</v>
      </c>
      <c r="YZ35" s="15">
        <v>0</v>
      </c>
      <c r="ABR35" s="15" t="s">
        <v>2080</v>
      </c>
      <c r="ABS35" s="15">
        <v>0</v>
      </c>
      <c r="ABT35" s="15">
        <v>0</v>
      </c>
      <c r="ABU35" s="15">
        <v>0</v>
      </c>
      <c r="ABV35" s="15">
        <v>0</v>
      </c>
      <c r="ABW35" s="15">
        <v>0</v>
      </c>
      <c r="ABX35" s="15">
        <v>1</v>
      </c>
      <c r="ABY35" s="15">
        <v>1</v>
      </c>
      <c r="ABZ35" s="15">
        <v>0</v>
      </c>
      <c r="ACA35" s="15">
        <v>0</v>
      </c>
      <c r="ACB35" s="15" t="s">
        <v>2040</v>
      </c>
      <c r="AEG35" s="15" t="s">
        <v>2070</v>
      </c>
      <c r="AEH35" s="15">
        <v>0</v>
      </c>
      <c r="AEI35" s="15">
        <v>0</v>
      </c>
      <c r="AEJ35" s="15">
        <v>0</v>
      </c>
      <c r="AEK35" s="15">
        <v>0</v>
      </c>
      <c r="AEL35" s="15">
        <v>0</v>
      </c>
      <c r="AEM35" s="15">
        <v>0</v>
      </c>
      <c r="AEN35" s="15">
        <v>0</v>
      </c>
      <c r="AEO35" s="15">
        <v>1</v>
      </c>
      <c r="AEP35" s="15">
        <v>0</v>
      </c>
      <c r="AEQ35" s="15">
        <v>0</v>
      </c>
      <c r="AER35" s="15" t="s">
        <v>2041</v>
      </c>
      <c r="AGO35" s="15" t="s">
        <v>2081</v>
      </c>
      <c r="AGP35" s="15">
        <v>0</v>
      </c>
      <c r="AGQ35" s="15">
        <v>0</v>
      </c>
      <c r="AGR35" s="15">
        <v>0</v>
      </c>
      <c r="AGS35" s="15">
        <v>0</v>
      </c>
      <c r="AGT35" s="15">
        <v>1</v>
      </c>
      <c r="AGU35" s="15">
        <v>0</v>
      </c>
      <c r="AGV35" s="15">
        <v>0</v>
      </c>
      <c r="AGW35" s="15">
        <v>0</v>
      </c>
      <c r="AGX35" s="15">
        <v>0</v>
      </c>
      <c r="AGY35" s="15">
        <v>0</v>
      </c>
      <c r="AGZ35" s="15">
        <v>0</v>
      </c>
      <c r="AHA35" s="15">
        <v>0</v>
      </c>
      <c r="AHC35" s="15" t="s">
        <v>2043</v>
      </c>
      <c r="AHH35" s="15" t="s">
        <v>2082</v>
      </c>
      <c r="AHI35" s="15">
        <v>0</v>
      </c>
      <c r="AHJ35" s="15">
        <v>1</v>
      </c>
      <c r="AHK35" s="15">
        <v>0</v>
      </c>
      <c r="AIF35" s="15" t="s">
        <v>2050</v>
      </c>
      <c r="AIG35" s="15" t="s">
        <v>2083</v>
      </c>
      <c r="AIH35" s="15" t="s">
        <v>2044</v>
      </c>
      <c r="AII35" s="15" t="s">
        <v>2045</v>
      </c>
      <c r="AIZ35" s="15" t="s">
        <v>2027</v>
      </c>
      <c r="AJA35" s="15">
        <v>229842278</v>
      </c>
      <c r="AJB35" s="15" t="s">
        <v>2046</v>
      </c>
      <c r="AJC35" s="13">
        <v>44506.734409722223</v>
      </c>
      <c r="AJF35" s="15" t="s">
        <v>279</v>
      </c>
      <c r="AJG35" s="15" t="s">
        <v>280</v>
      </c>
      <c r="AJI35" s="15">
        <v>34</v>
      </c>
    </row>
    <row r="36" spans="1:945" s="15" customFormat="1" x14ac:dyDescent="0.25">
      <c r="A36" s="13">
        <v>44514.379711944443</v>
      </c>
      <c r="B36" s="13">
        <v>44514.390816689818</v>
      </c>
      <c r="C36" s="13">
        <v>44514</v>
      </c>
      <c r="D36" s="15" t="s">
        <v>571</v>
      </c>
      <c r="E36" s="15" t="s">
        <v>2546</v>
      </c>
      <c r="F36" s="13">
        <v>44505</v>
      </c>
      <c r="G36" s="15" t="s">
        <v>240</v>
      </c>
      <c r="H36" s="15" t="s">
        <v>252</v>
      </c>
      <c r="I36" s="15" t="s">
        <v>252</v>
      </c>
      <c r="J36" s="15" t="s">
        <v>510</v>
      </c>
      <c r="K36" s="15" t="s">
        <v>307</v>
      </c>
      <c r="M36" s="15" t="s">
        <v>308</v>
      </c>
      <c r="AC36" s="15" t="s">
        <v>350</v>
      </c>
      <c r="AD36" s="15">
        <v>0</v>
      </c>
      <c r="AE36" s="15">
        <v>1</v>
      </c>
      <c r="AF36" s="15">
        <v>1</v>
      </c>
      <c r="CB36" s="15" t="s">
        <v>335</v>
      </c>
      <c r="CC36" s="15" t="s">
        <v>2519</v>
      </c>
      <c r="CD36" s="15">
        <v>1</v>
      </c>
      <c r="CE36" s="15">
        <v>0</v>
      </c>
      <c r="CF36" s="15">
        <v>0</v>
      </c>
      <c r="CG36" s="15">
        <v>1</v>
      </c>
      <c r="CH36" s="15">
        <v>0</v>
      </c>
      <c r="CI36" s="15">
        <v>0</v>
      </c>
      <c r="CJ36" s="15">
        <v>0</v>
      </c>
      <c r="CK36" s="15">
        <v>0</v>
      </c>
      <c r="CM36" s="15" t="s">
        <v>311</v>
      </c>
      <c r="CN36" s="15" t="s">
        <v>2547</v>
      </c>
      <c r="CO36" s="15" t="s">
        <v>336</v>
      </c>
      <c r="CQ36" s="15">
        <v>500</v>
      </c>
      <c r="CR36" s="15" t="s">
        <v>311</v>
      </c>
      <c r="CS36" s="15">
        <v>0</v>
      </c>
      <c r="CT36" s="15">
        <v>0</v>
      </c>
      <c r="CU36" s="15">
        <v>0</v>
      </c>
      <c r="CV36" s="15">
        <v>0</v>
      </c>
      <c r="CW36" s="15">
        <v>1</v>
      </c>
      <c r="CX36" s="15">
        <v>0</v>
      </c>
      <c r="CY36" s="15">
        <v>0</v>
      </c>
      <c r="CZ36" s="15" t="s">
        <v>2548</v>
      </c>
      <c r="DA36" s="15" t="s">
        <v>250</v>
      </c>
      <c r="DC36" s="15" t="s">
        <v>311</v>
      </c>
      <c r="DD36" s="15">
        <v>0</v>
      </c>
      <c r="DE36" s="15">
        <v>0</v>
      </c>
      <c r="DF36" s="15">
        <v>0</v>
      </c>
      <c r="DG36" s="15">
        <v>0</v>
      </c>
      <c r="DH36" s="15">
        <v>0</v>
      </c>
      <c r="DI36" s="15">
        <v>0</v>
      </c>
      <c r="DJ36" s="15">
        <v>1</v>
      </c>
      <c r="DK36" s="15">
        <v>0</v>
      </c>
      <c r="DL36" s="15">
        <v>0</v>
      </c>
      <c r="DM36" s="15" t="s">
        <v>2549</v>
      </c>
      <c r="DN36" s="15" t="s">
        <v>335</v>
      </c>
      <c r="DO36" s="15" t="s">
        <v>390</v>
      </c>
      <c r="DP36" s="15">
        <v>0</v>
      </c>
      <c r="DQ36" s="15">
        <v>0</v>
      </c>
      <c r="DR36" s="15">
        <v>0</v>
      </c>
      <c r="DS36" s="15">
        <v>1</v>
      </c>
      <c r="DT36" s="15">
        <v>0</v>
      </c>
      <c r="DU36" s="15">
        <v>0</v>
      </c>
      <c r="DV36" s="15">
        <v>0</v>
      </c>
      <c r="DW36" s="15">
        <v>0</v>
      </c>
      <c r="EC36" s="15">
        <v>0</v>
      </c>
      <c r="ED36" s="15" t="s">
        <v>414</v>
      </c>
      <c r="EE36" s="15">
        <v>1</v>
      </c>
      <c r="EF36" s="15">
        <v>0</v>
      </c>
      <c r="EG36" s="15">
        <v>1</v>
      </c>
      <c r="EH36" s="15">
        <v>1</v>
      </c>
      <c r="EI36" s="15">
        <v>0</v>
      </c>
      <c r="EJ36" s="15">
        <v>0</v>
      </c>
      <c r="EK36" s="15">
        <v>0</v>
      </c>
      <c r="EM36" s="15" t="s">
        <v>311</v>
      </c>
      <c r="EN36" s="15" t="s">
        <v>2550</v>
      </c>
      <c r="EO36" s="15" t="s">
        <v>353</v>
      </c>
      <c r="EP36" s="15">
        <v>0</v>
      </c>
      <c r="EQ36" s="15">
        <v>1</v>
      </c>
      <c r="ER36" s="15">
        <v>0</v>
      </c>
      <c r="ES36" s="15">
        <v>0</v>
      </c>
      <c r="ET36" s="15">
        <v>0</v>
      </c>
      <c r="EU36" s="15">
        <v>0</v>
      </c>
      <c r="EV36" s="15">
        <v>0</v>
      </c>
      <c r="EW36" s="15">
        <v>0</v>
      </c>
      <c r="EX36" s="15">
        <v>0</v>
      </c>
      <c r="JK36" s="15" t="s">
        <v>251</v>
      </c>
      <c r="JL36" s="15" t="s">
        <v>251</v>
      </c>
      <c r="KL36" s="15" t="s">
        <v>240</v>
      </c>
      <c r="KN36" s="15" t="s">
        <v>240</v>
      </c>
      <c r="KV36" s="15" t="s">
        <v>240</v>
      </c>
      <c r="KW36" s="15" t="s">
        <v>2551</v>
      </c>
      <c r="LF36" s="15" t="s">
        <v>2032</v>
      </c>
      <c r="LG36" s="15">
        <v>0</v>
      </c>
      <c r="LH36" s="15">
        <v>0</v>
      </c>
      <c r="LI36" s="15">
        <v>1</v>
      </c>
      <c r="LJ36" s="15">
        <v>1</v>
      </c>
      <c r="LK36" s="15">
        <v>0</v>
      </c>
      <c r="LL36" s="15">
        <v>0</v>
      </c>
      <c r="LM36" s="15" t="s">
        <v>2552</v>
      </c>
      <c r="LN36" s="15" t="s">
        <v>287</v>
      </c>
      <c r="LO36" s="15">
        <v>1</v>
      </c>
      <c r="LP36" s="15">
        <v>0</v>
      </c>
      <c r="LQ36" s="15">
        <v>0</v>
      </c>
      <c r="LR36" s="15">
        <v>0</v>
      </c>
      <c r="LS36" s="15">
        <v>0</v>
      </c>
      <c r="LT36" s="15">
        <v>0</v>
      </c>
      <c r="MT36" s="15" t="s">
        <v>356</v>
      </c>
      <c r="MU36" s="15">
        <v>0</v>
      </c>
      <c r="MV36" s="15">
        <v>1</v>
      </c>
      <c r="MW36" s="15">
        <v>1</v>
      </c>
      <c r="MX36" s="15">
        <v>0</v>
      </c>
      <c r="MY36" s="15">
        <v>0</v>
      </c>
      <c r="MZ36" s="15">
        <v>0</v>
      </c>
      <c r="NA36" s="15">
        <v>0</v>
      </c>
      <c r="NB36" s="15">
        <v>0</v>
      </c>
      <c r="NC36" s="15">
        <v>0</v>
      </c>
      <c r="ND36" s="15">
        <v>0</v>
      </c>
      <c r="NE36" s="15">
        <v>0</v>
      </c>
      <c r="NF36" s="15">
        <v>0</v>
      </c>
      <c r="NH36" s="15" t="s">
        <v>357</v>
      </c>
      <c r="NK36" s="15" t="s">
        <v>240</v>
      </c>
      <c r="NM36" s="15" t="s">
        <v>240</v>
      </c>
      <c r="PL36" s="15" t="s">
        <v>358</v>
      </c>
      <c r="PM36" s="15">
        <v>0</v>
      </c>
      <c r="PN36" s="15">
        <v>1</v>
      </c>
      <c r="PO36" s="15">
        <v>0</v>
      </c>
      <c r="PP36" s="15">
        <v>0</v>
      </c>
      <c r="PQ36" s="15">
        <v>0</v>
      </c>
      <c r="PR36" s="15">
        <v>0</v>
      </c>
      <c r="PS36" s="15">
        <v>0</v>
      </c>
      <c r="PT36" s="15">
        <v>0</v>
      </c>
      <c r="PU36" s="15">
        <v>0</v>
      </c>
      <c r="QH36" s="15" t="s">
        <v>2553</v>
      </c>
      <c r="QI36" s="15" t="s">
        <v>2554</v>
      </c>
      <c r="QJ36" s="15">
        <v>1</v>
      </c>
      <c r="QK36" s="15">
        <v>0</v>
      </c>
      <c r="QL36" s="15">
        <v>1</v>
      </c>
      <c r="QM36" s="15">
        <v>1</v>
      </c>
      <c r="QN36" s="15">
        <v>0</v>
      </c>
      <c r="QO36" s="15">
        <v>1</v>
      </c>
      <c r="QP36" s="15">
        <v>0</v>
      </c>
      <c r="QQ36" s="15">
        <v>0</v>
      </c>
      <c r="QR36" s="15">
        <v>1</v>
      </c>
      <c r="QS36" s="15">
        <v>1</v>
      </c>
      <c r="QT36" s="15">
        <v>0</v>
      </c>
      <c r="QU36" s="15">
        <v>1</v>
      </c>
      <c r="QV36" s="15">
        <v>0</v>
      </c>
      <c r="QW36" s="15">
        <v>0</v>
      </c>
      <c r="QX36" s="15">
        <v>0</v>
      </c>
      <c r="QZ36" s="15" t="s">
        <v>292</v>
      </c>
      <c r="RA36" s="15" t="s">
        <v>358</v>
      </c>
      <c r="RB36" s="15">
        <v>0</v>
      </c>
      <c r="RC36" s="15">
        <v>1</v>
      </c>
      <c r="RD36" s="15">
        <v>0</v>
      </c>
      <c r="RE36" s="15">
        <v>0</v>
      </c>
      <c r="RF36" s="15">
        <v>0</v>
      </c>
      <c r="RG36" s="15">
        <v>0</v>
      </c>
      <c r="RH36" s="15">
        <v>0</v>
      </c>
      <c r="RI36" s="15">
        <v>0</v>
      </c>
      <c r="RJ36" s="15">
        <v>0</v>
      </c>
      <c r="RW36" s="15" t="s">
        <v>2555</v>
      </c>
      <c r="RX36" s="15" t="s">
        <v>2556</v>
      </c>
      <c r="RY36" s="15">
        <v>1</v>
      </c>
      <c r="RZ36" s="15">
        <v>1</v>
      </c>
      <c r="SA36" s="15">
        <v>1</v>
      </c>
      <c r="SB36" s="15">
        <v>1</v>
      </c>
      <c r="SC36" s="15">
        <v>0</v>
      </c>
      <c r="SD36" s="15">
        <v>0</v>
      </c>
      <c r="SE36" s="15">
        <v>0</v>
      </c>
      <c r="SF36" s="15">
        <v>0</v>
      </c>
      <c r="SG36" s="15">
        <v>0</v>
      </c>
      <c r="SH36" s="15">
        <v>0</v>
      </c>
      <c r="SI36" s="15">
        <v>0</v>
      </c>
      <c r="SJ36" s="15">
        <v>0</v>
      </c>
      <c r="SK36" s="15">
        <v>0</v>
      </c>
      <c r="SL36" s="15">
        <v>0</v>
      </c>
      <c r="SM36" s="15">
        <v>0</v>
      </c>
      <c r="SO36" s="15" t="s">
        <v>292</v>
      </c>
      <c r="XI36" s="15" t="s">
        <v>2557</v>
      </c>
      <c r="XJ36" s="15" t="s">
        <v>2558</v>
      </c>
      <c r="XK36" s="15">
        <v>1</v>
      </c>
      <c r="XL36" s="15">
        <v>1</v>
      </c>
      <c r="XM36" s="15">
        <v>0</v>
      </c>
      <c r="XN36" s="15">
        <v>1</v>
      </c>
      <c r="XO36" s="15">
        <v>0</v>
      </c>
      <c r="XP36" s="15">
        <v>0</v>
      </c>
      <c r="XQ36" s="15">
        <v>0</v>
      </c>
      <c r="XS36" s="15" t="s">
        <v>580</v>
      </c>
      <c r="XT36" s="15">
        <v>1</v>
      </c>
      <c r="XU36" s="15">
        <v>1</v>
      </c>
      <c r="XV36" s="15">
        <v>1</v>
      </c>
      <c r="XW36" s="15">
        <v>1</v>
      </c>
      <c r="XX36" s="15">
        <v>1</v>
      </c>
      <c r="XY36" s="15">
        <v>1</v>
      </c>
      <c r="YN36" s="15" t="s">
        <v>267</v>
      </c>
      <c r="YO36" s="15">
        <v>1</v>
      </c>
      <c r="YP36" s="15">
        <v>0</v>
      </c>
      <c r="YQ36" s="15">
        <v>0</v>
      </c>
      <c r="YR36" s="15">
        <v>0</v>
      </c>
      <c r="YS36" s="15">
        <v>0</v>
      </c>
      <c r="YT36" s="15">
        <v>0</v>
      </c>
      <c r="YU36" s="15">
        <v>0</v>
      </c>
      <c r="YV36" s="15">
        <v>0</v>
      </c>
      <c r="YW36" s="15">
        <v>0</v>
      </c>
      <c r="YX36" s="15">
        <v>0</v>
      </c>
      <c r="YY36" s="15">
        <v>0</v>
      </c>
      <c r="YZ36" s="15">
        <v>0</v>
      </c>
      <c r="ZB36" s="15" t="s">
        <v>267</v>
      </c>
      <c r="ZC36" s="15">
        <v>1</v>
      </c>
      <c r="ZD36" s="15">
        <v>0</v>
      </c>
      <c r="ZE36" s="15">
        <v>0</v>
      </c>
      <c r="ZF36" s="15">
        <v>0</v>
      </c>
      <c r="ZG36" s="15">
        <v>0</v>
      </c>
      <c r="ZH36" s="15">
        <v>0</v>
      </c>
      <c r="ZI36" s="15">
        <v>0</v>
      </c>
      <c r="ZJ36" s="15">
        <v>0</v>
      </c>
      <c r="ZK36" s="15">
        <v>0</v>
      </c>
      <c r="ZL36" s="15">
        <v>0</v>
      </c>
      <c r="ZM36" s="15">
        <v>0</v>
      </c>
      <c r="ZN36" s="15">
        <v>0</v>
      </c>
      <c r="ABR36" s="15" t="s">
        <v>267</v>
      </c>
      <c r="ABS36" s="15">
        <v>1</v>
      </c>
      <c r="ABT36" s="15">
        <v>0</v>
      </c>
      <c r="ABU36" s="15">
        <v>0</v>
      </c>
      <c r="ABV36" s="15">
        <v>0</v>
      </c>
      <c r="ABW36" s="15">
        <v>0</v>
      </c>
      <c r="ABX36" s="15">
        <v>0</v>
      </c>
      <c r="ABY36" s="15">
        <v>0</v>
      </c>
      <c r="ABZ36" s="15">
        <v>0</v>
      </c>
      <c r="ACA36" s="15">
        <v>0</v>
      </c>
      <c r="ACC36" s="15" t="s">
        <v>267</v>
      </c>
      <c r="ACD36" s="15">
        <v>1</v>
      </c>
      <c r="ACE36" s="15">
        <v>0</v>
      </c>
      <c r="ACF36" s="15">
        <v>0</v>
      </c>
      <c r="ACG36" s="15">
        <v>0</v>
      </c>
      <c r="ACH36" s="15">
        <v>0</v>
      </c>
      <c r="ACI36" s="15">
        <v>0</v>
      </c>
      <c r="ACJ36" s="15">
        <v>0</v>
      </c>
      <c r="ACK36" s="15">
        <v>0</v>
      </c>
      <c r="ACL36" s="15">
        <v>0</v>
      </c>
      <c r="AEG36" s="15" t="s">
        <v>267</v>
      </c>
      <c r="AEH36" s="15">
        <v>1</v>
      </c>
      <c r="AEI36" s="15">
        <v>0</v>
      </c>
      <c r="AEJ36" s="15">
        <v>0</v>
      </c>
      <c r="AEK36" s="15">
        <v>0</v>
      </c>
      <c r="AEL36" s="15">
        <v>0</v>
      </c>
      <c r="AEM36" s="15">
        <v>0</v>
      </c>
      <c r="AEN36" s="15">
        <v>0</v>
      </c>
      <c r="AEO36" s="15">
        <v>0</v>
      </c>
      <c r="AEP36" s="15">
        <v>0</v>
      </c>
      <c r="AEQ36" s="15">
        <v>0</v>
      </c>
      <c r="AES36" s="15" t="s">
        <v>311</v>
      </c>
      <c r="AET36" s="15">
        <v>0</v>
      </c>
      <c r="AEU36" s="15">
        <v>0</v>
      </c>
      <c r="AEV36" s="15">
        <v>0</v>
      </c>
      <c r="AEW36" s="15">
        <v>0</v>
      </c>
      <c r="AEX36" s="15">
        <v>0</v>
      </c>
      <c r="AEY36" s="15">
        <v>0</v>
      </c>
      <c r="AEZ36" s="15">
        <v>0</v>
      </c>
      <c r="AFA36" s="15">
        <v>1</v>
      </c>
      <c r="AFB36" s="15">
        <v>0</v>
      </c>
      <c r="AFC36" s="15">
        <v>0</v>
      </c>
      <c r="AFD36" s="15" t="s">
        <v>2559</v>
      </c>
      <c r="AGO36" s="15" t="s">
        <v>287</v>
      </c>
      <c r="AGP36" s="15">
        <v>1</v>
      </c>
      <c r="AGQ36" s="15">
        <v>0</v>
      </c>
      <c r="AGR36" s="15">
        <v>0</v>
      </c>
      <c r="AGS36" s="15">
        <v>0</v>
      </c>
      <c r="AGT36" s="15">
        <v>0</v>
      </c>
      <c r="AGU36" s="15">
        <v>0</v>
      </c>
      <c r="AGV36" s="15">
        <v>0</v>
      </c>
      <c r="AGW36" s="15">
        <v>0</v>
      </c>
      <c r="AGX36" s="15">
        <v>0</v>
      </c>
      <c r="AGY36" s="15">
        <v>0</v>
      </c>
      <c r="AGZ36" s="15">
        <v>0</v>
      </c>
      <c r="AHA36" s="15">
        <v>0</v>
      </c>
      <c r="AHC36" s="15" t="s">
        <v>2560</v>
      </c>
      <c r="AHH36" s="15" t="s">
        <v>375</v>
      </c>
      <c r="AHI36" s="15">
        <v>1</v>
      </c>
      <c r="AHJ36" s="15">
        <v>0</v>
      </c>
      <c r="AHK36" s="15">
        <v>1</v>
      </c>
      <c r="AHL36" s="15" t="s">
        <v>271</v>
      </c>
      <c r="AHM36" s="15">
        <v>1</v>
      </c>
      <c r="AHN36" s="15">
        <v>0</v>
      </c>
      <c r="AHO36" s="15">
        <v>0</v>
      </c>
      <c r="AIF36" s="15" t="s">
        <v>240</v>
      </c>
      <c r="AIG36" s="15" t="s">
        <v>240</v>
      </c>
      <c r="AII36" s="15" t="s">
        <v>2561</v>
      </c>
      <c r="AIJ36" s="15" t="s">
        <v>240</v>
      </c>
      <c r="AIK36" s="15" t="s">
        <v>240</v>
      </c>
      <c r="AIM36" s="15" t="s">
        <v>2562</v>
      </c>
      <c r="AJA36" s="15">
        <v>232223766</v>
      </c>
      <c r="AJB36" s="15" t="s">
        <v>2563</v>
      </c>
      <c r="AJC36" s="13">
        <v>44515.31144675926</v>
      </c>
      <c r="AJF36" s="15" t="s">
        <v>279</v>
      </c>
      <c r="AJG36" s="15" t="s">
        <v>280</v>
      </c>
      <c r="AJI36" s="15">
        <v>35</v>
      </c>
    </row>
    <row r="37" spans="1:945" s="15" customFormat="1" x14ac:dyDescent="0.25">
      <c r="A37" s="13">
        <v>44514.409851562501</v>
      </c>
      <c r="B37" s="13">
        <v>44514.41725810185</v>
      </c>
      <c r="C37" s="13">
        <v>44514</v>
      </c>
      <c r="D37" s="15" t="s">
        <v>571</v>
      </c>
      <c r="E37" s="15" t="s">
        <v>2546</v>
      </c>
      <c r="F37" s="13">
        <v>44506</v>
      </c>
      <c r="G37" s="15" t="s">
        <v>240</v>
      </c>
      <c r="H37" s="15" t="s">
        <v>240</v>
      </c>
      <c r="I37" s="15" t="s">
        <v>252</v>
      </c>
      <c r="J37" s="15" t="s">
        <v>2102</v>
      </c>
      <c r="K37" s="15" t="s">
        <v>307</v>
      </c>
      <c r="M37" s="15" t="s">
        <v>308</v>
      </c>
      <c r="AC37" s="15" t="s">
        <v>2169</v>
      </c>
      <c r="AD37" s="15">
        <v>0</v>
      </c>
      <c r="AE37" s="15">
        <v>0</v>
      </c>
      <c r="AF37" s="15">
        <v>1</v>
      </c>
      <c r="DN37" s="15" t="s">
        <v>335</v>
      </c>
      <c r="DO37" s="15" t="s">
        <v>390</v>
      </c>
      <c r="DP37" s="15">
        <v>0</v>
      </c>
      <c r="DQ37" s="15">
        <v>0</v>
      </c>
      <c r="DR37" s="15">
        <v>0</v>
      </c>
      <c r="DS37" s="15">
        <v>1</v>
      </c>
      <c r="DT37" s="15">
        <v>0</v>
      </c>
      <c r="DU37" s="15">
        <v>0</v>
      </c>
      <c r="DV37" s="15">
        <v>0</v>
      </c>
      <c r="DW37" s="15">
        <v>0</v>
      </c>
      <c r="EC37" s="15">
        <v>0</v>
      </c>
      <c r="ED37" s="15" t="s">
        <v>2564</v>
      </c>
      <c r="EE37" s="15">
        <v>1</v>
      </c>
      <c r="EF37" s="15">
        <v>0</v>
      </c>
      <c r="EG37" s="15">
        <v>1</v>
      </c>
      <c r="EH37" s="15">
        <v>1</v>
      </c>
      <c r="EI37" s="15">
        <v>0</v>
      </c>
      <c r="EJ37" s="15">
        <v>0</v>
      </c>
      <c r="EK37" s="15">
        <v>0</v>
      </c>
      <c r="EM37" s="15" t="s">
        <v>311</v>
      </c>
      <c r="EN37" s="15" t="s">
        <v>2565</v>
      </c>
      <c r="EO37" s="15" t="s">
        <v>353</v>
      </c>
      <c r="EP37" s="15">
        <v>0</v>
      </c>
      <c r="EQ37" s="15">
        <v>1</v>
      </c>
      <c r="ER37" s="15">
        <v>0</v>
      </c>
      <c r="ES37" s="15">
        <v>0</v>
      </c>
      <c r="ET37" s="15">
        <v>0</v>
      </c>
      <c r="EU37" s="15">
        <v>0</v>
      </c>
      <c r="EV37" s="15">
        <v>0</v>
      </c>
      <c r="EW37" s="15">
        <v>0</v>
      </c>
      <c r="EX37" s="15">
        <v>0</v>
      </c>
      <c r="JL37" s="15" t="s">
        <v>415</v>
      </c>
      <c r="JP37" s="15" t="s">
        <v>2288</v>
      </c>
      <c r="JQ37" s="15">
        <v>0</v>
      </c>
      <c r="JR37" s="15">
        <v>0</v>
      </c>
      <c r="JS37" s="15">
        <v>0</v>
      </c>
      <c r="JT37" s="15">
        <v>0</v>
      </c>
      <c r="JU37" s="15">
        <v>0</v>
      </c>
      <c r="JV37" s="15">
        <v>0</v>
      </c>
      <c r="JW37" s="15">
        <v>0</v>
      </c>
      <c r="JX37" s="15">
        <v>0</v>
      </c>
      <c r="JY37" s="15">
        <v>0</v>
      </c>
      <c r="JZ37" s="15">
        <v>0</v>
      </c>
      <c r="KA37" s="15">
        <v>0</v>
      </c>
      <c r="KB37" s="15">
        <v>0</v>
      </c>
      <c r="KC37" s="15">
        <v>1</v>
      </c>
      <c r="KD37" s="15">
        <v>0</v>
      </c>
      <c r="KE37" s="15">
        <v>0</v>
      </c>
      <c r="KF37" s="15">
        <v>0</v>
      </c>
      <c r="KG37" s="15">
        <v>0</v>
      </c>
      <c r="KI37" s="15" t="s">
        <v>2566</v>
      </c>
      <c r="KN37" s="15" t="s">
        <v>240</v>
      </c>
      <c r="KV37" s="15" t="s">
        <v>240</v>
      </c>
      <c r="KW37" s="15" t="s">
        <v>2567</v>
      </c>
      <c r="LN37" s="15" t="s">
        <v>287</v>
      </c>
      <c r="LO37" s="15">
        <v>1</v>
      </c>
      <c r="LP37" s="15">
        <v>0</v>
      </c>
      <c r="LQ37" s="15">
        <v>0</v>
      </c>
      <c r="LR37" s="15">
        <v>0</v>
      </c>
      <c r="LS37" s="15">
        <v>0</v>
      </c>
      <c r="LT37" s="15">
        <v>0</v>
      </c>
      <c r="MT37" s="15" t="s">
        <v>576</v>
      </c>
      <c r="MU37" s="15">
        <v>0</v>
      </c>
      <c r="MV37" s="15">
        <v>1</v>
      </c>
      <c r="MW37" s="15">
        <v>1</v>
      </c>
      <c r="MX37" s="15">
        <v>0</v>
      </c>
      <c r="MY37" s="15">
        <v>0</v>
      </c>
      <c r="MZ37" s="15">
        <v>0</v>
      </c>
      <c r="NA37" s="15">
        <v>0</v>
      </c>
      <c r="NB37" s="15">
        <v>0</v>
      </c>
      <c r="NC37" s="15">
        <v>0</v>
      </c>
      <c r="ND37" s="15">
        <v>0</v>
      </c>
      <c r="NE37" s="15">
        <v>0</v>
      </c>
      <c r="NF37" s="15">
        <v>0</v>
      </c>
      <c r="NH37" s="15" t="s">
        <v>357</v>
      </c>
      <c r="NM37" s="15" t="s">
        <v>240</v>
      </c>
      <c r="RA37" s="15" t="s">
        <v>358</v>
      </c>
      <c r="RB37" s="15">
        <v>0</v>
      </c>
      <c r="RC37" s="15">
        <v>1</v>
      </c>
      <c r="RD37" s="15">
        <v>0</v>
      </c>
      <c r="RE37" s="15">
        <v>0</v>
      </c>
      <c r="RF37" s="15">
        <v>0</v>
      </c>
      <c r="RG37" s="15">
        <v>0</v>
      </c>
      <c r="RH37" s="15">
        <v>0</v>
      </c>
      <c r="RI37" s="15">
        <v>0</v>
      </c>
      <c r="RJ37" s="15">
        <v>0</v>
      </c>
      <c r="RW37" s="15" t="s">
        <v>2568</v>
      </c>
      <c r="RX37" s="15" t="s">
        <v>2569</v>
      </c>
      <c r="RY37" s="15">
        <v>1</v>
      </c>
      <c r="RZ37" s="15">
        <v>1</v>
      </c>
      <c r="SA37" s="15">
        <v>1</v>
      </c>
      <c r="SB37" s="15">
        <v>1</v>
      </c>
      <c r="SC37" s="15">
        <v>1</v>
      </c>
      <c r="SD37" s="15">
        <v>0</v>
      </c>
      <c r="SE37" s="15">
        <v>0</v>
      </c>
      <c r="SF37" s="15">
        <v>0</v>
      </c>
      <c r="SG37" s="15">
        <v>0</v>
      </c>
      <c r="SH37" s="15">
        <v>0</v>
      </c>
      <c r="SI37" s="15">
        <v>0</v>
      </c>
      <c r="SJ37" s="15">
        <v>0</v>
      </c>
      <c r="SK37" s="15">
        <v>0</v>
      </c>
      <c r="SL37" s="15">
        <v>0</v>
      </c>
      <c r="SM37" s="15">
        <v>0</v>
      </c>
      <c r="SO37" s="15" t="s">
        <v>292</v>
      </c>
      <c r="XI37" s="15" t="s">
        <v>2570</v>
      </c>
      <c r="XJ37" s="15" t="s">
        <v>320</v>
      </c>
      <c r="XK37" s="15">
        <v>0</v>
      </c>
      <c r="XL37" s="15">
        <v>0</v>
      </c>
      <c r="XM37" s="15">
        <v>0</v>
      </c>
      <c r="XN37" s="15">
        <v>1</v>
      </c>
      <c r="XO37" s="15">
        <v>0</v>
      </c>
      <c r="XP37" s="15">
        <v>0</v>
      </c>
      <c r="XQ37" s="15">
        <v>0</v>
      </c>
      <c r="XS37" s="15" t="s">
        <v>749</v>
      </c>
      <c r="XT37" s="15">
        <v>1</v>
      </c>
      <c r="XU37" s="15">
        <v>1</v>
      </c>
      <c r="XV37" s="15">
        <v>0</v>
      </c>
      <c r="XW37" s="15">
        <v>0</v>
      </c>
      <c r="XX37" s="15">
        <v>1</v>
      </c>
      <c r="XY37" s="15">
        <v>1</v>
      </c>
      <c r="ZB37" s="15" t="s">
        <v>298</v>
      </c>
      <c r="ZC37" s="15">
        <v>0</v>
      </c>
      <c r="ZD37" s="15">
        <v>0</v>
      </c>
      <c r="ZE37" s="15">
        <v>1</v>
      </c>
      <c r="ZF37" s="15">
        <v>0</v>
      </c>
      <c r="ZG37" s="15">
        <v>0</v>
      </c>
      <c r="ZH37" s="15">
        <v>0</v>
      </c>
      <c r="ZI37" s="15">
        <v>0</v>
      </c>
      <c r="ZJ37" s="15">
        <v>0</v>
      </c>
      <c r="ZK37" s="15">
        <v>0</v>
      </c>
      <c r="ZL37" s="15">
        <v>0</v>
      </c>
      <c r="ZM37" s="15">
        <v>0</v>
      </c>
      <c r="ZN37" s="15">
        <v>0</v>
      </c>
      <c r="ACC37" s="15" t="s">
        <v>267</v>
      </c>
      <c r="ACD37" s="15">
        <v>1</v>
      </c>
      <c r="ACE37" s="15">
        <v>0</v>
      </c>
      <c r="ACF37" s="15">
        <v>0</v>
      </c>
      <c r="ACG37" s="15">
        <v>0</v>
      </c>
      <c r="ACH37" s="15">
        <v>0</v>
      </c>
      <c r="ACI37" s="15">
        <v>0</v>
      </c>
      <c r="ACJ37" s="15">
        <v>0</v>
      </c>
      <c r="ACK37" s="15">
        <v>0</v>
      </c>
      <c r="ACL37" s="15">
        <v>0</v>
      </c>
      <c r="AES37" s="15" t="s">
        <v>311</v>
      </c>
      <c r="AET37" s="15">
        <v>0</v>
      </c>
      <c r="AEU37" s="15">
        <v>0</v>
      </c>
      <c r="AEV37" s="15">
        <v>0</v>
      </c>
      <c r="AEW37" s="15">
        <v>0</v>
      </c>
      <c r="AEX37" s="15">
        <v>0</v>
      </c>
      <c r="AEY37" s="15">
        <v>0</v>
      </c>
      <c r="AEZ37" s="15">
        <v>0</v>
      </c>
      <c r="AFA37" s="15">
        <v>1</v>
      </c>
      <c r="AFB37" s="15">
        <v>0</v>
      </c>
      <c r="AFC37" s="15">
        <v>0</v>
      </c>
      <c r="AFD37" s="15" t="s">
        <v>2571</v>
      </c>
      <c r="AGO37" s="15" t="s">
        <v>287</v>
      </c>
      <c r="AGP37" s="15">
        <v>1</v>
      </c>
      <c r="AGQ37" s="15">
        <v>0</v>
      </c>
      <c r="AGR37" s="15">
        <v>0</v>
      </c>
      <c r="AGS37" s="15">
        <v>0</v>
      </c>
      <c r="AGT37" s="15">
        <v>0</v>
      </c>
      <c r="AGU37" s="15">
        <v>0</v>
      </c>
      <c r="AGV37" s="15">
        <v>0</v>
      </c>
      <c r="AGW37" s="15">
        <v>0</v>
      </c>
      <c r="AGX37" s="15">
        <v>0</v>
      </c>
      <c r="AGY37" s="15">
        <v>0</v>
      </c>
      <c r="AGZ37" s="15">
        <v>0</v>
      </c>
      <c r="AHA37" s="15">
        <v>0</v>
      </c>
      <c r="AHL37" s="15" t="s">
        <v>271</v>
      </c>
      <c r="AHM37" s="15">
        <v>1</v>
      </c>
      <c r="AHN37" s="15">
        <v>0</v>
      </c>
      <c r="AHO37" s="15">
        <v>0</v>
      </c>
      <c r="AIJ37" s="15" t="s">
        <v>240</v>
      </c>
      <c r="AIK37" s="15" t="s">
        <v>255</v>
      </c>
      <c r="AIM37" s="15" t="s">
        <v>2572</v>
      </c>
      <c r="AIZ37" s="15" t="s">
        <v>330</v>
      </c>
      <c r="AJA37" s="15">
        <v>232223789</v>
      </c>
      <c r="AJB37" s="15" t="s">
        <v>2573</v>
      </c>
      <c r="AJC37" s="13">
        <v>44515.311481481483</v>
      </c>
      <c r="AJF37" s="15" t="s">
        <v>279</v>
      </c>
      <c r="AJG37" s="15" t="s">
        <v>280</v>
      </c>
      <c r="AJI37" s="15">
        <v>36</v>
      </c>
    </row>
    <row r="38" spans="1:945" s="15" customFormat="1" x14ac:dyDescent="0.25">
      <c r="A38" s="13">
        <v>44514.422257118058</v>
      </c>
      <c r="B38" s="13">
        <v>44514.430826365737</v>
      </c>
      <c r="C38" s="13">
        <v>44514</v>
      </c>
      <c r="D38" s="15" t="s">
        <v>571</v>
      </c>
      <c r="E38" s="15" t="s">
        <v>2546</v>
      </c>
      <c r="F38" s="13">
        <v>44507</v>
      </c>
      <c r="G38" s="15" t="s">
        <v>240</v>
      </c>
      <c r="H38" s="15" t="s">
        <v>252</v>
      </c>
      <c r="I38" s="15" t="s">
        <v>330</v>
      </c>
      <c r="J38" s="15" t="s">
        <v>690</v>
      </c>
      <c r="K38" s="15" t="s">
        <v>307</v>
      </c>
      <c r="M38" s="15" t="s">
        <v>308</v>
      </c>
      <c r="AC38" s="15" t="s">
        <v>309</v>
      </c>
      <c r="AD38" s="15">
        <v>0</v>
      </c>
      <c r="AE38" s="15">
        <v>1</v>
      </c>
      <c r="AF38" s="15">
        <v>0</v>
      </c>
      <c r="CB38" s="15" t="s">
        <v>335</v>
      </c>
      <c r="CC38" s="15" t="s">
        <v>247</v>
      </c>
      <c r="CD38" s="15">
        <v>1</v>
      </c>
      <c r="CE38" s="15">
        <v>0</v>
      </c>
      <c r="CF38" s="15">
        <v>0</v>
      </c>
      <c r="CG38" s="15">
        <v>0</v>
      </c>
      <c r="CH38" s="15">
        <v>0</v>
      </c>
      <c r="CI38" s="15">
        <v>0</v>
      </c>
      <c r="CJ38" s="15">
        <v>0</v>
      </c>
      <c r="CK38" s="15">
        <v>0</v>
      </c>
      <c r="CM38" s="15" t="s">
        <v>311</v>
      </c>
      <c r="CN38" s="15" t="s">
        <v>2574</v>
      </c>
      <c r="CO38" s="15" t="s">
        <v>311</v>
      </c>
      <c r="CP38" s="15" t="s">
        <v>2575</v>
      </c>
      <c r="CQ38" s="15">
        <v>450</v>
      </c>
      <c r="DA38" s="15" t="s">
        <v>250</v>
      </c>
      <c r="JK38" s="15" t="s">
        <v>251</v>
      </c>
      <c r="KL38" s="15" t="s">
        <v>240</v>
      </c>
      <c r="KV38" s="15" t="s">
        <v>240</v>
      </c>
      <c r="KW38" s="15" t="s">
        <v>2576</v>
      </c>
      <c r="LF38" s="15" t="s">
        <v>287</v>
      </c>
      <c r="LG38" s="15">
        <v>1</v>
      </c>
      <c r="LH38" s="15">
        <v>0</v>
      </c>
      <c r="LI38" s="15">
        <v>0</v>
      </c>
      <c r="LJ38" s="15">
        <v>0</v>
      </c>
      <c r="LK38" s="15">
        <v>0</v>
      </c>
      <c r="LL38" s="15">
        <v>0</v>
      </c>
      <c r="MT38" s="15" t="s">
        <v>606</v>
      </c>
      <c r="MU38" s="15">
        <v>0</v>
      </c>
      <c r="MV38" s="15">
        <v>0</v>
      </c>
      <c r="MW38" s="15">
        <v>1</v>
      </c>
      <c r="MX38" s="15">
        <v>0</v>
      </c>
      <c r="MY38" s="15">
        <v>0</v>
      </c>
      <c r="MZ38" s="15">
        <v>0</v>
      </c>
      <c r="NA38" s="15">
        <v>0</v>
      </c>
      <c r="NB38" s="15">
        <v>0</v>
      </c>
      <c r="NC38" s="15">
        <v>0</v>
      </c>
      <c r="ND38" s="15">
        <v>0</v>
      </c>
      <c r="NE38" s="15">
        <v>0</v>
      </c>
      <c r="NF38" s="15">
        <v>0</v>
      </c>
      <c r="NH38" s="15" t="s">
        <v>357</v>
      </c>
      <c r="NK38" s="15" t="s">
        <v>240</v>
      </c>
      <c r="PL38" s="15" t="s">
        <v>358</v>
      </c>
      <c r="PM38" s="15">
        <v>0</v>
      </c>
      <c r="PN38" s="15">
        <v>1</v>
      </c>
      <c r="PO38" s="15">
        <v>0</v>
      </c>
      <c r="PP38" s="15">
        <v>0</v>
      </c>
      <c r="PQ38" s="15">
        <v>0</v>
      </c>
      <c r="PR38" s="15">
        <v>0</v>
      </c>
      <c r="PS38" s="15">
        <v>0</v>
      </c>
      <c r="PT38" s="15">
        <v>0</v>
      </c>
      <c r="PU38" s="15">
        <v>0</v>
      </c>
      <c r="QH38" s="15" t="s">
        <v>2577</v>
      </c>
      <c r="QI38" s="15" t="s">
        <v>2578</v>
      </c>
      <c r="QJ38" s="15">
        <v>1</v>
      </c>
      <c r="QK38" s="15">
        <v>1</v>
      </c>
      <c r="QL38" s="15">
        <v>1</v>
      </c>
      <c r="QM38" s="15">
        <v>1</v>
      </c>
      <c r="QN38" s="15">
        <v>1</v>
      </c>
      <c r="QO38" s="15">
        <v>1</v>
      </c>
      <c r="QP38" s="15">
        <v>0</v>
      </c>
      <c r="QQ38" s="15">
        <v>0</v>
      </c>
      <c r="QR38" s="15">
        <v>1</v>
      </c>
      <c r="QS38" s="15">
        <v>1</v>
      </c>
      <c r="QT38" s="15">
        <v>0</v>
      </c>
      <c r="QU38" s="15">
        <v>1</v>
      </c>
      <c r="QV38" s="15">
        <v>0</v>
      </c>
      <c r="QW38" s="15">
        <v>0</v>
      </c>
      <c r="QX38" s="15">
        <v>0</v>
      </c>
      <c r="QZ38" s="15" t="s">
        <v>318</v>
      </c>
      <c r="XI38" s="15" t="s">
        <v>2579</v>
      </c>
      <c r="XJ38" s="15" t="s">
        <v>438</v>
      </c>
      <c r="XK38" s="15">
        <v>1</v>
      </c>
      <c r="XL38" s="15">
        <v>1</v>
      </c>
      <c r="XM38" s="15">
        <v>0</v>
      </c>
      <c r="XN38" s="15">
        <v>1</v>
      </c>
      <c r="XO38" s="15">
        <v>0</v>
      </c>
      <c r="XP38" s="15">
        <v>0</v>
      </c>
      <c r="XQ38" s="15">
        <v>0</v>
      </c>
      <c r="XS38" s="15" t="s">
        <v>2580</v>
      </c>
      <c r="XT38" s="15">
        <v>1</v>
      </c>
      <c r="XU38" s="15">
        <v>0</v>
      </c>
      <c r="XV38" s="15">
        <v>0</v>
      </c>
      <c r="XW38" s="15">
        <v>0</v>
      </c>
      <c r="XX38" s="15">
        <v>1</v>
      </c>
      <c r="XY38" s="15">
        <v>1</v>
      </c>
      <c r="YN38" s="15" t="s">
        <v>298</v>
      </c>
      <c r="YO38" s="15">
        <v>0</v>
      </c>
      <c r="YP38" s="15">
        <v>0</v>
      </c>
      <c r="YQ38" s="15">
        <v>1</v>
      </c>
      <c r="YR38" s="15">
        <v>0</v>
      </c>
      <c r="YS38" s="15">
        <v>0</v>
      </c>
      <c r="YT38" s="15">
        <v>0</v>
      </c>
      <c r="YU38" s="15">
        <v>0</v>
      </c>
      <c r="YV38" s="15">
        <v>0</v>
      </c>
      <c r="YW38" s="15">
        <v>0</v>
      </c>
      <c r="YX38" s="15">
        <v>0</v>
      </c>
      <c r="YY38" s="15">
        <v>0</v>
      </c>
      <c r="YZ38" s="15">
        <v>0</v>
      </c>
      <c r="ABR38" s="15" t="s">
        <v>255</v>
      </c>
      <c r="ABS38" s="15">
        <v>0</v>
      </c>
      <c r="ABT38" s="15">
        <v>0</v>
      </c>
      <c r="ABU38" s="15">
        <v>0</v>
      </c>
      <c r="ABV38" s="15">
        <v>0</v>
      </c>
      <c r="ABW38" s="15">
        <v>0</v>
      </c>
      <c r="ABX38" s="15">
        <v>0</v>
      </c>
      <c r="ABY38" s="15">
        <v>0</v>
      </c>
      <c r="ABZ38" s="15">
        <v>1</v>
      </c>
      <c r="ACA38" s="15">
        <v>0</v>
      </c>
      <c r="AEG38" s="15" t="s">
        <v>311</v>
      </c>
      <c r="AEH38" s="15">
        <v>0</v>
      </c>
      <c r="AEI38" s="15">
        <v>0</v>
      </c>
      <c r="AEJ38" s="15">
        <v>0</v>
      </c>
      <c r="AEK38" s="15">
        <v>0</v>
      </c>
      <c r="AEL38" s="15">
        <v>0</v>
      </c>
      <c r="AEM38" s="15">
        <v>0</v>
      </c>
      <c r="AEN38" s="15">
        <v>0</v>
      </c>
      <c r="AEO38" s="15">
        <v>1</v>
      </c>
      <c r="AEP38" s="15">
        <v>0</v>
      </c>
      <c r="AEQ38" s="15">
        <v>0</v>
      </c>
      <c r="AER38" s="15" t="s">
        <v>2581</v>
      </c>
      <c r="AGO38" s="15" t="s">
        <v>287</v>
      </c>
      <c r="AGP38" s="15">
        <v>1</v>
      </c>
      <c r="AGQ38" s="15">
        <v>0</v>
      </c>
      <c r="AGR38" s="15">
        <v>0</v>
      </c>
      <c r="AGS38" s="15">
        <v>0</v>
      </c>
      <c r="AGT38" s="15">
        <v>0</v>
      </c>
      <c r="AGU38" s="15">
        <v>0</v>
      </c>
      <c r="AGV38" s="15">
        <v>0</v>
      </c>
      <c r="AGW38" s="15">
        <v>0</v>
      </c>
      <c r="AGX38" s="15">
        <v>0</v>
      </c>
      <c r="AGY38" s="15">
        <v>0</v>
      </c>
      <c r="AGZ38" s="15">
        <v>0</v>
      </c>
      <c r="AHA38" s="15">
        <v>0</v>
      </c>
      <c r="AHC38" s="15" t="s">
        <v>2582</v>
      </c>
      <c r="AHH38" s="15" t="s">
        <v>272</v>
      </c>
      <c r="AHI38" s="15">
        <v>1</v>
      </c>
      <c r="AHJ38" s="15">
        <v>1</v>
      </c>
      <c r="AHK38" s="15">
        <v>1</v>
      </c>
      <c r="AIF38" s="15" t="s">
        <v>240</v>
      </c>
      <c r="AIG38" s="15" t="s">
        <v>240</v>
      </c>
      <c r="AIH38" s="15" t="s">
        <v>2583</v>
      </c>
      <c r="AII38" s="15" t="s">
        <v>2584</v>
      </c>
      <c r="AIZ38" s="15" t="s">
        <v>330</v>
      </c>
      <c r="AJA38" s="15">
        <v>232223809</v>
      </c>
      <c r="AJB38" s="15" t="s">
        <v>2585</v>
      </c>
      <c r="AJC38" s="13">
        <v>44515.311493055553</v>
      </c>
      <c r="AJF38" s="15" t="s">
        <v>279</v>
      </c>
      <c r="AJG38" s="15" t="s">
        <v>280</v>
      </c>
      <c r="AJI38" s="15">
        <v>37</v>
      </c>
    </row>
    <row r="39" spans="1:945" s="15" customFormat="1" x14ac:dyDescent="0.25">
      <c r="A39" s="13">
        <v>44514.434905254631</v>
      </c>
      <c r="B39" s="13">
        <v>44514.448023101853</v>
      </c>
      <c r="C39" s="13">
        <v>44514</v>
      </c>
      <c r="D39" s="15" t="s">
        <v>571</v>
      </c>
      <c r="E39" s="15" t="s">
        <v>2546</v>
      </c>
      <c r="F39" s="13">
        <v>44510</v>
      </c>
      <c r="G39" s="15" t="s">
        <v>240</v>
      </c>
      <c r="H39" s="15" t="s">
        <v>252</v>
      </c>
      <c r="I39" s="15" t="s">
        <v>252</v>
      </c>
      <c r="J39" s="15" t="s">
        <v>2109</v>
      </c>
      <c r="K39" s="15" t="s">
        <v>242</v>
      </c>
      <c r="M39" s="15" t="s">
        <v>308</v>
      </c>
      <c r="AC39" s="15" t="s">
        <v>2169</v>
      </c>
      <c r="AD39" s="15">
        <v>0</v>
      </c>
      <c r="AE39" s="15">
        <v>0</v>
      </c>
      <c r="AF39" s="15">
        <v>1</v>
      </c>
      <c r="DN39" s="15" t="s">
        <v>335</v>
      </c>
      <c r="DO39" s="15" t="s">
        <v>390</v>
      </c>
      <c r="DP39" s="15">
        <v>0</v>
      </c>
      <c r="DQ39" s="15">
        <v>0</v>
      </c>
      <c r="DR39" s="15">
        <v>0</v>
      </c>
      <c r="DS39" s="15">
        <v>1</v>
      </c>
      <c r="DT39" s="15">
        <v>0</v>
      </c>
      <c r="DU39" s="15">
        <v>0</v>
      </c>
      <c r="DV39" s="15">
        <v>0</v>
      </c>
      <c r="DW39" s="15">
        <v>0</v>
      </c>
      <c r="EC39" s="15">
        <v>0</v>
      </c>
      <c r="ED39" s="15" t="s">
        <v>2223</v>
      </c>
      <c r="EE39" s="15">
        <v>0</v>
      </c>
      <c r="EF39" s="15">
        <v>0</v>
      </c>
      <c r="EG39" s="15">
        <v>1</v>
      </c>
      <c r="EH39" s="15">
        <v>0</v>
      </c>
      <c r="EI39" s="15">
        <v>0</v>
      </c>
      <c r="EJ39" s="15">
        <v>0</v>
      </c>
      <c r="EK39" s="15">
        <v>0</v>
      </c>
      <c r="EM39" s="15" t="s">
        <v>445</v>
      </c>
      <c r="EO39" s="15" t="s">
        <v>2586</v>
      </c>
      <c r="EP39" s="15">
        <v>1</v>
      </c>
      <c r="EQ39" s="15">
        <v>1</v>
      </c>
      <c r="ER39" s="15">
        <v>0</v>
      </c>
      <c r="ES39" s="15">
        <v>0</v>
      </c>
      <c r="ET39" s="15">
        <v>0</v>
      </c>
      <c r="EU39" s="15">
        <v>0</v>
      </c>
      <c r="EV39" s="15">
        <v>0</v>
      </c>
      <c r="EW39" s="15">
        <v>0</v>
      </c>
      <c r="EX39" s="15">
        <v>0</v>
      </c>
      <c r="JL39" s="15" t="s">
        <v>415</v>
      </c>
      <c r="JP39" s="15" t="s">
        <v>2288</v>
      </c>
      <c r="JQ39" s="15">
        <v>0</v>
      </c>
      <c r="JR39" s="15">
        <v>0</v>
      </c>
      <c r="JS39" s="15">
        <v>0</v>
      </c>
      <c r="JT39" s="15">
        <v>0</v>
      </c>
      <c r="JU39" s="15">
        <v>0</v>
      </c>
      <c r="JV39" s="15">
        <v>0</v>
      </c>
      <c r="JW39" s="15">
        <v>0</v>
      </c>
      <c r="JX39" s="15">
        <v>0</v>
      </c>
      <c r="JY39" s="15">
        <v>0</v>
      </c>
      <c r="JZ39" s="15">
        <v>0</v>
      </c>
      <c r="KA39" s="15">
        <v>0</v>
      </c>
      <c r="KB39" s="15">
        <v>0</v>
      </c>
      <c r="KC39" s="15">
        <v>1</v>
      </c>
      <c r="KD39" s="15">
        <v>0</v>
      </c>
      <c r="KE39" s="15">
        <v>0</v>
      </c>
      <c r="KF39" s="15">
        <v>0</v>
      </c>
      <c r="KG39" s="15">
        <v>0</v>
      </c>
      <c r="KI39" s="15" t="s">
        <v>2587</v>
      </c>
      <c r="KN39" s="15" t="s">
        <v>240</v>
      </c>
      <c r="KV39" s="15" t="s">
        <v>240</v>
      </c>
      <c r="KW39" s="15" t="s">
        <v>2588</v>
      </c>
      <c r="LN39" s="15" t="s">
        <v>287</v>
      </c>
      <c r="LO39" s="15">
        <v>1</v>
      </c>
      <c r="LP39" s="15">
        <v>0</v>
      </c>
      <c r="LQ39" s="15">
        <v>0</v>
      </c>
      <c r="LR39" s="15">
        <v>0</v>
      </c>
      <c r="LS39" s="15">
        <v>0</v>
      </c>
      <c r="LT39" s="15">
        <v>0</v>
      </c>
      <c r="MT39" s="15" t="s">
        <v>606</v>
      </c>
      <c r="MU39" s="15">
        <v>0</v>
      </c>
      <c r="MV39" s="15">
        <v>0</v>
      </c>
      <c r="MW39" s="15">
        <v>1</v>
      </c>
      <c r="MX39" s="15">
        <v>0</v>
      </c>
      <c r="MY39" s="15">
        <v>0</v>
      </c>
      <c r="MZ39" s="15">
        <v>0</v>
      </c>
      <c r="NA39" s="15">
        <v>0</v>
      </c>
      <c r="NB39" s="15">
        <v>0</v>
      </c>
      <c r="NC39" s="15">
        <v>0</v>
      </c>
      <c r="ND39" s="15">
        <v>0</v>
      </c>
      <c r="NE39" s="15">
        <v>0</v>
      </c>
      <c r="NF39" s="15">
        <v>0</v>
      </c>
      <c r="NH39" s="15" t="s">
        <v>357</v>
      </c>
      <c r="NM39" s="15" t="s">
        <v>240</v>
      </c>
      <c r="RA39" s="15" t="s">
        <v>358</v>
      </c>
      <c r="RB39" s="15">
        <v>0</v>
      </c>
      <c r="RC39" s="15">
        <v>1</v>
      </c>
      <c r="RD39" s="15">
        <v>0</v>
      </c>
      <c r="RE39" s="15">
        <v>0</v>
      </c>
      <c r="RF39" s="15">
        <v>0</v>
      </c>
      <c r="RG39" s="15">
        <v>0</v>
      </c>
      <c r="RH39" s="15">
        <v>0</v>
      </c>
      <c r="RI39" s="15">
        <v>0</v>
      </c>
      <c r="RJ39" s="15">
        <v>0</v>
      </c>
      <c r="RW39" s="15" t="s">
        <v>2589</v>
      </c>
      <c r="RX39" s="15" t="s">
        <v>311</v>
      </c>
      <c r="RY39" s="15">
        <v>0</v>
      </c>
      <c r="RZ39" s="15">
        <v>0</v>
      </c>
      <c r="SA39" s="15">
        <v>0</v>
      </c>
      <c r="SB39" s="15">
        <v>0</v>
      </c>
      <c r="SC39" s="15">
        <v>0</v>
      </c>
      <c r="SD39" s="15">
        <v>0</v>
      </c>
      <c r="SE39" s="15">
        <v>0</v>
      </c>
      <c r="SF39" s="15">
        <v>0</v>
      </c>
      <c r="SG39" s="15">
        <v>0</v>
      </c>
      <c r="SH39" s="15">
        <v>0</v>
      </c>
      <c r="SI39" s="15">
        <v>0</v>
      </c>
      <c r="SJ39" s="15">
        <v>0</v>
      </c>
      <c r="SK39" s="15">
        <v>1</v>
      </c>
      <c r="SL39" s="15">
        <v>0</v>
      </c>
      <c r="SM39" s="15">
        <v>0</v>
      </c>
      <c r="SN39" s="15" t="s">
        <v>2590</v>
      </c>
      <c r="SO39" s="15" t="s">
        <v>292</v>
      </c>
      <c r="XI39" s="15" t="s">
        <v>2591</v>
      </c>
      <c r="XJ39" s="15" t="s">
        <v>320</v>
      </c>
      <c r="XK39" s="15">
        <v>0</v>
      </c>
      <c r="XL39" s="15">
        <v>0</v>
      </c>
      <c r="XM39" s="15">
        <v>0</v>
      </c>
      <c r="XN39" s="15">
        <v>1</v>
      </c>
      <c r="XO39" s="15">
        <v>0</v>
      </c>
      <c r="XP39" s="15">
        <v>0</v>
      </c>
      <c r="XQ39" s="15">
        <v>0</v>
      </c>
      <c r="XS39" s="15" t="s">
        <v>549</v>
      </c>
      <c r="XT39" s="15">
        <v>1</v>
      </c>
      <c r="XU39" s="15">
        <v>0</v>
      </c>
      <c r="XV39" s="15">
        <v>1</v>
      </c>
      <c r="XW39" s="15">
        <v>0</v>
      </c>
      <c r="XX39" s="15">
        <v>1</v>
      </c>
      <c r="XY39" s="15">
        <v>1</v>
      </c>
      <c r="ZB39" s="15" t="s">
        <v>267</v>
      </c>
      <c r="ZC39" s="15">
        <v>1</v>
      </c>
      <c r="ZD39" s="15">
        <v>0</v>
      </c>
      <c r="ZE39" s="15">
        <v>0</v>
      </c>
      <c r="ZF39" s="15">
        <v>0</v>
      </c>
      <c r="ZG39" s="15">
        <v>0</v>
      </c>
      <c r="ZH39" s="15">
        <v>0</v>
      </c>
      <c r="ZI39" s="15">
        <v>0</v>
      </c>
      <c r="ZJ39" s="15">
        <v>0</v>
      </c>
      <c r="ZK39" s="15">
        <v>0</v>
      </c>
      <c r="ZL39" s="15">
        <v>0</v>
      </c>
      <c r="ZM39" s="15">
        <v>0</v>
      </c>
      <c r="ZN39" s="15">
        <v>0</v>
      </c>
      <c r="ACC39" s="15" t="s">
        <v>255</v>
      </c>
      <c r="ACD39" s="15">
        <v>0</v>
      </c>
      <c r="ACE39" s="15">
        <v>0</v>
      </c>
      <c r="ACF39" s="15">
        <v>0</v>
      </c>
      <c r="ACG39" s="15">
        <v>0</v>
      </c>
      <c r="ACH39" s="15">
        <v>0</v>
      </c>
      <c r="ACI39" s="15">
        <v>0</v>
      </c>
      <c r="ACJ39" s="15">
        <v>0</v>
      </c>
      <c r="ACK39" s="15">
        <v>1</v>
      </c>
      <c r="ACL39" s="15">
        <v>0</v>
      </c>
      <c r="AES39" s="15" t="s">
        <v>311</v>
      </c>
      <c r="AET39" s="15">
        <v>0</v>
      </c>
      <c r="AEU39" s="15">
        <v>0</v>
      </c>
      <c r="AEV39" s="15">
        <v>0</v>
      </c>
      <c r="AEW39" s="15">
        <v>0</v>
      </c>
      <c r="AEX39" s="15">
        <v>0</v>
      </c>
      <c r="AEY39" s="15">
        <v>0</v>
      </c>
      <c r="AEZ39" s="15">
        <v>0</v>
      </c>
      <c r="AFA39" s="15">
        <v>1</v>
      </c>
      <c r="AFB39" s="15">
        <v>0</v>
      </c>
      <c r="AFC39" s="15">
        <v>0</v>
      </c>
      <c r="AFD39" s="15" t="s">
        <v>2592</v>
      </c>
      <c r="AGO39" s="15" t="s">
        <v>287</v>
      </c>
      <c r="AGP39" s="15">
        <v>1</v>
      </c>
      <c r="AGQ39" s="15">
        <v>0</v>
      </c>
      <c r="AGR39" s="15">
        <v>0</v>
      </c>
      <c r="AGS39" s="15">
        <v>0</v>
      </c>
      <c r="AGT39" s="15">
        <v>0</v>
      </c>
      <c r="AGU39" s="15">
        <v>0</v>
      </c>
      <c r="AGV39" s="15">
        <v>0</v>
      </c>
      <c r="AGW39" s="15">
        <v>0</v>
      </c>
      <c r="AGX39" s="15">
        <v>0</v>
      </c>
      <c r="AGY39" s="15">
        <v>0</v>
      </c>
      <c r="AGZ39" s="15">
        <v>0</v>
      </c>
      <c r="AHA39" s="15">
        <v>0</v>
      </c>
      <c r="AHL39" s="15" t="s">
        <v>271</v>
      </c>
      <c r="AHM39" s="15">
        <v>1</v>
      </c>
      <c r="AHN39" s="15">
        <v>0</v>
      </c>
      <c r="AHO39" s="15">
        <v>0</v>
      </c>
      <c r="AIJ39" s="15" t="s">
        <v>240</v>
      </c>
      <c r="AIK39" s="15" t="s">
        <v>240</v>
      </c>
      <c r="AIL39" s="15" t="s">
        <v>2593</v>
      </c>
      <c r="AIM39" s="15" t="s">
        <v>2594</v>
      </c>
      <c r="AJA39" s="15">
        <v>232223828</v>
      </c>
      <c r="AJB39" s="15" t="s">
        <v>2595</v>
      </c>
      <c r="AJC39" s="13">
        <v>44515.311516203707</v>
      </c>
      <c r="AJF39" s="15" t="s">
        <v>279</v>
      </c>
      <c r="AJG39" s="15" t="s">
        <v>280</v>
      </c>
      <c r="AJI39" s="15">
        <v>38</v>
      </c>
    </row>
    <row r="40" spans="1:945" s="15" customFormat="1" x14ac:dyDescent="0.25">
      <c r="A40" s="13">
        <v>44514.449660289349</v>
      </c>
      <c r="B40" s="13">
        <v>44514.463386331023</v>
      </c>
      <c r="C40" s="13">
        <v>44514</v>
      </c>
      <c r="D40" s="15" t="s">
        <v>571</v>
      </c>
      <c r="E40" s="15" t="s">
        <v>2546</v>
      </c>
      <c r="F40" s="13">
        <v>44511</v>
      </c>
      <c r="G40" s="15" t="s">
        <v>240</v>
      </c>
      <c r="H40" s="15" t="s">
        <v>252</v>
      </c>
      <c r="I40" s="15" t="s">
        <v>252</v>
      </c>
      <c r="J40" s="15" t="s">
        <v>496</v>
      </c>
      <c r="K40" s="15" t="s">
        <v>242</v>
      </c>
      <c r="M40" s="15" t="s">
        <v>308</v>
      </c>
      <c r="AC40" s="15" t="s">
        <v>309</v>
      </c>
      <c r="AD40" s="15">
        <v>0</v>
      </c>
      <c r="AE40" s="15">
        <v>1</v>
      </c>
      <c r="AF40" s="15">
        <v>0</v>
      </c>
      <c r="CB40" s="15" t="s">
        <v>335</v>
      </c>
      <c r="CC40" s="15" t="s">
        <v>247</v>
      </c>
      <c r="CD40" s="15">
        <v>1</v>
      </c>
      <c r="CE40" s="15">
        <v>0</v>
      </c>
      <c r="CF40" s="15">
        <v>0</v>
      </c>
      <c r="CG40" s="15">
        <v>0</v>
      </c>
      <c r="CH40" s="15">
        <v>0</v>
      </c>
      <c r="CI40" s="15">
        <v>0</v>
      </c>
      <c r="CJ40" s="15">
        <v>0</v>
      </c>
      <c r="CK40" s="15">
        <v>0</v>
      </c>
      <c r="CM40" s="15" t="s">
        <v>311</v>
      </c>
      <c r="CN40" s="15" t="s">
        <v>2596</v>
      </c>
      <c r="CO40" s="15" t="s">
        <v>311</v>
      </c>
      <c r="CP40" s="15" t="s">
        <v>2597</v>
      </c>
      <c r="CQ40" s="15">
        <v>0</v>
      </c>
      <c r="DA40" s="15" t="s">
        <v>250</v>
      </c>
      <c r="JK40" s="15" t="s">
        <v>251</v>
      </c>
      <c r="KL40" s="15" t="s">
        <v>240</v>
      </c>
      <c r="KV40" s="15" t="s">
        <v>240</v>
      </c>
      <c r="KW40" s="15" t="s">
        <v>2598</v>
      </c>
      <c r="LF40" s="15" t="s">
        <v>287</v>
      </c>
      <c r="LG40" s="15">
        <v>1</v>
      </c>
      <c r="LH40" s="15">
        <v>0</v>
      </c>
      <c r="LI40" s="15">
        <v>0</v>
      </c>
      <c r="LJ40" s="15">
        <v>0</v>
      </c>
      <c r="LK40" s="15">
        <v>0</v>
      </c>
      <c r="LL40" s="15">
        <v>0</v>
      </c>
      <c r="MT40" s="15" t="s">
        <v>606</v>
      </c>
      <c r="MU40" s="15">
        <v>0</v>
      </c>
      <c r="MV40" s="15">
        <v>0</v>
      </c>
      <c r="MW40" s="15">
        <v>1</v>
      </c>
      <c r="MX40" s="15">
        <v>0</v>
      </c>
      <c r="MY40" s="15">
        <v>0</v>
      </c>
      <c r="MZ40" s="15">
        <v>0</v>
      </c>
      <c r="NA40" s="15">
        <v>0</v>
      </c>
      <c r="NB40" s="15">
        <v>0</v>
      </c>
      <c r="NC40" s="15">
        <v>0</v>
      </c>
      <c r="ND40" s="15">
        <v>0</v>
      </c>
      <c r="NE40" s="15">
        <v>0</v>
      </c>
      <c r="NF40" s="15">
        <v>0</v>
      </c>
      <c r="NH40" s="15" t="s">
        <v>357</v>
      </c>
      <c r="NK40" s="15" t="s">
        <v>240</v>
      </c>
      <c r="PL40" s="15" t="s">
        <v>358</v>
      </c>
      <c r="PM40" s="15">
        <v>0</v>
      </c>
      <c r="PN40" s="15">
        <v>1</v>
      </c>
      <c r="PO40" s="15">
        <v>0</v>
      </c>
      <c r="PP40" s="15">
        <v>0</v>
      </c>
      <c r="PQ40" s="15">
        <v>0</v>
      </c>
      <c r="PR40" s="15">
        <v>0</v>
      </c>
      <c r="PS40" s="15">
        <v>0</v>
      </c>
      <c r="PT40" s="15">
        <v>0</v>
      </c>
      <c r="PU40" s="15">
        <v>0</v>
      </c>
      <c r="QH40" s="15" t="s">
        <v>2599</v>
      </c>
      <c r="QI40" s="15" t="s">
        <v>640</v>
      </c>
      <c r="QJ40" s="15">
        <v>1</v>
      </c>
      <c r="QK40" s="15">
        <v>1</v>
      </c>
      <c r="QL40" s="15">
        <v>1</v>
      </c>
      <c r="QM40" s="15">
        <v>1</v>
      </c>
      <c r="QN40" s="15">
        <v>1</v>
      </c>
      <c r="QO40" s="15">
        <v>1</v>
      </c>
      <c r="QP40" s="15">
        <v>0</v>
      </c>
      <c r="QQ40" s="15">
        <v>0</v>
      </c>
      <c r="QR40" s="15">
        <v>1</v>
      </c>
      <c r="QS40" s="15">
        <v>1</v>
      </c>
      <c r="QT40" s="15">
        <v>0</v>
      </c>
      <c r="QU40" s="15">
        <v>1</v>
      </c>
      <c r="QV40" s="15">
        <v>0</v>
      </c>
      <c r="QW40" s="15">
        <v>0</v>
      </c>
      <c r="QX40" s="15">
        <v>0</v>
      </c>
      <c r="QZ40" s="15" t="s">
        <v>318</v>
      </c>
      <c r="XI40" s="15" t="s">
        <v>2600</v>
      </c>
      <c r="XJ40" s="15" t="s">
        <v>670</v>
      </c>
      <c r="XK40" s="15">
        <v>1</v>
      </c>
      <c r="XL40" s="15">
        <v>1</v>
      </c>
      <c r="XM40" s="15">
        <v>0</v>
      </c>
      <c r="XN40" s="15">
        <v>1</v>
      </c>
      <c r="XO40" s="15">
        <v>0</v>
      </c>
      <c r="XP40" s="15">
        <v>0</v>
      </c>
      <c r="XQ40" s="15">
        <v>0</v>
      </c>
      <c r="XS40" s="15" t="s">
        <v>549</v>
      </c>
      <c r="XT40" s="15">
        <v>1</v>
      </c>
      <c r="XU40" s="15">
        <v>0</v>
      </c>
      <c r="XV40" s="15">
        <v>1</v>
      </c>
      <c r="XW40" s="15">
        <v>0</v>
      </c>
      <c r="XX40" s="15">
        <v>1</v>
      </c>
      <c r="XY40" s="15">
        <v>1</v>
      </c>
      <c r="YN40" s="15" t="s">
        <v>298</v>
      </c>
      <c r="YO40" s="15">
        <v>0</v>
      </c>
      <c r="YP40" s="15">
        <v>0</v>
      </c>
      <c r="YQ40" s="15">
        <v>1</v>
      </c>
      <c r="YR40" s="15">
        <v>0</v>
      </c>
      <c r="YS40" s="15">
        <v>0</v>
      </c>
      <c r="YT40" s="15">
        <v>0</v>
      </c>
      <c r="YU40" s="15">
        <v>0</v>
      </c>
      <c r="YV40" s="15">
        <v>0</v>
      </c>
      <c r="YW40" s="15">
        <v>0</v>
      </c>
      <c r="YX40" s="15">
        <v>0</v>
      </c>
      <c r="YY40" s="15">
        <v>0</v>
      </c>
      <c r="YZ40" s="15">
        <v>0</v>
      </c>
      <c r="ABR40" s="15" t="s">
        <v>255</v>
      </c>
      <c r="ABS40" s="15">
        <v>0</v>
      </c>
      <c r="ABT40" s="15">
        <v>0</v>
      </c>
      <c r="ABU40" s="15">
        <v>0</v>
      </c>
      <c r="ABV40" s="15">
        <v>0</v>
      </c>
      <c r="ABW40" s="15">
        <v>0</v>
      </c>
      <c r="ABX40" s="15">
        <v>0</v>
      </c>
      <c r="ABY40" s="15">
        <v>0</v>
      </c>
      <c r="ABZ40" s="15">
        <v>1</v>
      </c>
      <c r="ACA40" s="15">
        <v>0</v>
      </c>
      <c r="AEG40" s="15" t="s">
        <v>267</v>
      </c>
      <c r="AEH40" s="15">
        <v>1</v>
      </c>
      <c r="AEI40" s="15">
        <v>0</v>
      </c>
      <c r="AEJ40" s="15">
        <v>0</v>
      </c>
      <c r="AEK40" s="15">
        <v>0</v>
      </c>
      <c r="AEL40" s="15">
        <v>0</v>
      </c>
      <c r="AEM40" s="15">
        <v>0</v>
      </c>
      <c r="AEN40" s="15">
        <v>0</v>
      </c>
      <c r="AEO40" s="15">
        <v>0</v>
      </c>
      <c r="AEP40" s="15">
        <v>0</v>
      </c>
      <c r="AEQ40" s="15">
        <v>0</v>
      </c>
      <c r="AGO40" s="15" t="s">
        <v>287</v>
      </c>
      <c r="AGP40" s="15">
        <v>1</v>
      </c>
      <c r="AGQ40" s="15">
        <v>0</v>
      </c>
      <c r="AGR40" s="15">
        <v>0</v>
      </c>
      <c r="AGS40" s="15">
        <v>0</v>
      </c>
      <c r="AGT40" s="15">
        <v>0</v>
      </c>
      <c r="AGU40" s="15">
        <v>0</v>
      </c>
      <c r="AGV40" s="15">
        <v>0</v>
      </c>
      <c r="AGW40" s="15">
        <v>0</v>
      </c>
      <c r="AGX40" s="15">
        <v>0</v>
      </c>
      <c r="AGY40" s="15">
        <v>0</v>
      </c>
      <c r="AGZ40" s="15">
        <v>0</v>
      </c>
      <c r="AHA40" s="15">
        <v>0</v>
      </c>
      <c r="AHC40" s="15" t="s">
        <v>2601</v>
      </c>
      <c r="AHH40" s="15" t="s">
        <v>272</v>
      </c>
      <c r="AHI40" s="15">
        <v>1</v>
      </c>
      <c r="AHJ40" s="15">
        <v>1</v>
      </c>
      <c r="AHK40" s="15">
        <v>1</v>
      </c>
      <c r="AIF40" s="15" t="s">
        <v>240</v>
      </c>
      <c r="AIG40" s="15" t="s">
        <v>240</v>
      </c>
      <c r="AIH40" s="15" t="s">
        <v>2602</v>
      </c>
      <c r="AII40" s="15" t="s">
        <v>2603</v>
      </c>
      <c r="AJA40" s="15">
        <v>232223839</v>
      </c>
      <c r="AJB40" s="15" t="s">
        <v>2604</v>
      </c>
      <c r="AJC40" s="13">
        <v>44515.311539351853</v>
      </c>
      <c r="AJF40" s="15" t="s">
        <v>279</v>
      </c>
      <c r="AJG40" s="15" t="s">
        <v>280</v>
      </c>
      <c r="AJI40" s="15">
        <v>39</v>
      </c>
    </row>
    <row r="41" spans="1:945" s="15" customFormat="1" x14ac:dyDescent="0.25">
      <c r="A41" s="13">
        <v>44515.376546284722</v>
      </c>
      <c r="B41" s="13">
        <v>44515.381627025461</v>
      </c>
      <c r="C41" s="13">
        <v>44515</v>
      </c>
      <c r="D41" s="15" t="s">
        <v>571</v>
      </c>
      <c r="E41" s="15" t="s">
        <v>2546</v>
      </c>
      <c r="F41" s="13">
        <v>44512</v>
      </c>
      <c r="G41" s="15" t="s">
        <v>240</v>
      </c>
      <c r="H41" s="15" t="s">
        <v>252</v>
      </c>
      <c r="I41" s="15" t="s">
        <v>252</v>
      </c>
      <c r="J41" s="15" t="s">
        <v>2102</v>
      </c>
      <c r="K41" s="15" t="s">
        <v>307</v>
      </c>
      <c r="M41" s="15" t="s">
        <v>308</v>
      </c>
      <c r="AC41" s="15" t="s">
        <v>2169</v>
      </c>
      <c r="AD41" s="15">
        <v>0</v>
      </c>
      <c r="AE41" s="15">
        <v>0</v>
      </c>
      <c r="AF41" s="15">
        <v>1</v>
      </c>
      <c r="DN41" s="15" t="s">
        <v>335</v>
      </c>
      <c r="DO41" s="15" t="s">
        <v>390</v>
      </c>
      <c r="DP41" s="15">
        <v>0</v>
      </c>
      <c r="DQ41" s="15">
        <v>0</v>
      </c>
      <c r="DR41" s="15">
        <v>0</v>
      </c>
      <c r="DS41" s="15">
        <v>1</v>
      </c>
      <c r="DT41" s="15">
        <v>0</v>
      </c>
      <c r="DU41" s="15">
        <v>0</v>
      </c>
      <c r="DV41" s="15">
        <v>0</v>
      </c>
      <c r="DW41" s="15">
        <v>0</v>
      </c>
      <c r="EC41" s="15">
        <v>0</v>
      </c>
      <c r="ED41" s="15" t="s">
        <v>2605</v>
      </c>
      <c r="EE41" s="15">
        <v>0</v>
      </c>
      <c r="EF41" s="15">
        <v>1</v>
      </c>
      <c r="EG41" s="15">
        <v>1</v>
      </c>
      <c r="EH41" s="15">
        <v>0</v>
      </c>
      <c r="EI41" s="15">
        <v>0</v>
      </c>
      <c r="EJ41" s="15">
        <v>0</v>
      </c>
      <c r="EK41" s="15">
        <v>0</v>
      </c>
      <c r="EM41" s="15" t="s">
        <v>445</v>
      </c>
      <c r="EO41" s="15" t="s">
        <v>353</v>
      </c>
      <c r="EP41" s="15">
        <v>0</v>
      </c>
      <c r="EQ41" s="15">
        <v>1</v>
      </c>
      <c r="ER41" s="15">
        <v>0</v>
      </c>
      <c r="ES41" s="15">
        <v>0</v>
      </c>
      <c r="ET41" s="15">
        <v>0</v>
      </c>
      <c r="EU41" s="15">
        <v>0</v>
      </c>
      <c r="EV41" s="15">
        <v>0</v>
      </c>
      <c r="EW41" s="15">
        <v>0</v>
      </c>
      <c r="EX41" s="15">
        <v>0</v>
      </c>
      <c r="JL41" s="15" t="s">
        <v>415</v>
      </c>
      <c r="JP41" s="15" t="s">
        <v>2288</v>
      </c>
      <c r="JQ41" s="15">
        <v>0</v>
      </c>
      <c r="JR41" s="15">
        <v>0</v>
      </c>
      <c r="JS41" s="15">
        <v>0</v>
      </c>
      <c r="JT41" s="15">
        <v>0</v>
      </c>
      <c r="JU41" s="15">
        <v>0</v>
      </c>
      <c r="JV41" s="15">
        <v>0</v>
      </c>
      <c r="JW41" s="15">
        <v>0</v>
      </c>
      <c r="JX41" s="15">
        <v>0</v>
      </c>
      <c r="JY41" s="15">
        <v>0</v>
      </c>
      <c r="JZ41" s="15">
        <v>0</v>
      </c>
      <c r="KA41" s="15">
        <v>0</v>
      </c>
      <c r="KB41" s="15">
        <v>0</v>
      </c>
      <c r="KC41" s="15">
        <v>1</v>
      </c>
      <c r="KD41" s="15">
        <v>0</v>
      </c>
      <c r="KE41" s="15">
        <v>0</v>
      </c>
      <c r="KF41" s="15">
        <v>0</v>
      </c>
      <c r="KG41" s="15">
        <v>0</v>
      </c>
      <c r="KI41" s="15" t="s">
        <v>2606</v>
      </c>
      <c r="KN41" s="15" t="s">
        <v>252</v>
      </c>
      <c r="KO41" s="15" t="s">
        <v>2607</v>
      </c>
      <c r="KV41" s="15" t="s">
        <v>240</v>
      </c>
      <c r="KW41" s="15" t="s">
        <v>2608</v>
      </c>
      <c r="LN41" s="15" t="s">
        <v>287</v>
      </c>
      <c r="LO41" s="15">
        <v>1</v>
      </c>
      <c r="LP41" s="15">
        <v>0</v>
      </c>
      <c r="LQ41" s="15">
        <v>0</v>
      </c>
      <c r="LR41" s="15">
        <v>0</v>
      </c>
      <c r="LS41" s="15">
        <v>0</v>
      </c>
      <c r="LT41" s="15">
        <v>0</v>
      </c>
      <c r="MT41" s="15" t="s">
        <v>576</v>
      </c>
      <c r="MU41" s="15">
        <v>0</v>
      </c>
      <c r="MV41" s="15">
        <v>1</v>
      </c>
      <c r="MW41" s="15">
        <v>1</v>
      </c>
      <c r="MX41" s="15">
        <v>0</v>
      </c>
      <c r="MY41" s="15">
        <v>0</v>
      </c>
      <c r="MZ41" s="15">
        <v>0</v>
      </c>
      <c r="NA41" s="15">
        <v>0</v>
      </c>
      <c r="NB41" s="15">
        <v>0</v>
      </c>
      <c r="NC41" s="15">
        <v>0</v>
      </c>
      <c r="ND41" s="15">
        <v>0</v>
      </c>
      <c r="NE41" s="15">
        <v>0</v>
      </c>
      <c r="NF41" s="15">
        <v>0</v>
      </c>
      <c r="NH41" s="15" t="s">
        <v>357</v>
      </c>
      <c r="NM41" s="15" t="s">
        <v>240</v>
      </c>
      <c r="RA41" s="15" t="s">
        <v>358</v>
      </c>
      <c r="RB41" s="15">
        <v>0</v>
      </c>
      <c r="RC41" s="15">
        <v>1</v>
      </c>
      <c r="RD41" s="15">
        <v>0</v>
      </c>
      <c r="RE41" s="15">
        <v>0</v>
      </c>
      <c r="RF41" s="15">
        <v>0</v>
      </c>
      <c r="RG41" s="15">
        <v>0</v>
      </c>
      <c r="RH41" s="15">
        <v>0</v>
      </c>
      <c r="RI41" s="15">
        <v>0</v>
      </c>
      <c r="RJ41" s="15">
        <v>0</v>
      </c>
      <c r="RW41" s="15" t="s">
        <v>2609</v>
      </c>
      <c r="RX41" s="15" t="s">
        <v>2610</v>
      </c>
      <c r="RY41" s="15">
        <v>1</v>
      </c>
      <c r="RZ41" s="15">
        <v>0</v>
      </c>
      <c r="SA41" s="15">
        <v>0</v>
      </c>
      <c r="SB41" s="15">
        <v>1</v>
      </c>
      <c r="SC41" s="15">
        <v>1</v>
      </c>
      <c r="SD41" s="15">
        <v>0</v>
      </c>
      <c r="SE41" s="15">
        <v>1</v>
      </c>
      <c r="SF41" s="15">
        <v>0</v>
      </c>
      <c r="SG41" s="15">
        <v>0</v>
      </c>
      <c r="SH41" s="15">
        <v>0</v>
      </c>
      <c r="SI41" s="15">
        <v>0</v>
      </c>
      <c r="SJ41" s="15">
        <v>0</v>
      </c>
      <c r="SK41" s="15">
        <v>0</v>
      </c>
      <c r="SL41" s="15">
        <v>0</v>
      </c>
      <c r="SM41" s="15">
        <v>0</v>
      </c>
      <c r="SO41" s="15" t="s">
        <v>292</v>
      </c>
      <c r="XI41" s="15" t="s">
        <v>2611</v>
      </c>
      <c r="XJ41" s="15" t="s">
        <v>320</v>
      </c>
      <c r="XK41" s="15">
        <v>0</v>
      </c>
      <c r="XL41" s="15">
        <v>0</v>
      </c>
      <c r="XM41" s="15">
        <v>0</v>
      </c>
      <c r="XN41" s="15">
        <v>1</v>
      </c>
      <c r="XO41" s="15">
        <v>0</v>
      </c>
      <c r="XP41" s="15">
        <v>0</v>
      </c>
      <c r="XQ41" s="15">
        <v>0</v>
      </c>
      <c r="XS41" s="15" t="s">
        <v>580</v>
      </c>
      <c r="XT41" s="15">
        <v>1</v>
      </c>
      <c r="XU41" s="15">
        <v>1</v>
      </c>
      <c r="XV41" s="15">
        <v>1</v>
      </c>
      <c r="XW41" s="15">
        <v>1</v>
      </c>
      <c r="XX41" s="15">
        <v>1</v>
      </c>
      <c r="XY41" s="15">
        <v>1</v>
      </c>
      <c r="ZB41" s="15" t="s">
        <v>267</v>
      </c>
      <c r="ZC41" s="15">
        <v>1</v>
      </c>
      <c r="ZD41" s="15">
        <v>0</v>
      </c>
      <c r="ZE41" s="15">
        <v>0</v>
      </c>
      <c r="ZF41" s="15">
        <v>0</v>
      </c>
      <c r="ZG41" s="15">
        <v>0</v>
      </c>
      <c r="ZH41" s="15">
        <v>0</v>
      </c>
      <c r="ZI41" s="15">
        <v>0</v>
      </c>
      <c r="ZJ41" s="15">
        <v>0</v>
      </c>
      <c r="ZK41" s="15">
        <v>0</v>
      </c>
      <c r="ZL41" s="15">
        <v>0</v>
      </c>
      <c r="ZM41" s="15">
        <v>0</v>
      </c>
      <c r="ZN41" s="15">
        <v>0</v>
      </c>
      <c r="ACC41" s="15" t="s">
        <v>267</v>
      </c>
      <c r="ACD41" s="15">
        <v>1</v>
      </c>
      <c r="ACE41" s="15">
        <v>0</v>
      </c>
      <c r="ACF41" s="15">
        <v>0</v>
      </c>
      <c r="ACG41" s="15">
        <v>0</v>
      </c>
      <c r="ACH41" s="15">
        <v>0</v>
      </c>
      <c r="ACI41" s="15">
        <v>0</v>
      </c>
      <c r="ACJ41" s="15">
        <v>0</v>
      </c>
      <c r="ACK41" s="15">
        <v>0</v>
      </c>
      <c r="ACL41" s="15">
        <v>0</v>
      </c>
      <c r="AES41" s="15" t="s">
        <v>311</v>
      </c>
      <c r="AET41" s="15">
        <v>0</v>
      </c>
      <c r="AEU41" s="15">
        <v>0</v>
      </c>
      <c r="AEV41" s="15">
        <v>0</v>
      </c>
      <c r="AEW41" s="15">
        <v>0</v>
      </c>
      <c r="AEX41" s="15">
        <v>0</v>
      </c>
      <c r="AEY41" s="15">
        <v>0</v>
      </c>
      <c r="AEZ41" s="15">
        <v>0</v>
      </c>
      <c r="AFA41" s="15">
        <v>1</v>
      </c>
      <c r="AFB41" s="15">
        <v>0</v>
      </c>
      <c r="AFC41" s="15">
        <v>0</v>
      </c>
      <c r="AFD41" s="15" t="s">
        <v>2612</v>
      </c>
      <c r="AGO41" s="15" t="s">
        <v>287</v>
      </c>
      <c r="AGP41" s="15">
        <v>1</v>
      </c>
      <c r="AGQ41" s="15">
        <v>0</v>
      </c>
      <c r="AGR41" s="15">
        <v>0</v>
      </c>
      <c r="AGS41" s="15">
        <v>0</v>
      </c>
      <c r="AGT41" s="15">
        <v>0</v>
      </c>
      <c r="AGU41" s="15">
        <v>0</v>
      </c>
      <c r="AGV41" s="15">
        <v>0</v>
      </c>
      <c r="AGW41" s="15">
        <v>0</v>
      </c>
      <c r="AGX41" s="15">
        <v>0</v>
      </c>
      <c r="AGY41" s="15">
        <v>0</v>
      </c>
      <c r="AGZ41" s="15">
        <v>0</v>
      </c>
      <c r="AHA41" s="15">
        <v>0</v>
      </c>
      <c r="AHC41" s="15" t="s">
        <v>2613</v>
      </c>
      <c r="AHL41" s="15" t="s">
        <v>271</v>
      </c>
      <c r="AHM41" s="15">
        <v>1</v>
      </c>
      <c r="AHN41" s="15">
        <v>0</v>
      </c>
      <c r="AHO41" s="15">
        <v>0</v>
      </c>
      <c r="AIJ41" s="15" t="s">
        <v>240</v>
      </c>
      <c r="AIK41" s="15" t="s">
        <v>255</v>
      </c>
      <c r="AIL41" s="15" t="s">
        <v>2614</v>
      </c>
      <c r="AIM41" s="15" t="s">
        <v>2615</v>
      </c>
      <c r="AJA41" s="15">
        <v>232223849</v>
      </c>
      <c r="AJB41" s="15" t="s">
        <v>2616</v>
      </c>
      <c r="AJC41" s="13">
        <v>44515.311562499999</v>
      </c>
      <c r="AJF41" s="15" t="s">
        <v>279</v>
      </c>
      <c r="AJG41" s="15" t="s">
        <v>280</v>
      </c>
      <c r="AJI41" s="15">
        <v>40</v>
      </c>
    </row>
    <row r="42" spans="1:945" s="15" customFormat="1" x14ac:dyDescent="0.25">
      <c r="A42" s="13">
        <v>44515.381670150462</v>
      </c>
      <c r="B42" s="13">
        <v>44515.388644328697</v>
      </c>
      <c r="C42" s="13">
        <v>44515</v>
      </c>
      <c r="D42" s="15" t="s">
        <v>571</v>
      </c>
      <c r="E42" s="15" t="s">
        <v>2546</v>
      </c>
      <c r="F42" s="13">
        <v>44511</v>
      </c>
      <c r="G42" s="15" t="s">
        <v>240</v>
      </c>
      <c r="H42" s="15" t="s">
        <v>252</v>
      </c>
      <c r="I42" s="15" t="s">
        <v>252</v>
      </c>
      <c r="J42" s="15" t="s">
        <v>690</v>
      </c>
      <c r="K42" s="15" t="s">
        <v>307</v>
      </c>
      <c r="M42" s="15" t="s">
        <v>243</v>
      </c>
      <c r="N42" s="15" t="s">
        <v>2617</v>
      </c>
      <c r="O42" s="15">
        <v>0</v>
      </c>
      <c r="P42" s="15">
        <v>1</v>
      </c>
      <c r="Q42" s="15">
        <v>0</v>
      </c>
      <c r="R42" s="15">
        <v>0</v>
      </c>
      <c r="S42" s="15">
        <v>0</v>
      </c>
      <c r="T42" s="15">
        <v>0</v>
      </c>
      <c r="U42" s="15">
        <v>1</v>
      </c>
      <c r="V42" s="15">
        <v>0</v>
      </c>
      <c r="W42" s="15">
        <v>0</v>
      </c>
      <c r="X42" s="15">
        <v>0</v>
      </c>
      <c r="Z42" s="15">
        <v>85</v>
      </c>
      <c r="AA42" s="15">
        <v>60</v>
      </c>
      <c r="AB42" s="15">
        <v>1</v>
      </c>
      <c r="AG42" s="15" t="s">
        <v>487</v>
      </c>
      <c r="AH42" s="15">
        <v>0</v>
      </c>
      <c r="AI42" s="15">
        <v>0</v>
      </c>
      <c r="AJ42" s="15">
        <v>1</v>
      </c>
      <c r="AK42" s="15">
        <v>0</v>
      </c>
      <c r="AL42" s="15">
        <v>0</v>
      </c>
      <c r="AM42" s="15">
        <v>0</v>
      </c>
      <c r="AN42" s="15">
        <v>0</v>
      </c>
      <c r="GL42" s="15" t="s">
        <v>335</v>
      </c>
      <c r="GM42" s="15" t="s">
        <v>247</v>
      </c>
      <c r="GN42" s="15">
        <v>1</v>
      </c>
      <c r="GO42" s="15">
        <v>0</v>
      </c>
      <c r="GP42" s="15">
        <v>0</v>
      </c>
      <c r="GQ42" s="15">
        <v>0</v>
      </c>
      <c r="GR42" s="15">
        <v>0</v>
      </c>
      <c r="GS42" s="15">
        <v>0</v>
      </c>
      <c r="GT42" s="15">
        <v>0</v>
      </c>
      <c r="GU42" s="15">
        <v>0</v>
      </c>
      <c r="GW42" s="15" t="s">
        <v>352</v>
      </c>
      <c r="GY42" s="15" t="s">
        <v>249</v>
      </c>
      <c r="HA42" s="15">
        <v>250</v>
      </c>
      <c r="HK42" s="15" t="s">
        <v>250</v>
      </c>
      <c r="JN42" s="15" t="s">
        <v>251</v>
      </c>
      <c r="KR42" s="15" t="s">
        <v>240</v>
      </c>
      <c r="KV42" s="15" t="s">
        <v>255</v>
      </c>
      <c r="MD42" s="15" t="s">
        <v>311</v>
      </c>
      <c r="ME42" s="15">
        <v>0</v>
      </c>
      <c r="MF42" s="15">
        <v>0</v>
      </c>
      <c r="MG42" s="15">
        <v>0</v>
      </c>
      <c r="MH42" s="15">
        <v>1</v>
      </c>
      <c r="MI42" s="15">
        <v>0</v>
      </c>
      <c r="MJ42" s="15">
        <v>0</v>
      </c>
      <c r="MK42" s="15" t="s">
        <v>2618</v>
      </c>
      <c r="MT42" s="15" t="s">
        <v>2619</v>
      </c>
      <c r="MU42" s="15">
        <v>0</v>
      </c>
      <c r="MV42" s="15">
        <v>0</v>
      </c>
      <c r="MW42" s="15">
        <v>1</v>
      </c>
      <c r="MX42" s="15">
        <v>0</v>
      </c>
      <c r="MY42" s="15">
        <v>0</v>
      </c>
      <c r="MZ42" s="15">
        <v>0</v>
      </c>
      <c r="NA42" s="15">
        <v>0</v>
      </c>
      <c r="NB42" s="15">
        <v>1</v>
      </c>
      <c r="NC42" s="15">
        <v>0</v>
      </c>
      <c r="ND42" s="15">
        <v>0</v>
      </c>
      <c r="NE42" s="15">
        <v>0</v>
      </c>
      <c r="NF42" s="15">
        <v>0</v>
      </c>
      <c r="NH42" s="15" t="s">
        <v>357</v>
      </c>
      <c r="NR42" s="15" t="s">
        <v>240</v>
      </c>
      <c r="UP42" s="15" t="s">
        <v>289</v>
      </c>
      <c r="UQ42" s="15">
        <v>1</v>
      </c>
      <c r="UR42" s="15">
        <v>0</v>
      </c>
      <c r="US42" s="15">
        <v>0</v>
      </c>
      <c r="UT42" s="15">
        <v>0</v>
      </c>
      <c r="UU42" s="15">
        <v>0</v>
      </c>
      <c r="UV42" s="15">
        <v>0</v>
      </c>
      <c r="UW42" s="15">
        <v>0</v>
      </c>
      <c r="UX42" s="15">
        <v>0</v>
      </c>
      <c r="UY42" s="15">
        <v>0</v>
      </c>
      <c r="VB42" s="15" t="s">
        <v>311</v>
      </c>
      <c r="VC42" s="15">
        <v>0</v>
      </c>
      <c r="VD42" s="15">
        <v>0</v>
      </c>
      <c r="VE42" s="15">
        <v>0</v>
      </c>
      <c r="VF42" s="15">
        <v>0</v>
      </c>
      <c r="VG42" s="15">
        <v>0</v>
      </c>
      <c r="VH42" s="15">
        <v>0</v>
      </c>
      <c r="VI42" s="15">
        <v>0</v>
      </c>
      <c r="VJ42" s="15">
        <v>0</v>
      </c>
      <c r="VK42" s="15">
        <v>0</v>
      </c>
      <c r="VL42" s="15">
        <v>0</v>
      </c>
      <c r="VM42" s="15">
        <v>0</v>
      </c>
      <c r="VN42" s="15">
        <v>0</v>
      </c>
      <c r="VO42" s="15">
        <v>1</v>
      </c>
      <c r="VP42" s="15">
        <v>0</v>
      </c>
      <c r="VQ42" s="15">
        <v>0</v>
      </c>
      <c r="VR42" s="15" t="s">
        <v>2620</v>
      </c>
      <c r="VS42" s="15" t="s">
        <v>318</v>
      </c>
      <c r="XI42" s="15" t="s">
        <v>2621</v>
      </c>
      <c r="XJ42" s="15" t="s">
        <v>320</v>
      </c>
      <c r="XK42" s="15">
        <v>0</v>
      </c>
      <c r="XL42" s="15">
        <v>0</v>
      </c>
      <c r="XM42" s="15">
        <v>0</v>
      </c>
      <c r="XN42" s="15">
        <v>1</v>
      </c>
      <c r="XO42" s="15">
        <v>0</v>
      </c>
      <c r="XP42" s="15">
        <v>0</v>
      </c>
      <c r="XQ42" s="15">
        <v>0</v>
      </c>
      <c r="AAD42" s="15" t="s">
        <v>255</v>
      </c>
      <c r="AAE42" s="15">
        <v>0</v>
      </c>
      <c r="AAF42" s="15">
        <v>0</v>
      </c>
      <c r="AAG42" s="15">
        <v>0</v>
      </c>
      <c r="AAH42" s="15">
        <v>0</v>
      </c>
      <c r="AAI42" s="15">
        <v>0</v>
      </c>
      <c r="AAJ42" s="15">
        <v>0</v>
      </c>
      <c r="AAK42" s="15">
        <v>0</v>
      </c>
      <c r="AAL42" s="15">
        <v>0</v>
      </c>
      <c r="AAM42" s="15">
        <v>0</v>
      </c>
      <c r="AAN42" s="15">
        <v>0</v>
      </c>
      <c r="AAO42" s="15">
        <v>1</v>
      </c>
      <c r="AAP42" s="15">
        <v>0</v>
      </c>
      <c r="ACY42" s="15" t="s">
        <v>267</v>
      </c>
      <c r="ACZ42" s="15">
        <v>1</v>
      </c>
      <c r="ADA42" s="15">
        <v>0</v>
      </c>
      <c r="ADB42" s="15">
        <v>0</v>
      </c>
      <c r="ADC42" s="15">
        <v>0</v>
      </c>
      <c r="ADD42" s="15">
        <v>0</v>
      </c>
      <c r="ADE42" s="15">
        <v>0</v>
      </c>
      <c r="ADF42" s="15">
        <v>0</v>
      </c>
      <c r="ADG42" s="15">
        <v>0</v>
      </c>
      <c r="ADH42" s="15">
        <v>0</v>
      </c>
      <c r="AFQ42" s="15" t="s">
        <v>267</v>
      </c>
      <c r="AFR42" s="15">
        <v>1</v>
      </c>
      <c r="AFS42" s="15">
        <v>0</v>
      </c>
      <c r="AFT42" s="15">
        <v>0</v>
      </c>
      <c r="AFU42" s="15">
        <v>0</v>
      </c>
      <c r="AFV42" s="15">
        <v>0</v>
      </c>
      <c r="AFW42" s="15">
        <v>0</v>
      </c>
      <c r="AFX42" s="15">
        <v>0</v>
      </c>
      <c r="AFY42" s="15">
        <v>0</v>
      </c>
      <c r="AFZ42" s="15">
        <v>0</v>
      </c>
      <c r="AGA42" s="15">
        <v>0</v>
      </c>
      <c r="AGO42" s="15" t="s">
        <v>287</v>
      </c>
      <c r="AGP42" s="15">
        <v>1</v>
      </c>
      <c r="AGQ42" s="15">
        <v>0</v>
      </c>
      <c r="AGR42" s="15">
        <v>0</v>
      </c>
      <c r="AGS42" s="15">
        <v>0</v>
      </c>
      <c r="AGT42" s="15">
        <v>0</v>
      </c>
      <c r="AGU42" s="15">
        <v>0</v>
      </c>
      <c r="AGV42" s="15">
        <v>0</v>
      </c>
      <c r="AGW42" s="15">
        <v>0</v>
      </c>
      <c r="AGX42" s="15">
        <v>0</v>
      </c>
      <c r="AGY42" s="15">
        <v>0</v>
      </c>
      <c r="AGZ42" s="15">
        <v>0</v>
      </c>
      <c r="AHA42" s="15">
        <v>0</v>
      </c>
      <c r="AHT42" s="15" t="s">
        <v>271</v>
      </c>
      <c r="AHU42" s="15">
        <v>1</v>
      </c>
      <c r="AHV42" s="15">
        <v>0</v>
      </c>
      <c r="AHW42" s="15">
        <v>0</v>
      </c>
      <c r="AIR42" s="15" t="s">
        <v>240</v>
      </c>
      <c r="AIS42" s="15" t="s">
        <v>255</v>
      </c>
      <c r="AJA42" s="15">
        <v>232223859</v>
      </c>
      <c r="AJB42" s="15" t="s">
        <v>2622</v>
      </c>
      <c r="AJC42" s="13">
        <v>44515.311574074083</v>
      </c>
      <c r="AJF42" s="15" t="s">
        <v>279</v>
      </c>
      <c r="AJG42" s="15" t="s">
        <v>280</v>
      </c>
      <c r="AJI42" s="15">
        <v>41</v>
      </c>
    </row>
    <row r="43" spans="1:945" s="15" customFormat="1" x14ac:dyDescent="0.25">
      <c r="A43" s="13">
        <v>44515.388853865741</v>
      </c>
      <c r="B43" s="13">
        <v>44515.394554016202</v>
      </c>
      <c r="C43" s="13">
        <v>44515</v>
      </c>
      <c r="D43" s="15" t="s">
        <v>571</v>
      </c>
      <c r="E43" s="15" t="s">
        <v>2546</v>
      </c>
      <c r="F43" s="13">
        <v>44513</v>
      </c>
      <c r="G43" s="15" t="s">
        <v>240</v>
      </c>
      <c r="H43" s="15" t="s">
        <v>240</v>
      </c>
      <c r="I43" s="15" t="s">
        <v>252</v>
      </c>
      <c r="J43" s="15" t="s">
        <v>496</v>
      </c>
      <c r="K43" s="15" t="s">
        <v>242</v>
      </c>
      <c r="M43" s="15" t="s">
        <v>243</v>
      </c>
      <c r="N43" s="15" t="s">
        <v>2146</v>
      </c>
      <c r="O43" s="15">
        <v>0</v>
      </c>
      <c r="P43" s="15">
        <v>1</v>
      </c>
      <c r="Q43" s="15">
        <v>0</v>
      </c>
      <c r="R43" s="15">
        <v>0</v>
      </c>
      <c r="S43" s="15">
        <v>0</v>
      </c>
      <c r="T43" s="15">
        <v>0</v>
      </c>
      <c r="U43" s="15">
        <v>0</v>
      </c>
      <c r="V43" s="15">
        <v>0</v>
      </c>
      <c r="W43" s="15">
        <v>0</v>
      </c>
      <c r="X43" s="15">
        <v>0</v>
      </c>
      <c r="Z43" s="15">
        <v>75</v>
      </c>
      <c r="AA43" s="15">
        <v>55</v>
      </c>
      <c r="AB43" s="15">
        <v>1</v>
      </c>
      <c r="AG43" s="15" t="s">
        <v>487</v>
      </c>
      <c r="AH43" s="15">
        <v>0</v>
      </c>
      <c r="AI43" s="15">
        <v>0</v>
      </c>
      <c r="AJ43" s="15">
        <v>1</v>
      </c>
      <c r="AK43" s="15">
        <v>0</v>
      </c>
      <c r="AL43" s="15">
        <v>0</v>
      </c>
      <c r="AM43" s="15">
        <v>0</v>
      </c>
      <c r="AN43" s="15">
        <v>0</v>
      </c>
      <c r="GL43" s="15" t="s">
        <v>335</v>
      </c>
      <c r="GM43" s="15" t="s">
        <v>247</v>
      </c>
      <c r="GN43" s="15">
        <v>1</v>
      </c>
      <c r="GO43" s="15">
        <v>0</v>
      </c>
      <c r="GP43" s="15">
        <v>0</v>
      </c>
      <c r="GQ43" s="15">
        <v>0</v>
      </c>
      <c r="GR43" s="15">
        <v>0</v>
      </c>
      <c r="GS43" s="15">
        <v>0</v>
      </c>
      <c r="GT43" s="15">
        <v>0</v>
      </c>
      <c r="GU43" s="15">
        <v>0</v>
      </c>
      <c r="GW43" s="15" t="s">
        <v>352</v>
      </c>
      <c r="GY43" s="15" t="s">
        <v>336</v>
      </c>
      <c r="HA43" s="15">
        <v>200</v>
      </c>
      <c r="HK43" s="15" t="s">
        <v>250</v>
      </c>
      <c r="JN43" s="15" t="s">
        <v>251</v>
      </c>
      <c r="KR43" s="15" t="s">
        <v>240</v>
      </c>
      <c r="KV43" s="15" t="s">
        <v>255</v>
      </c>
      <c r="MD43" s="15" t="s">
        <v>287</v>
      </c>
      <c r="ME43" s="15">
        <v>1</v>
      </c>
      <c r="MF43" s="15">
        <v>0</v>
      </c>
      <c r="MG43" s="15">
        <v>0</v>
      </c>
      <c r="MH43" s="15">
        <v>0</v>
      </c>
      <c r="MI43" s="15">
        <v>0</v>
      </c>
      <c r="MJ43" s="15">
        <v>0</v>
      </c>
      <c r="MT43" s="15" t="s">
        <v>606</v>
      </c>
      <c r="MU43" s="15">
        <v>0</v>
      </c>
      <c r="MV43" s="15">
        <v>0</v>
      </c>
      <c r="MW43" s="15">
        <v>1</v>
      </c>
      <c r="MX43" s="15">
        <v>0</v>
      </c>
      <c r="MY43" s="15">
        <v>0</v>
      </c>
      <c r="MZ43" s="15">
        <v>0</v>
      </c>
      <c r="NA43" s="15">
        <v>0</v>
      </c>
      <c r="NB43" s="15">
        <v>0</v>
      </c>
      <c r="NC43" s="15">
        <v>0</v>
      </c>
      <c r="ND43" s="15">
        <v>0</v>
      </c>
      <c r="NE43" s="15">
        <v>0</v>
      </c>
      <c r="NF43" s="15">
        <v>0</v>
      </c>
      <c r="NH43" s="15" t="s">
        <v>357</v>
      </c>
      <c r="NR43" s="15" t="s">
        <v>240</v>
      </c>
      <c r="UP43" s="15" t="s">
        <v>2361</v>
      </c>
      <c r="UQ43" s="15">
        <v>0</v>
      </c>
      <c r="UR43" s="15">
        <v>0</v>
      </c>
      <c r="US43" s="15">
        <v>0</v>
      </c>
      <c r="UT43" s="15">
        <v>0</v>
      </c>
      <c r="UU43" s="15">
        <v>1</v>
      </c>
      <c r="UV43" s="15">
        <v>0</v>
      </c>
      <c r="UW43" s="15">
        <v>0</v>
      </c>
      <c r="UX43" s="15">
        <v>0</v>
      </c>
      <c r="UY43" s="15">
        <v>0</v>
      </c>
      <c r="VA43" s="15" t="s">
        <v>2623</v>
      </c>
      <c r="VB43" s="15" t="s">
        <v>2624</v>
      </c>
      <c r="VC43" s="15">
        <v>1</v>
      </c>
      <c r="VD43" s="15">
        <v>1</v>
      </c>
      <c r="VE43" s="15">
        <v>1</v>
      </c>
      <c r="VF43" s="15">
        <v>1</v>
      </c>
      <c r="VG43" s="15">
        <v>1</v>
      </c>
      <c r="VH43" s="15">
        <v>0</v>
      </c>
      <c r="VI43" s="15">
        <v>0</v>
      </c>
      <c r="VJ43" s="15">
        <v>0</v>
      </c>
      <c r="VK43" s="15">
        <v>0</v>
      </c>
      <c r="VL43" s="15">
        <v>0</v>
      </c>
      <c r="VM43" s="15">
        <v>0</v>
      </c>
      <c r="VN43" s="15">
        <v>0</v>
      </c>
      <c r="VO43" s="15">
        <v>1</v>
      </c>
      <c r="VP43" s="15">
        <v>0</v>
      </c>
      <c r="VQ43" s="15">
        <v>0</v>
      </c>
      <c r="VR43" s="15" t="s">
        <v>2625</v>
      </c>
      <c r="VS43" s="15" t="s">
        <v>318</v>
      </c>
      <c r="XI43" s="15" t="s">
        <v>2626</v>
      </c>
      <c r="XJ43" s="15" t="s">
        <v>320</v>
      </c>
      <c r="XK43" s="15">
        <v>0</v>
      </c>
      <c r="XL43" s="15">
        <v>0</v>
      </c>
      <c r="XM43" s="15">
        <v>0</v>
      </c>
      <c r="XN43" s="15">
        <v>1</v>
      </c>
      <c r="XO43" s="15">
        <v>0</v>
      </c>
      <c r="XP43" s="15">
        <v>0</v>
      </c>
      <c r="XQ43" s="15">
        <v>0</v>
      </c>
      <c r="XS43" s="15" t="s">
        <v>2627</v>
      </c>
      <c r="XT43" s="15">
        <v>0</v>
      </c>
      <c r="XU43" s="15">
        <v>1</v>
      </c>
      <c r="XV43" s="15">
        <v>0</v>
      </c>
      <c r="XW43" s="15">
        <v>1</v>
      </c>
      <c r="XX43" s="15">
        <v>1</v>
      </c>
      <c r="XY43" s="15">
        <v>0</v>
      </c>
      <c r="AAD43" s="15" t="s">
        <v>255</v>
      </c>
      <c r="AAE43" s="15">
        <v>0</v>
      </c>
      <c r="AAF43" s="15">
        <v>0</v>
      </c>
      <c r="AAG43" s="15">
        <v>0</v>
      </c>
      <c r="AAH43" s="15">
        <v>0</v>
      </c>
      <c r="AAI43" s="15">
        <v>0</v>
      </c>
      <c r="AAJ43" s="15">
        <v>0</v>
      </c>
      <c r="AAK43" s="15">
        <v>0</v>
      </c>
      <c r="AAL43" s="15">
        <v>0</v>
      </c>
      <c r="AAM43" s="15">
        <v>0</v>
      </c>
      <c r="AAN43" s="15">
        <v>0</v>
      </c>
      <c r="AAO43" s="15">
        <v>1</v>
      </c>
      <c r="AAP43" s="15">
        <v>0</v>
      </c>
      <c r="ACY43" s="15" t="s">
        <v>267</v>
      </c>
      <c r="ACZ43" s="15">
        <v>1</v>
      </c>
      <c r="ADA43" s="15">
        <v>0</v>
      </c>
      <c r="ADB43" s="15">
        <v>0</v>
      </c>
      <c r="ADC43" s="15">
        <v>0</v>
      </c>
      <c r="ADD43" s="15">
        <v>0</v>
      </c>
      <c r="ADE43" s="15">
        <v>0</v>
      </c>
      <c r="ADF43" s="15">
        <v>0</v>
      </c>
      <c r="ADG43" s="15">
        <v>0</v>
      </c>
      <c r="ADH43" s="15">
        <v>0</v>
      </c>
      <c r="AFQ43" s="15" t="s">
        <v>267</v>
      </c>
      <c r="AFR43" s="15">
        <v>1</v>
      </c>
      <c r="AFS43" s="15">
        <v>0</v>
      </c>
      <c r="AFT43" s="15">
        <v>0</v>
      </c>
      <c r="AFU43" s="15">
        <v>0</v>
      </c>
      <c r="AFV43" s="15">
        <v>0</v>
      </c>
      <c r="AFW43" s="15">
        <v>0</v>
      </c>
      <c r="AFX43" s="15">
        <v>0</v>
      </c>
      <c r="AFY43" s="15">
        <v>0</v>
      </c>
      <c r="AFZ43" s="15">
        <v>0</v>
      </c>
      <c r="AGA43" s="15">
        <v>0</v>
      </c>
      <c r="AGO43" s="15" t="s">
        <v>2042</v>
      </c>
      <c r="AGP43" s="15">
        <v>0</v>
      </c>
      <c r="AGQ43" s="15">
        <v>0</v>
      </c>
      <c r="AGR43" s="15">
        <v>0</v>
      </c>
      <c r="AGS43" s="15">
        <v>0</v>
      </c>
      <c r="AGT43" s="15">
        <v>1</v>
      </c>
      <c r="AGU43" s="15">
        <v>0</v>
      </c>
      <c r="AGV43" s="15">
        <v>0</v>
      </c>
      <c r="AGW43" s="15">
        <v>0</v>
      </c>
      <c r="AGX43" s="15">
        <v>0</v>
      </c>
      <c r="AGY43" s="15">
        <v>0</v>
      </c>
      <c r="AGZ43" s="15">
        <v>0</v>
      </c>
      <c r="AHA43" s="15">
        <v>0</v>
      </c>
      <c r="AHC43" s="15" t="s">
        <v>2628</v>
      </c>
      <c r="AHT43" s="15" t="s">
        <v>271</v>
      </c>
      <c r="AHU43" s="15">
        <v>1</v>
      </c>
      <c r="AHV43" s="15">
        <v>0</v>
      </c>
      <c r="AHW43" s="15">
        <v>0</v>
      </c>
      <c r="AIR43" s="15" t="s">
        <v>240</v>
      </c>
      <c r="AIS43" s="15" t="s">
        <v>255</v>
      </c>
      <c r="AJA43" s="15">
        <v>232223868</v>
      </c>
      <c r="AJB43" s="15" t="s">
        <v>2629</v>
      </c>
      <c r="AJC43" s="13">
        <v>44515.311597222222</v>
      </c>
      <c r="AJF43" s="15" t="s">
        <v>279</v>
      </c>
      <c r="AJG43" s="15" t="s">
        <v>280</v>
      </c>
      <c r="AJI43" s="15">
        <v>42</v>
      </c>
    </row>
    <row r="44" spans="1:945" s="15" customFormat="1" x14ac:dyDescent="0.25">
      <c r="A44" s="13">
        <v>44515.395188379633</v>
      </c>
      <c r="B44" s="13">
        <v>44515.401031134257</v>
      </c>
      <c r="C44" s="13">
        <v>44515</v>
      </c>
      <c r="D44" s="15" t="s">
        <v>571</v>
      </c>
      <c r="E44" s="15" t="s">
        <v>2546</v>
      </c>
      <c r="F44" s="13">
        <v>44510</v>
      </c>
      <c r="G44" s="15" t="s">
        <v>240</v>
      </c>
      <c r="H44" s="15" t="s">
        <v>252</v>
      </c>
      <c r="I44" s="15" t="s">
        <v>252</v>
      </c>
      <c r="J44" s="15" t="s">
        <v>510</v>
      </c>
      <c r="K44" s="15" t="s">
        <v>242</v>
      </c>
      <c r="M44" s="15" t="s">
        <v>308</v>
      </c>
      <c r="AC44" s="15" t="s">
        <v>309</v>
      </c>
      <c r="AD44" s="15">
        <v>0</v>
      </c>
      <c r="AE44" s="15">
        <v>1</v>
      </c>
      <c r="AF44" s="15">
        <v>0</v>
      </c>
      <c r="CB44" s="15" t="s">
        <v>335</v>
      </c>
      <c r="CC44" s="15" t="s">
        <v>247</v>
      </c>
      <c r="CD44" s="15">
        <v>1</v>
      </c>
      <c r="CE44" s="15">
        <v>0</v>
      </c>
      <c r="CF44" s="15">
        <v>0</v>
      </c>
      <c r="CG44" s="15">
        <v>0</v>
      </c>
      <c r="CH44" s="15">
        <v>0</v>
      </c>
      <c r="CI44" s="15">
        <v>0</v>
      </c>
      <c r="CJ44" s="15">
        <v>0</v>
      </c>
      <c r="CK44" s="15">
        <v>0</v>
      </c>
      <c r="CM44" s="15" t="s">
        <v>352</v>
      </c>
      <c r="CO44" s="15" t="s">
        <v>336</v>
      </c>
      <c r="CQ44" s="15">
        <v>450</v>
      </c>
      <c r="DA44" s="15" t="s">
        <v>250</v>
      </c>
      <c r="JK44" s="15" t="s">
        <v>251</v>
      </c>
      <c r="KL44" s="15" t="s">
        <v>240</v>
      </c>
      <c r="KV44" s="15" t="s">
        <v>255</v>
      </c>
      <c r="LF44" s="15" t="s">
        <v>337</v>
      </c>
      <c r="LG44" s="15">
        <v>0</v>
      </c>
      <c r="LH44" s="15">
        <v>0</v>
      </c>
      <c r="LI44" s="15">
        <v>1</v>
      </c>
      <c r="LJ44" s="15">
        <v>0</v>
      </c>
      <c r="LK44" s="15">
        <v>0</v>
      </c>
      <c r="LL44" s="15">
        <v>0</v>
      </c>
      <c r="MT44" s="15" t="s">
        <v>606</v>
      </c>
      <c r="MU44" s="15">
        <v>0</v>
      </c>
      <c r="MV44" s="15">
        <v>0</v>
      </c>
      <c r="MW44" s="15">
        <v>1</v>
      </c>
      <c r="MX44" s="15">
        <v>0</v>
      </c>
      <c r="MY44" s="15">
        <v>0</v>
      </c>
      <c r="MZ44" s="15">
        <v>0</v>
      </c>
      <c r="NA44" s="15">
        <v>0</v>
      </c>
      <c r="NB44" s="15">
        <v>0</v>
      </c>
      <c r="NC44" s="15">
        <v>0</v>
      </c>
      <c r="ND44" s="15">
        <v>0</v>
      </c>
      <c r="NE44" s="15">
        <v>0</v>
      </c>
      <c r="NF44" s="15">
        <v>0</v>
      </c>
      <c r="NH44" s="15" t="s">
        <v>357</v>
      </c>
      <c r="NK44" s="15" t="s">
        <v>240</v>
      </c>
      <c r="PL44" s="15" t="s">
        <v>358</v>
      </c>
      <c r="PM44" s="15">
        <v>0</v>
      </c>
      <c r="PN44" s="15">
        <v>1</v>
      </c>
      <c r="PO44" s="15">
        <v>0</v>
      </c>
      <c r="PP44" s="15">
        <v>0</v>
      </c>
      <c r="PQ44" s="15">
        <v>0</v>
      </c>
      <c r="PR44" s="15">
        <v>0</v>
      </c>
      <c r="PS44" s="15">
        <v>0</v>
      </c>
      <c r="PT44" s="15">
        <v>0</v>
      </c>
      <c r="PU44" s="15">
        <v>0</v>
      </c>
      <c r="QH44" s="15" t="s">
        <v>2630</v>
      </c>
      <c r="QI44" s="15" t="s">
        <v>2631</v>
      </c>
      <c r="QJ44" s="15">
        <v>1</v>
      </c>
      <c r="QK44" s="15">
        <v>1</v>
      </c>
      <c r="QL44" s="15">
        <v>1</v>
      </c>
      <c r="QM44" s="15">
        <v>1</v>
      </c>
      <c r="QN44" s="15">
        <v>1</v>
      </c>
      <c r="QO44" s="15">
        <v>1</v>
      </c>
      <c r="QP44" s="15">
        <v>0</v>
      </c>
      <c r="QQ44" s="15">
        <v>0</v>
      </c>
      <c r="QR44" s="15">
        <v>0</v>
      </c>
      <c r="QS44" s="15">
        <v>0</v>
      </c>
      <c r="QT44" s="15">
        <v>0</v>
      </c>
      <c r="QU44" s="15">
        <v>0</v>
      </c>
      <c r="QV44" s="15">
        <v>1</v>
      </c>
      <c r="QW44" s="15">
        <v>0</v>
      </c>
      <c r="QX44" s="15">
        <v>0</v>
      </c>
      <c r="QY44" s="15" t="s">
        <v>2632</v>
      </c>
      <c r="QZ44" s="15" t="s">
        <v>292</v>
      </c>
      <c r="XI44" s="15" t="s">
        <v>2633</v>
      </c>
      <c r="XJ44" s="15" t="s">
        <v>320</v>
      </c>
      <c r="XK44" s="15">
        <v>0</v>
      </c>
      <c r="XL44" s="15">
        <v>0</v>
      </c>
      <c r="XM44" s="15">
        <v>0</v>
      </c>
      <c r="XN44" s="15">
        <v>1</v>
      </c>
      <c r="XO44" s="15">
        <v>0</v>
      </c>
      <c r="XP44" s="15">
        <v>0</v>
      </c>
      <c r="XQ44" s="15">
        <v>0</v>
      </c>
      <c r="XS44" s="15" t="s">
        <v>549</v>
      </c>
      <c r="XT44" s="15">
        <v>1</v>
      </c>
      <c r="XU44" s="15">
        <v>0</v>
      </c>
      <c r="XV44" s="15">
        <v>1</v>
      </c>
      <c r="XW44" s="15">
        <v>0</v>
      </c>
      <c r="XX44" s="15">
        <v>1</v>
      </c>
      <c r="XY44" s="15">
        <v>1</v>
      </c>
      <c r="YN44" s="15" t="s">
        <v>267</v>
      </c>
      <c r="YO44" s="15">
        <v>1</v>
      </c>
      <c r="YP44" s="15">
        <v>0</v>
      </c>
      <c r="YQ44" s="15">
        <v>0</v>
      </c>
      <c r="YR44" s="15">
        <v>0</v>
      </c>
      <c r="YS44" s="15">
        <v>0</v>
      </c>
      <c r="YT44" s="15">
        <v>0</v>
      </c>
      <c r="YU44" s="15">
        <v>0</v>
      </c>
      <c r="YV44" s="15">
        <v>0</v>
      </c>
      <c r="YW44" s="15">
        <v>0</v>
      </c>
      <c r="YX44" s="15">
        <v>0</v>
      </c>
      <c r="YY44" s="15">
        <v>0</v>
      </c>
      <c r="YZ44" s="15">
        <v>0</v>
      </c>
      <c r="ABR44" s="15" t="s">
        <v>267</v>
      </c>
      <c r="ABS44" s="15">
        <v>1</v>
      </c>
      <c r="ABT44" s="15">
        <v>0</v>
      </c>
      <c r="ABU44" s="15">
        <v>0</v>
      </c>
      <c r="ABV44" s="15">
        <v>0</v>
      </c>
      <c r="ABW44" s="15">
        <v>0</v>
      </c>
      <c r="ABX44" s="15">
        <v>0</v>
      </c>
      <c r="ABY44" s="15">
        <v>0</v>
      </c>
      <c r="ABZ44" s="15">
        <v>0</v>
      </c>
      <c r="ACA44" s="15">
        <v>0</v>
      </c>
      <c r="AEG44" s="15" t="s">
        <v>267</v>
      </c>
      <c r="AEH44" s="15">
        <v>1</v>
      </c>
      <c r="AEI44" s="15">
        <v>0</v>
      </c>
      <c r="AEJ44" s="15">
        <v>0</v>
      </c>
      <c r="AEK44" s="15">
        <v>0</v>
      </c>
      <c r="AEL44" s="15">
        <v>0</v>
      </c>
      <c r="AEM44" s="15">
        <v>0</v>
      </c>
      <c r="AEN44" s="15">
        <v>0</v>
      </c>
      <c r="AEO44" s="15">
        <v>0</v>
      </c>
      <c r="AEP44" s="15">
        <v>0</v>
      </c>
      <c r="AEQ44" s="15">
        <v>0</v>
      </c>
      <c r="AGO44" s="15" t="s">
        <v>287</v>
      </c>
      <c r="AGP44" s="15">
        <v>1</v>
      </c>
      <c r="AGQ44" s="15">
        <v>0</v>
      </c>
      <c r="AGR44" s="15">
        <v>0</v>
      </c>
      <c r="AGS44" s="15">
        <v>0</v>
      </c>
      <c r="AGT44" s="15">
        <v>0</v>
      </c>
      <c r="AGU44" s="15">
        <v>0</v>
      </c>
      <c r="AGV44" s="15">
        <v>0</v>
      </c>
      <c r="AGW44" s="15">
        <v>0</v>
      </c>
      <c r="AGX44" s="15">
        <v>0</v>
      </c>
      <c r="AGY44" s="15">
        <v>0</v>
      </c>
      <c r="AGZ44" s="15">
        <v>0</v>
      </c>
      <c r="AHA44" s="15">
        <v>0</v>
      </c>
      <c r="AHH44" s="15" t="s">
        <v>2634</v>
      </c>
      <c r="AHI44" s="15">
        <v>1</v>
      </c>
      <c r="AHJ44" s="15">
        <v>1</v>
      </c>
      <c r="AHK44" s="15">
        <v>1</v>
      </c>
      <c r="AIF44" s="15" t="s">
        <v>240</v>
      </c>
      <c r="AIG44" s="15" t="s">
        <v>240</v>
      </c>
      <c r="AIH44" s="15" t="s">
        <v>2635</v>
      </c>
      <c r="AII44" s="15" t="s">
        <v>2636</v>
      </c>
      <c r="AJA44" s="15">
        <v>232227214</v>
      </c>
      <c r="AJB44" s="15" t="s">
        <v>2637</v>
      </c>
      <c r="AJC44" s="13">
        <v>44515.317789351851</v>
      </c>
      <c r="AJF44" s="15" t="s">
        <v>279</v>
      </c>
      <c r="AJG44" s="15" t="s">
        <v>280</v>
      </c>
      <c r="AJI44" s="15">
        <v>43</v>
      </c>
    </row>
    <row r="45" spans="1:945" s="15" customFormat="1" x14ac:dyDescent="0.25">
      <c r="A45" s="13">
        <v>44515.401240590283</v>
      </c>
      <c r="B45" s="13">
        <v>44515.405642152778</v>
      </c>
      <c r="C45" s="13">
        <v>44515</v>
      </c>
      <c r="D45" s="15" t="s">
        <v>571</v>
      </c>
      <c r="E45" s="15" t="s">
        <v>2546</v>
      </c>
      <c r="F45" s="13">
        <v>44513</v>
      </c>
      <c r="G45" s="15" t="s">
        <v>240</v>
      </c>
      <c r="H45" s="15" t="s">
        <v>240</v>
      </c>
      <c r="I45" s="15" t="s">
        <v>252</v>
      </c>
      <c r="J45" s="15" t="s">
        <v>496</v>
      </c>
      <c r="K45" s="15" t="s">
        <v>307</v>
      </c>
      <c r="M45" s="15" t="s">
        <v>243</v>
      </c>
      <c r="N45" s="15" t="s">
        <v>2617</v>
      </c>
      <c r="O45" s="15">
        <v>0</v>
      </c>
      <c r="P45" s="15">
        <v>1</v>
      </c>
      <c r="Q45" s="15">
        <v>0</v>
      </c>
      <c r="R45" s="15">
        <v>0</v>
      </c>
      <c r="S45" s="15">
        <v>0</v>
      </c>
      <c r="T45" s="15">
        <v>0</v>
      </c>
      <c r="U45" s="15">
        <v>1</v>
      </c>
      <c r="V45" s="15">
        <v>0</v>
      </c>
      <c r="W45" s="15">
        <v>0</v>
      </c>
      <c r="X45" s="15">
        <v>0</v>
      </c>
      <c r="Z45" s="15">
        <v>60</v>
      </c>
      <c r="AA45" s="15">
        <v>50</v>
      </c>
      <c r="AB45" s="15">
        <v>1</v>
      </c>
      <c r="AG45" s="15" t="s">
        <v>487</v>
      </c>
      <c r="AH45" s="15">
        <v>0</v>
      </c>
      <c r="AI45" s="15">
        <v>0</v>
      </c>
      <c r="AJ45" s="15">
        <v>1</v>
      </c>
      <c r="AK45" s="15">
        <v>0</v>
      </c>
      <c r="AL45" s="15">
        <v>0</v>
      </c>
      <c r="AM45" s="15">
        <v>0</v>
      </c>
      <c r="AN45" s="15">
        <v>0</v>
      </c>
      <c r="GL45" s="15" t="s">
        <v>335</v>
      </c>
      <c r="GM45" s="15" t="s">
        <v>247</v>
      </c>
      <c r="GN45" s="15">
        <v>1</v>
      </c>
      <c r="GO45" s="15">
        <v>0</v>
      </c>
      <c r="GP45" s="15">
        <v>0</v>
      </c>
      <c r="GQ45" s="15">
        <v>0</v>
      </c>
      <c r="GR45" s="15">
        <v>0</v>
      </c>
      <c r="GS45" s="15">
        <v>0</v>
      </c>
      <c r="GT45" s="15">
        <v>0</v>
      </c>
      <c r="GU45" s="15">
        <v>0</v>
      </c>
      <c r="GW45" s="15" t="s">
        <v>352</v>
      </c>
      <c r="GY45" s="15" t="s">
        <v>336</v>
      </c>
      <c r="HA45" s="15">
        <v>200</v>
      </c>
      <c r="HK45" s="15" t="s">
        <v>250</v>
      </c>
      <c r="JN45" s="15" t="s">
        <v>251</v>
      </c>
      <c r="KR45" s="15" t="s">
        <v>240</v>
      </c>
      <c r="KV45" s="15" t="s">
        <v>255</v>
      </c>
      <c r="MD45" s="15" t="s">
        <v>287</v>
      </c>
      <c r="ME45" s="15">
        <v>1</v>
      </c>
      <c r="MF45" s="15">
        <v>0</v>
      </c>
      <c r="MG45" s="15">
        <v>0</v>
      </c>
      <c r="MH45" s="15">
        <v>0</v>
      </c>
      <c r="MI45" s="15">
        <v>0</v>
      </c>
      <c r="MJ45" s="15">
        <v>0</v>
      </c>
      <c r="MT45" s="15" t="s">
        <v>606</v>
      </c>
      <c r="MU45" s="15">
        <v>0</v>
      </c>
      <c r="MV45" s="15">
        <v>0</v>
      </c>
      <c r="MW45" s="15">
        <v>1</v>
      </c>
      <c r="MX45" s="15">
        <v>0</v>
      </c>
      <c r="MY45" s="15">
        <v>0</v>
      </c>
      <c r="MZ45" s="15">
        <v>0</v>
      </c>
      <c r="NA45" s="15">
        <v>0</v>
      </c>
      <c r="NB45" s="15">
        <v>0</v>
      </c>
      <c r="NC45" s="15">
        <v>0</v>
      </c>
      <c r="ND45" s="15">
        <v>0</v>
      </c>
      <c r="NE45" s="15">
        <v>0</v>
      </c>
      <c r="NF45" s="15">
        <v>0</v>
      </c>
      <c r="NH45" s="15" t="s">
        <v>357</v>
      </c>
      <c r="NR45" s="15" t="s">
        <v>240</v>
      </c>
      <c r="UP45" s="15" t="s">
        <v>2638</v>
      </c>
      <c r="UQ45" s="15">
        <v>0</v>
      </c>
      <c r="UR45" s="15">
        <v>0</v>
      </c>
      <c r="US45" s="15">
        <v>1</v>
      </c>
      <c r="UT45" s="15">
        <v>1</v>
      </c>
      <c r="UU45" s="15">
        <v>1</v>
      </c>
      <c r="UV45" s="15">
        <v>0</v>
      </c>
      <c r="UW45" s="15">
        <v>1</v>
      </c>
      <c r="UX45" s="15">
        <v>0</v>
      </c>
      <c r="UY45" s="15">
        <v>0</v>
      </c>
      <c r="UZ45" s="15" t="s">
        <v>2639</v>
      </c>
      <c r="VA45" s="15" t="s">
        <v>2640</v>
      </c>
      <c r="VB45" s="15" t="s">
        <v>311</v>
      </c>
      <c r="VC45" s="15">
        <v>0</v>
      </c>
      <c r="VD45" s="15">
        <v>0</v>
      </c>
      <c r="VE45" s="15">
        <v>0</v>
      </c>
      <c r="VF45" s="15">
        <v>0</v>
      </c>
      <c r="VG45" s="15">
        <v>0</v>
      </c>
      <c r="VH45" s="15">
        <v>0</v>
      </c>
      <c r="VI45" s="15">
        <v>0</v>
      </c>
      <c r="VJ45" s="15">
        <v>0</v>
      </c>
      <c r="VK45" s="15">
        <v>0</v>
      </c>
      <c r="VL45" s="15">
        <v>0</v>
      </c>
      <c r="VM45" s="15">
        <v>0</v>
      </c>
      <c r="VN45" s="15">
        <v>0</v>
      </c>
      <c r="VO45" s="15">
        <v>1</v>
      </c>
      <c r="VP45" s="15">
        <v>0</v>
      </c>
      <c r="VQ45" s="15">
        <v>0</v>
      </c>
      <c r="VR45" s="15" t="s">
        <v>2641</v>
      </c>
      <c r="VS45" s="15" t="s">
        <v>318</v>
      </c>
      <c r="XI45" s="15" t="s">
        <v>2642</v>
      </c>
      <c r="XJ45" s="15" t="s">
        <v>320</v>
      </c>
      <c r="XK45" s="15">
        <v>0</v>
      </c>
      <c r="XL45" s="15">
        <v>0</v>
      </c>
      <c r="XM45" s="15">
        <v>0</v>
      </c>
      <c r="XN45" s="15">
        <v>1</v>
      </c>
      <c r="XO45" s="15">
        <v>0</v>
      </c>
      <c r="XP45" s="15">
        <v>0</v>
      </c>
      <c r="XQ45" s="15">
        <v>0</v>
      </c>
      <c r="XS45" s="15" t="s">
        <v>2643</v>
      </c>
      <c r="XT45" s="15">
        <v>0</v>
      </c>
      <c r="XU45" s="15">
        <v>1</v>
      </c>
      <c r="XV45" s="15">
        <v>0</v>
      </c>
      <c r="XW45" s="15">
        <v>1</v>
      </c>
      <c r="XX45" s="15">
        <v>0</v>
      </c>
      <c r="XY45" s="15">
        <v>0</v>
      </c>
      <c r="AAD45" s="15" t="s">
        <v>255</v>
      </c>
      <c r="AAE45" s="15">
        <v>0</v>
      </c>
      <c r="AAF45" s="15">
        <v>0</v>
      </c>
      <c r="AAG45" s="15">
        <v>0</v>
      </c>
      <c r="AAH45" s="15">
        <v>0</v>
      </c>
      <c r="AAI45" s="15">
        <v>0</v>
      </c>
      <c r="AAJ45" s="15">
        <v>0</v>
      </c>
      <c r="AAK45" s="15">
        <v>0</v>
      </c>
      <c r="AAL45" s="15">
        <v>0</v>
      </c>
      <c r="AAM45" s="15">
        <v>0</v>
      </c>
      <c r="AAN45" s="15">
        <v>0</v>
      </c>
      <c r="AAO45" s="15">
        <v>1</v>
      </c>
      <c r="AAP45" s="15">
        <v>0</v>
      </c>
      <c r="ACY45" s="15" t="s">
        <v>255</v>
      </c>
      <c r="ACZ45" s="15">
        <v>0</v>
      </c>
      <c r="ADA45" s="15">
        <v>0</v>
      </c>
      <c r="ADB45" s="15">
        <v>0</v>
      </c>
      <c r="ADC45" s="15">
        <v>0</v>
      </c>
      <c r="ADD45" s="15">
        <v>0</v>
      </c>
      <c r="ADE45" s="15">
        <v>0</v>
      </c>
      <c r="ADF45" s="15">
        <v>0</v>
      </c>
      <c r="ADG45" s="15">
        <v>1</v>
      </c>
      <c r="ADH45" s="15">
        <v>0</v>
      </c>
      <c r="AFQ45" s="15" t="s">
        <v>267</v>
      </c>
      <c r="AFR45" s="15">
        <v>1</v>
      </c>
      <c r="AFS45" s="15">
        <v>0</v>
      </c>
      <c r="AFT45" s="15">
        <v>0</v>
      </c>
      <c r="AFU45" s="15">
        <v>0</v>
      </c>
      <c r="AFV45" s="15">
        <v>0</v>
      </c>
      <c r="AFW45" s="15">
        <v>0</v>
      </c>
      <c r="AFX45" s="15">
        <v>0</v>
      </c>
      <c r="AFY45" s="15">
        <v>0</v>
      </c>
      <c r="AFZ45" s="15">
        <v>0</v>
      </c>
      <c r="AGA45" s="15">
        <v>0</v>
      </c>
      <c r="AGO45" s="15" t="s">
        <v>2042</v>
      </c>
      <c r="AGP45" s="15">
        <v>0</v>
      </c>
      <c r="AGQ45" s="15">
        <v>0</v>
      </c>
      <c r="AGR45" s="15">
        <v>0</v>
      </c>
      <c r="AGS45" s="15">
        <v>0</v>
      </c>
      <c r="AGT45" s="15">
        <v>1</v>
      </c>
      <c r="AGU45" s="15">
        <v>0</v>
      </c>
      <c r="AGV45" s="15">
        <v>0</v>
      </c>
      <c r="AGW45" s="15">
        <v>0</v>
      </c>
      <c r="AGX45" s="15">
        <v>0</v>
      </c>
      <c r="AGY45" s="15">
        <v>0</v>
      </c>
      <c r="AGZ45" s="15">
        <v>0</v>
      </c>
      <c r="AHA45" s="15">
        <v>0</v>
      </c>
      <c r="AHT45" s="15" t="s">
        <v>271</v>
      </c>
      <c r="AHU45" s="15">
        <v>1</v>
      </c>
      <c r="AHV45" s="15">
        <v>0</v>
      </c>
      <c r="AHW45" s="15">
        <v>0</v>
      </c>
      <c r="AIR45" s="15" t="s">
        <v>240</v>
      </c>
      <c r="AIS45" s="15" t="s">
        <v>255</v>
      </c>
      <c r="AIT45" s="15" t="s">
        <v>2644</v>
      </c>
      <c r="AIU45" s="15" t="s">
        <v>2645</v>
      </c>
      <c r="AJA45" s="15">
        <v>232231562</v>
      </c>
      <c r="AJB45" s="15" t="s">
        <v>2646</v>
      </c>
      <c r="AJC45" s="13">
        <v>44515.328217592592</v>
      </c>
      <c r="AJF45" s="15" t="s">
        <v>279</v>
      </c>
      <c r="AJG45" s="15" t="s">
        <v>280</v>
      </c>
      <c r="AJI45" s="15">
        <v>44</v>
      </c>
    </row>
    <row r="46" spans="1:945" s="15" customFormat="1" x14ac:dyDescent="0.25">
      <c r="A46" s="13">
        <v>44515.408466458342</v>
      </c>
      <c r="B46" s="13">
        <v>44515.411467777783</v>
      </c>
      <c r="C46" s="13">
        <v>44515</v>
      </c>
      <c r="D46" s="15" t="s">
        <v>571</v>
      </c>
      <c r="E46" s="15" t="s">
        <v>2546</v>
      </c>
      <c r="F46" s="13">
        <v>44510</v>
      </c>
      <c r="G46" s="15" t="s">
        <v>240</v>
      </c>
      <c r="H46" s="15" t="s">
        <v>252</v>
      </c>
      <c r="I46" s="15" t="s">
        <v>252</v>
      </c>
      <c r="J46" s="15" t="s">
        <v>690</v>
      </c>
      <c r="K46" s="15" t="s">
        <v>307</v>
      </c>
      <c r="M46" s="15" t="s">
        <v>243</v>
      </c>
      <c r="N46" s="15" t="s">
        <v>2617</v>
      </c>
      <c r="O46" s="15">
        <v>0</v>
      </c>
      <c r="P46" s="15">
        <v>1</v>
      </c>
      <c r="Q46" s="15">
        <v>0</v>
      </c>
      <c r="R46" s="15">
        <v>0</v>
      </c>
      <c r="S46" s="15">
        <v>0</v>
      </c>
      <c r="T46" s="15">
        <v>0</v>
      </c>
      <c r="U46" s="15">
        <v>1</v>
      </c>
      <c r="V46" s="15">
        <v>0</v>
      </c>
      <c r="W46" s="15">
        <v>0</v>
      </c>
      <c r="X46" s="15">
        <v>0</v>
      </c>
      <c r="Z46" s="15">
        <v>80</v>
      </c>
      <c r="AA46" s="15">
        <v>55</v>
      </c>
      <c r="AB46" s="15">
        <v>1</v>
      </c>
      <c r="AG46" s="15" t="s">
        <v>311</v>
      </c>
      <c r="AH46" s="15">
        <v>0</v>
      </c>
      <c r="AI46" s="15">
        <v>0</v>
      </c>
      <c r="AJ46" s="15">
        <v>0</v>
      </c>
      <c r="AK46" s="15">
        <v>0</v>
      </c>
      <c r="AL46" s="15">
        <v>1</v>
      </c>
      <c r="AM46" s="15">
        <v>0</v>
      </c>
      <c r="AN46" s="15">
        <v>0</v>
      </c>
      <c r="AO46" s="15" t="s">
        <v>2647</v>
      </c>
      <c r="KV46" s="15" t="s">
        <v>255</v>
      </c>
      <c r="MT46" s="15" t="s">
        <v>256</v>
      </c>
      <c r="MU46" s="15">
        <v>0</v>
      </c>
      <c r="MV46" s="15">
        <v>1</v>
      </c>
      <c r="MW46" s="15">
        <v>1</v>
      </c>
      <c r="MX46" s="15">
        <v>0</v>
      </c>
      <c r="MY46" s="15">
        <v>0</v>
      </c>
      <c r="MZ46" s="15">
        <v>0</v>
      </c>
      <c r="NA46" s="15">
        <v>0</v>
      </c>
      <c r="NB46" s="15">
        <v>1</v>
      </c>
      <c r="NC46" s="15">
        <v>0</v>
      </c>
      <c r="ND46" s="15">
        <v>0</v>
      </c>
      <c r="NE46" s="15">
        <v>0</v>
      </c>
      <c r="NF46" s="15">
        <v>0</v>
      </c>
      <c r="NH46" s="15" t="s">
        <v>357</v>
      </c>
      <c r="XI46" s="15" t="s">
        <v>2648</v>
      </c>
      <c r="XJ46" s="15" t="s">
        <v>343</v>
      </c>
      <c r="XK46" s="15">
        <v>0</v>
      </c>
      <c r="XL46" s="15">
        <v>1</v>
      </c>
      <c r="XM46" s="15">
        <v>0</v>
      </c>
      <c r="XN46" s="15">
        <v>1</v>
      </c>
      <c r="XO46" s="15">
        <v>0</v>
      </c>
      <c r="XP46" s="15">
        <v>0</v>
      </c>
      <c r="XQ46" s="15">
        <v>0</v>
      </c>
      <c r="XS46" s="15" t="s">
        <v>2643</v>
      </c>
      <c r="XT46" s="15">
        <v>0</v>
      </c>
      <c r="XU46" s="15">
        <v>1</v>
      </c>
      <c r="XV46" s="15">
        <v>0</v>
      </c>
      <c r="XW46" s="15">
        <v>1</v>
      </c>
      <c r="XX46" s="15">
        <v>0</v>
      </c>
      <c r="XY46" s="15">
        <v>0</v>
      </c>
      <c r="AGO46" s="15" t="s">
        <v>2042</v>
      </c>
      <c r="AGP46" s="15">
        <v>0</v>
      </c>
      <c r="AGQ46" s="15">
        <v>0</v>
      </c>
      <c r="AGR46" s="15">
        <v>0</v>
      </c>
      <c r="AGS46" s="15">
        <v>0</v>
      </c>
      <c r="AGT46" s="15">
        <v>1</v>
      </c>
      <c r="AGU46" s="15">
        <v>0</v>
      </c>
      <c r="AGV46" s="15">
        <v>0</v>
      </c>
      <c r="AGW46" s="15">
        <v>0</v>
      </c>
      <c r="AGX46" s="15">
        <v>0</v>
      </c>
      <c r="AGY46" s="15">
        <v>0</v>
      </c>
      <c r="AGZ46" s="15">
        <v>0</v>
      </c>
      <c r="AHA46" s="15">
        <v>0</v>
      </c>
      <c r="AHC46" s="15" t="s">
        <v>2649</v>
      </c>
      <c r="AIZ46" s="15" t="s">
        <v>330</v>
      </c>
      <c r="AJA46" s="15">
        <v>232231565</v>
      </c>
      <c r="AJB46" s="15" t="s">
        <v>2650</v>
      </c>
      <c r="AJC46" s="13">
        <v>44515.328229166669</v>
      </c>
      <c r="AJF46" s="15" t="s">
        <v>279</v>
      </c>
      <c r="AJG46" s="15" t="s">
        <v>280</v>
      </c>
      <c r="AJI46" s="15">
        <v>45</v>
      </c>
    </row>
    <row r="47" spans="1:945" s="15" customFormat="1" x14ac:dyDescent="0.25">
      <c r="A47" s="13">
        <v>44514.83263621528</v>
      </c>
      <c r="B47" s="13">
        <v>44515.607595520843</v>
      </c>
      <c r="C47" s="13">
        <v>44514</v>
      </c>
      <c r="D47" s="15" t="s">
        <v>689</v>
      </c>
      <c r="E47" s="15" t="s">
        <v>2546</v>
      </c>
      <c r="F47" s="13">
        <v>44511</v>
      </c>
      <c r="G47" s="15" t="s">
        <v>240</v>
      </c>
      <c r="H47" s="15" t="s">
        <v>240</v>
      </c>
      <c r="I47" s="15" t="s">
        <v>330</v>
      </c>
      <c r="J47" s="15" t="s">
        <v>496</v>
      </c>
      <c r="K47" s="15" t="s">
        <v>242</v>
      </c>
      <c r="M47" s="15" t="s">
        <v>243</v>
      </c>
      <c r="N47" s="15" t="s">
        <v>2651</v>
      </c>
      <c r="O47" s="15">
        <v>0</v>
      </c>
      <c r="P47" s="15">
        <v>1</v>
      </c>
      <c r="Q47" s="15">
        <v>0</v>
      </c>
      <c r="R47" s="15">
        <v>0</v>
      </c>
      <c r="S47" s="15">
        <v>0</v>
      </c>
      <c r="T47" s="15">
        <v>0</v>
      </c>
      <c r="U47" s="15">
        <v>0</v>
      </c>
      <c r="V47" s="15">
        <v>1</v>
      </c>
      <c r="W47" s="15">
        <v>0</v>
      </c>
      <c r="X47" s="15">
        <v>0</v>
      </c>
      <c r="Y47" s="15" t="s">
        <v>2652</v>
      </c>
      <c r="Z47" s="15">
        <v>43</v>
      </c>
      <c r="AA47" s="15">
        <v>0</v>
      </c>
      <c r="AB47" s="15">
        <v>2</v>
      </c>
      <c r="AG47" s="15" t="s">
        <v>487</v>
      </c>
      <c r="AH47" s="15">
        <v>0</v>
      </c>
      <c r="AI47" s="15">
        <v>0</v>
      </c>
      <c r="AJ47" s="15">
        <v>1</v>
      </c>
      <c r="AK47" s="15">
        <v>0</v>
      </c>
      <c r="AL47" s="15">
        <v>0</v>
      </c>
      <c r="AM47" s="15">
        <v>0</v>
      </c>
      <c r="AN47" s="15">
        <v>0</v>
      </c>
      <c r="GL47" s="15" t="s">
        <v>335</v>
      </c>
      <c r="GM47" s="15" t="s">
        <v>247</v>
      </c>
      <c r="GN47" s="15">
        <v>1</v>
      </c>
      <c r="GO47" s="15">
        <v>0</v>
      </c>
      <c r="GP47" s="15">
        <v>0</v>
      </c>
      <c r="GQ47" s="15">
        <v>0</v>
      </c>
      <c r="GR47" s="15">
        <v>0</v>
      </c>
      <c r="GS47" s="15">
        <v>0</v>
      </c>
      <c r="GT47" s="15">
        <v>0</v>
      </c>
      <c r="GU47" s="15">
        <v>0</v>
      </c>
      <c r="GW47" s="15" t="s">
        <v>352</v>
      </c>
      <c r="GY47" s="15" t="s">
        <v>311</v>
      </c>
      <c r="GZ47" s="15" t="s">
        <v>2653</v>
      </c>
      <c r="HA47" s="15">
        <v>250</v>
      </c>
      <c r="HK47" s="15" t="s">
        <v>250</v>
      </c>
      <c r="JN47" s="15" t="s">
        <v>251</v>
      </c>
      <c r="KR47" s="15" t="s">
        <v>240</v>
      </c>
      <c r="KV47" s="15" t="s">
        <v>252</v>
      </c>
      <c r="MD47" s="15" t="s">
        <v>287</v>
      </c>
      <c r="ME47" s="15">
        <v>1</v>
      </c>
      <c r="MF47" s="15">
        <v>0</v>
      </c>
      <c r="MG47" s="15">
        <v>0</v>
      </c>
      <c r="MH47" s="15">
        <v>0</v>
      </c>
      <c r="MI47" s="15">
        <v>0</v>
      </c>
      <c r="MJ47" s="15">
        <v>0</v>
      </c>
      <c r="MT47" s="15" t="s">
        <v>311</v>
      </c>
      <c r="MU47" s="15">
        <v>0</v>
      </c>
      <c r="MV47" s="15">
        <v>0</v>
      </c>
      <c r="MW47" s="15">
        <v>0</v>
      </c>
      <c r="MX47" s="15">
        <v>0</v>
      </c>
      <c r="MY47" s="15">
        <v>0</v>
      </c>
      <c r="MZ47" s="15">
        <v>0</v>
      </c>
      <c r="NA47" s="15">
        <v>0</v>
      </c>
      <c r="NB47" s="15">
        <v>0</v>
      </c>
      <c r="NC47" s="15">
        <v>0</v>
      </c>
      <c r="ND47" s="15">
        <v>1</v>
      </c>
      <c r="NE47" s="15">
        <v>0</v>
      </c>
      <c r="NF47" s="15">
        <v>0</v>
      </c>
      <c r="NG47" s="15" t="s">
        <v>2654</v>
      </c>
      <c r="NH47" s="15" t="s">
        <v>257</v>
      </c>
      <c r="NR47" s="15" t="s">
        <v>255</v>
      </c>
      <c r="UP47" s="15" t="s">
        <v>2655</v>
      </c>
      <c r="UQ47" s="15">
        <v>1</v>
      </c>
      <c r="UR47" s="15">
        <v>0</v>
      </c>
      <c r="US47" s="15">
        <v>0</v>
      </c>
      <c r="UT47" s="15">
        <v>0</v>
      </c>
      <c r="UU47" s="15">
        <v>0</v>
      </c>
      <c r="UV47" s="15">
        <v>1</v>
      </c>
      <c r="UW47" s="15">
        <v>0</v>
      </c>
      <c r="UX47" s="15">
        <v>0</v>
      </c>
      <c r="UY47" s="15">
        <v>0</v>
      </c>
      <c r="VA47" s="15" t="s">
        <v>2656</v>
      </c>
      <c r="VB47" s="15" t="s">
        <v>311</v>
      </c>
      <c r="VC47" s="15">
        <v>0</v>
      </c>
      <c r="VD47" s="15">
        <v>0</v>
      </c>
      <c r="VE47" s="15">
        <v>0</v>
      </c>
      <c r="VF47" s="15">
        <v>0</v>
      </c>
      <c r="VG47" s="15">
        <v>0</v>
      </c>
      <c r="VH47" s="15">
        <v>0</v>
      </c>
      <c r="VI47" s="15">
        <v>0</v>
      </c>
      <c r="VJ47" s="15">
        <v>0</v>
      </c>
      <c r="VK47" s="15">
        <v>0</v>
      </c>
      <c r="VL47" s="15">
        <v>0</v>
      </c>
      <c r="VM47" s="15">
        <v>0</v>
      </c>
      <c r="VN47" s="15">
        <v>0</v>
      </c>
      <c r="VO47" s="15">
        <v>1</v>
      </c>
      <c r="VP47" s="15">
        <v>0</v>
      </c>
      <c r="VQ47" s="15">
        <v>0</v>
      </c>
      <c r="VR47" s="15" t="s">
        <v>2657</v>
      </c>
      <c r="VS47" s="15" t="s">
        <v>318</v>
      </c>
      <c r="XI47" s="15" t="s">
        <v>2658</v>
      </c>
      <c r="XJ47" s="15" t="s">
        <v>311</v>
      </c>
      <c r="XK47" s="15">
        <v>0</v>
      </c>
      <c r="XL47" s="15">
        <v>0</v>
      </c>
      <c r="XM47" s="15">
        <v>0</v>
      </c>
      <c r="XN47" s="15">
        <v>0</v>
      </c>
      <c r="XO47" s="15">
        <v>1</v>
      </c>
      <c r="XP47" s="15">
        <v>0</v>
      </c>
      <c r="XQ47" s="15">
        <v>0</v>
      </c>
      <c r="XR47" s="15" t="s">
        <v>2659</v>
      </c>
      <c r="XS47" s="15" t="s">
        <v>2660</v>
      </c>
      <c r="XT47" s="15">
        <v>1</v>
      </c>
      <c r="XU47" s="15">
        <v>1</v>
      </c>
      <c r="XV47" s="15">
        <v>0</v>
      </c>
      <c r="XW47" s="15">
        <v>0</v>
      </c>
      <c r="XX47" s="15">
        <v>1</v>
      </c>
      <c r="XY47" s="15">
        <v>1</v>
      </c>
      <c r="AAD47" s="15" t="s">
        <v>267</v>
      </c>
      <c r="AAE47" s="15">
        <v>1</v>
      </c>
      <c r="AAF47" s="15">
        <v>0</v>
      </c>
      <c r="AAG47" s="15">
        <v>0</v>
      </c>
      <c r="AAH47" s="15">
        <v>0</v>
      </c>
      <c r="AAI47" s="15">
        <v>0</v>
      </c>
      <c r="AAJ47" s="15">
        <v>0</v>
      </c>
      <c r="AAK47" s="15">
        <v>0</v>
      </c>
      <c r="AAL47" s="15">
        <v>0</v>
      </c>
      <c r="AAM47" s="15">
        <v>0</v>
      </c>
      <c r="AAN47" s="15">
        <v>0</v>
      </c>
      <c r="AAO47" s="15">
        <v>0</v>
      </c>
      <c r="AAP47" s="15">
        <v>0</v>
      </c>
      <c r="ACY47" s="15" t="s">
        <v>267</v>
      </c>
      <c r="ACZ47" s="15">
        <v>1</v>
      </c>
      <c r="ADA47" s="15">
        <v>0</v>
      </c>
      <c r="ADB47" s="15">
        <v>0</v>
      </c>
      <c r="ADC47" s="15">
        <v>0</v>
      </c>
      <c r="ADD47" s="15">
        <v>0</v>
      </c>
      <c r="ADE47" s="15">
        <v>0</v>
      </c>
      <c r="ADF47" s="15">
        <v>0</v>
      </c>
      <c r="ADG47" s="15">
        <v>0</v>
      </c>
      <c r="ADH47" s="15">
        <v>0</v>
      </c>
      <c r="AFQ47" s="15" t="s">
        <v>311</v>
      </c>
      <c r="AFR47" s="15">
        <v>0</v>
      </c>
      <c r="AFS47" s="15">
        <v>0</v>
      </c>
      <c r="AFT47" s="15">
        <v>0</v>
      </c>
      <c r="AFU47" s="15">
        <v>0</v>
      </c>
      <c r="AFV47" s="15">
        <v>0</v>
      </c>
      <c r="AFW47" s="15">
        <v>0</v>
      </c>
      <c r="AFX47" s="15">
        <v>0</v>
      </c>
      <c r="AFY47" s="15">
        <v>1</v>
      </c>
      <c r="AFZ47" s="15">
        <v>0</v>
      </c>
      <c r="AGA47" s="15">
        <v>0</v>
      </c>
      <c r="AGB47" s="15" t="s">
        <v>2661</v>
      </c>
      <c r="AGO47" s="15" t="s">
        <v>287</v>
      </c>
      <c r="AGP47" s="15">
        <v>1</v>
      </c>
      <c r="AGQ47" s="15">
        <v>0</v>
      </c>
      <c r="AGR47" s="15">
        <v>0</v>
      </c>
      <c r="AGS47" s="15">
        <v>0</v>
      </c>
      <c r="AGT47" s="15">
        <v>0</v>
      </c>
      <c r="AGU47" s="15">
        <v>0</v>
      </c>
      <c r="AGV47" s="15">
        <v>0</v>
      </c>
      <c r="AGW47" s="15">
        <v>0</v>
      </c>
      <c r="AGX47" s="15">
        <v>0</v>
      </c>
      <c r="AGY47" s="15">
        <v>0</v>
      </c>
      <c r="AGZ47" s="15">
        <v>0</v>
      </c>
      <c r="AHA47" s="15">
        <v>0</v>
      </c>
      <c r="AHC47" s="15" t="s">
        <v>2662</v>
      </c>
      <c r="AHT47" s="15" t="s">
        <v>271</v>
      </c>
      <c r="AHU47" s="15">
        <v>1</v>
      </c>
      <c r="AHV47" s="15">
        <v>0</v>
      </c>
      <c r="AHW47" s="15">
        <v>0</v>
      </c>
      <c r="AIR47" s="15" t="s">
        <v>255</v>
      </c>
      <c r="AIS47" s="15" t="s">
        <v>255</v>
      </c>
      <c r="AIU47" s="15" t="s">
        <v>2663</v>
      </c>
      <c r="AIZ47" s="15" t="s">
        <v>330</v>
      </c>
      <c r="AJA47" s="15">
        <v>232353764</v>
      </c>
      <c r="AJB47" s="15" t="s">
        <v>2664</v>
      </c>
      <c r="AJC47" s="13">
        <v>44515.524895833332</v>
      </c>
      <c r="AJF47" s="15" t="s">
        <v>279</v>
      </c>
      <c r="AJG47" s="15" t="s">
        <v>280</v>
      </c>
      <c r="AJI47" s="15">
        <v>46</v>
      </c>
    </row>
    <row r="48" spans="1:945" s="15" customFormat="1" x14ac:dyDescent="0.25">
      <c r="A48" s="13">
        <v>44508.394730173612</v>
      </c>
      <c r="B48" s="13">
        <v>44515.385042442133</v>
      </c>
      <c r="C48" s="13">
        <v>44508</v>
      </c>
      <c r="D48" s="15" t="s">
        <v>689</v>
      </c>
      <c r="E48" s="15" t="s">
        <v>2546</v>
      </c>
      <c r="F48" s="13">
        <v>44508</v>
      </c>
      <c r="G48" s="15" t="s">
        <v>240</v>
      </c>
      <c r="H48" s="15" t="s">
        <v>240</v>
      </c>
      <c r="I48" s="15" t="s">
        <v>330</v>
      </c>
      <c r="J48" s="15" t="s">
        <v>690</v>
      </c>
      <c r="K48" s="15" t="s">
        <v>307</v>
      </c>
      <c r="M48" s="15" t="s">
        <v>243</v>
      </c>
      <c r="N48" s="15" t="s">
        <v>2159</v>
      </c>
      <c r="O48" s="15">
        <v>0</v>
      </c>
      <c r="P48" s="15">
        <v>0</v>
      </c>
      <c r="Q48" s="15">
        <v>0</v>
      </c>
      <c r="R48" s="15">
        <v>0</v>
      </c>
      <c r="S48" s="15">
        <v>0</v>
      </c>
      <c r="T48" s="15">
        <v>0</v>
      </c>
      <c r="U48" s="15">
        <v>1</v>
      </c>
      <c r="V48" s="15">
        <v>0</v>
      </c>
      <c r="W48" s="15">
        <v>0</v>
      </c>
      <c r="X48" s="15">
        <v>0</v>
      </c>
      <c r="Z48" s="15">
        <v>37</v>
      </c>
      <c r="AA48" s="15">
        <v>0</v>
      </c>
      <c r="AB48" s="15">
        <v>1</v>
      </c>
      <c r="AG48" s="15" t="s">
        <v>287</v>
      </c>
      <c r="AH48" s="15">
        <v>1</v>
      </c>
      <c r="AI48" s="15">
        <v>0</v>
      </c>
      <c r="AJ48" s="15">
        <v>0</v>
      </c>
      <c r="AK48" s="15">
        <v>0</v>
      </c>
      <c r="AL48" s="15">
        <v>0</v>
      </c>
      <c r="AM48" s="15">
        <v>0</v>
      </c>
      <c r="AN48" s="15">
        <v>0</v>
      </c>
      <c r="KV48" s="15" t="s">
        <v>240</v>
      </c>
      <c r="KW48" s="15" t="s">
        <v>2665</v>
      </c>
      <c r="MT48" s="15" t="s">
        <v>255</v>
      </c>
      <c r="MU48" s="15">
        <v>0</v>
      </c>
      <c r="MV48" s="15">
        <v>0</v>
      </c>
      <c r="MW48" s="15">
        <v>0</v>
      </c>
      <c r="MX48" s="15">
        <v>0</v>
      </c>
      <c r="MY48" s="15">
        <v>0</v>
      </c>
      <c r="MZ48" s="15">
        <v>0</v>
      </c>
      <c r="NA48" s="15">
        <v>0</v>
      </c>
      <c r="NB48" s="15">
        <v>0</v>
      </c>
      <c r="NC48" s="15">
        <v>0</v>
      </c>
      <c r="ND48" s="15">
        <v>0</v>
      </c>
      <c r="NE48" s="15">
        <v>1</v>
      </c>
      <c r="NF48" s="15">
        <v>0</v>
      </c>
      <c r="NH48" s="15" t="s">
        <v>257</v>
      </c>
      <c r="XI48" s="15" t="s">
        <v>2666</v>
      </c>
      <c r="XJ48" s="15" t="s">
        <v>311</v>
      </c>
      <c r="XK48" s="15">
        <v>0</v>
      </c>
      <c r="XL48" s="15">
        <v>0</v>
      </c>
      <c r="XM48" s="15">
        <v>0</v>
      </c>
      <c r="XN48" s="15">
        <v>0</v>
      </c>
      <c r="XO48" s="15">
        <v>1</v>
      </c>
      <c r="XP48" s="15">
        <v>0</v>
      </c>
      <c r="XQ48" s="15">
        <v>0</v>
      </c>
      <c r="XR48" s="15" t="s">
        <v>2667</v>
      </c>
      <c r="XS48" s="15" t="s">
        <v>2668</v>
      </c>
      <c r="XT48" s="15">
        <v>0</v>
      </c>
      <c r="XU48" s="15">
        <v>0</v>
      </c>
      <c r="XV48" s="15">
        <v>0</v>
      </c>
      <c r="XW48" s="15">
        <v>0</v>
      </c>
      <c r="XX48" s="15">
        <v>1</v>
      </c>
      <c r="XY48" s="15">
        <v>1</v>
      </c>
      <c r="AGO48" s="15" t="s">
        <v>255</v>
      </c>
      <c r="AGP48" s="15">
        <v>0</v>
      </c>
      <c r="AGQ48" s="15">
        <v>0</v>
      </c>
      <c r="AGR48" s="15">
        <v>0</v>
      </c>
      <c r="AGS48" s="15">
        <v>0</v>
      </c>
      <c r="AGT48" s="15">
        <v>0</v>
      </c>
      <c r="AGU48" s="15">
        <v>0</v>
      </c>
      <c r="AGV48" s="15">
        <v>0</v>
      </c>
      <c r="AGW48" s="15">
        <v>0</v>
      </c>
      <c r="AGX48" s="15">
        <v>0</v>
      </c>
      <c r="AGY48" s="15">
        <v>0</v>
      </c>
      <c r="AGZ48" s="15">
        <v>1</v>
      </c>
      <c r="AHA48" s="15">
        <v>0</v>
      </c>
      <c r="AHC48" s="15" t="s">
        <v>2669</v>
      </c>
      <c r="AIZ48" s="15" t="s">
        <v>330</v>
      </c>
      <c r="AJA48" s="15">
        <v>232353782</v>
      </c>
      <c r="AJB48" s="15" t="s">
        <v>2670</v>
      </c>
      <c r="AJC48" s="13">
        <v>44515.524907407409</v>
      </c>
      <c r="AJF48" s="15" t="s">
        <v>279</v>
      </c>
      <c r="AJG48" s="15" t="s">
        <v>280</v>
      </c>
      <c r="AJI48" s="15">
        <v>47</v>
      </c>
    </row>
    <row r="49" spans="1:945" x14ac:dyDescent="0.25">
      <c r="A49" s="31">
        <v>44530.739088692128</v>
      </c>
      <c r="B49" s="31">
        <v>44531.604786215277</v>
      </c>
      <c r="C49" s="31">
        <v>44530</v>
      </c>
      <c r="D49" t="s">
        <v>239</v>
      </c>
      <c r="E49" t="s">
        <v>2546</v>
      </c>
      <c r="F49" s="31">
        <v>44529</v>
      </c>
      <c r="G49" t="s">
        <v>240</v>
      </c>
      <c r="H49" t="s">
        <v>240</v>
      </c>
      <c r="I49" t="s">
        <v>330</v>
      </c>
      <c r="J49" t="s">
        <v>241</v>
      </c>
      <c r="K49" t="s">
        <v>307</v>
      </c>
      <c r="M49" t="s">
        <v>308</v>
      </c>
      <c r="AC49" t="s">
        <v>309</v>
      </c>
      <c r="AD49">
        <v>0</v>
      </c>
      <c r="AE49">
        <v>1</v>
      </c>
      <c r="AF49">
        <v>0</v>
      </c>
      <c r="CB49" t="s">
        <v>335</v>
      </c>
      <c r="CC49" t="s">
        <v>247</v>
      </c>
      <c r="CD49">
        <v>1</v>
      </c>
      <c r="CE49">
        <v>0</v>
      </c>
      <c r="CF49">
        <v>0</v>
      </c>
      <c r="CG49">
        <v>0</v>
      </c>
      <c r="CH49">
        <v>0</v>
      </c>
      <c r="CI49">
        <v>0</v>
      </c>
      <c r="CJ49">
        <v>0</v>
      </c>
      <c r="CK49">
        <v>0</v>
      </c>
      <c r="CM49" t="s">
        <v>282</v>
      </c>
      <c r="CO49" t="s">
        <v>249</v>
      </c>
      <c r="CQ49">
        <v>650</v>
      </c>
      <c r="DA49" t="s">
        <v>250</v>
      </c>
      <c r="JK49" t="s">
        <v>251</v>
      </c>
      <c r="KL49" t="s">
        <v>240</v>
      </c>
      <c r="KV49" t="s">
        <v>255</v>
      </c>
      <c r="LF49" t="s">
        <v>468</v>
      </c>
      <c r="LG49">
        <v>0</v>
      </c>
      <c r="LH49">
        <v>1</v>
      </c>
      <c r="LI49">
        <v>1</v>
      </c>
      <c r="LJ49">
        <v>0</v>
      </c>
      <c r="LK49">
        <v>0</v>
      </c>
      <c r="LL49">
        <v>0</v>
      </c>
      <c r="MT49" t="s">
        <v>2705</v>
      </c>
      <c r="MU49">
        <v>1</v>
      </c>
      <c r="MV49">
        <v>1</v>
      </c>
      <c r="MW49">
        <v>1</v>
      </c>
      <c r="MX49">
        <v>0</v>
      </c>
      <c r="MY49">
        <v>1</v>
      </c>
      <c r="MZ49">
        <v>0</v>
      </c>
      <c r="NA49">
        <v>0</v>
      </c>
      <c r="NB49">
        <v>1</v>
      </c>
      <c r="NC49">
        <v>0</v>
      </c>
      <c r="ND49">
        <v>0</v>
      </c>
      <c r="NE49">
        <v>0</v>
      </c>
      <c r="NF49">
        <v>0</v>
      </c>
      <c r="NH49" t="s">
        <v>257</v>
      </c>
      <c r="NK49" t="s">
        <v>255</v>
      </c>
      <c r="PL49" t="s">
        <v>358</v>
      </c>
      <c r="PM49">
        <v>0</v>
      </c>
      <c r="PN49">
        <v>1</v>
      </c>
      <c r="PO49">
        <v>0</v>
      </c>
      <c r="PP49">
        <v>0</v>
      </c>
      <c r="PQ49">
        <v>0</v>
      </c>
      <c r="PR49">
        <v>0</v>
      </c>
      <c r="PS49">
        <v>0</v>
      </c>
      <c r="PT49">
        <v>0</v>
      </c>
      <c r="PU49">
        <v>0</v>
      </c>
      <c r="QH49" t="s">
        <v>2706</v>
      </c>
      <c r="QI49" t="s">
        <v>2707</v>
      </c>
      <c r="QJ49">
        <v>1</v>
      </c>
      <c r="QK49">
        <v>1</v>
      </c>
      <c r="QL49">
        <v>1</v>
      </c>
      <c r="QM49">
        <v>1</v>
      </c>
      <c r="QN49">
        <v>1</v>
      </c>
      <c r="QO49">
        <v>1</v>
      </c>
      <c r="QP49">
        <v>0</v>
      </c>
      <c r="QQ49">
        <v>0</v>
      </c>
      <c r="QR49">
        <v>0</v>
      </c>
      <c r="QS49">
        <v>1</v>
      </c>
      <c r="QT49">
        <v>1</v>
      </c>
      <c r="QU49">
        <v>1</v>
      </c>
      <c r="QV49">
        <v>0</v>
      </c>
      <c r="QW49">
        <v>0</v>
      </c>
      <c r="QX49">
        <v>0</v>
      </c>
      <c r="QZ49" t="s">
        <v>318</v>
      </c>
      <c r="XI49" t="s">
        <v>2708</v>
      </c>
      <c r="XJ49" t="s">
        <v>2709</v>
      </c>
      <c r="XK49">
        <v>1</v>
      </c>
      <c r="XL49">
        <v>1</v>
      </c>
      <c r="XM49">
        <v>1</v>
      </c>
      <c r="XN49">
        <v>0</v>
      </c>
      <c r="XO49">
        <v>0</v>
      </c>
      <c r="XP49">
        <v>0</v>
      </c>
      <c r="XQ49">
        <v>0</v>
      </c>
      <c r="XS49" t="s">
        <v>642</v>
      </c>
      <c r="XT49">
        <v>1</v>
      </c>
      <c r="XU49">
        <v>1</v>
      </c>
      <c r="XV49">
        <v>0</v>
      </c>
      <c r="XW49">
        <v>0</v>
      </c>
      <c r="XX49">
        <v>0</v>
      </c>
      <c r="XY49">
        <v>0</v>
      </c>
      <c r="YN49" t="s">
        <v>267</v>
      </c>
      <c r="YO49">
        <v>1</v>
      </c>
      <c r="YP49">
        <v>0</v>
      </c>
      <c r="YQ49">
        <v>0</v>
      </c>
      <c r="YR49">
        <v>0</v>
      </c>
      <c r="YS49">
        <v>0</v>
      </c>
      <c r="YT49">
        <v>0</v>
      </c>
      <c r="YU49">
        <v>0</v>
      </c>
      <c r="YV49">
        <v>0</v>
      </c>
      <c r="YW49">
        <v>0</v>
      </c>
      <c r="YX49">
        <v>0</v>
      </c>
      <c r="YY49">
        <v>0</v>
      </c>
      <c r="YZ49">
        <v>0</v>
      </c>
      <c r="ABF49" t="s">
        <v>2710</v>
      </c>
      <c r="ABR49" t="s">
        <v>684</v>
      </c>
      <c r="ABS49">
        <v>0</v>
      </c>
      <c r="ABT49">
        <v>0</v>
      </c>
      <c r="ABU49">
        <v>0</v>
      </c>
      <c r="ABV49">
        <v>0</v>
      </c>
      <c r="ABW49">
        <v>0</v>
      </c>
      <c r="ABX49">
        <v>1</v>
      </c>
      <c r="ABY49">
        <v>0</v>
      </c>
      <c r="ABZ49">
        <v>0</v>
      </c>
      <c r="ACA49">
        <v>0</v>
      </c>
      <c r="AEG49" t="s">
        <v>300</v>
      </c>
      <c r="AEH49">
        <v>0</v>
      </c>
      <c r="AEI49">
        <v>1</v>
      </c>
      <c r="AEJ49">
        <v>0</v>
      </c>
      <c r="AEK49">
        <v>0</v>
      </c>
      <c r="AEL49">
        <v>0</v>
      </c>
      <c r="AEM49">
        <v>0</v>
      </c>
      <c r="AEN49">
        <v>0</v>
      </c>
      <c r="AEO49">
        <v>0</v>
      </c>
      <c r="AEP49">
        <v>0</v>
      </c>
      <c r="AEQ49">
        <v>0</v>
      </c>
      <c r="AGO49" t="s">
        <v>287</v>
      </c>
      <c r="AGP49">
        <v>1</v>
      </c>
      <c r="AGQ49">
        <v>0</v>
      </c>
      <c r="AGR49">
        <v>0</v>
      </c>
      <c r="AGS49">
        <v>0</v>
      </c>
      <c r="AGT49">
        <v>0</v>
      </c>
      <c r="AGU49">
        <v>0</v>
      </c>
      <c r="AGV49">
        <v>0</v>
      </c>
      <c r="AGW49">
        <v>0</v>
      </c>
      <c r="AGX49">
        <v>0</v>
      </c>
      <c r="AGY49">
        <v>0</v>
      </c>
      <c r="AGZ49">
        <v>0</v>
      </c>
      <c r="AHA49">
        <v>0</v>
      </c>
      <c r="AHC49" t="s">
        <v>2711</v>
      </c>
      <c r="AHH49" t="s">
        <v>624</v>
      </c>
      <c r="AHI49">
        <v>0</v>
      </c>
      <c r="AHJ49">
        <v>0</v>
      </c>
      <c r="AHK49">
        <v>1</v>
      </c>
      <c r="AIF49" t="s">
        <v>240</v>
      </c>
      <c r="AIG49" t="s">
        <v>240</v>
      </c>
      <c r="AIH49" t="s">
        <v>2712</v>
      </c>
      <c r="AII49" t="s">
        <v>2713</v>
      </c>
      <c r="AIZ49" t="s">
        <v>2714</v>
      </c>
      <c r="AJA49">
        <v>237705194</v>
      </c>
      <c r="AJB49" t="s">
        <v>2715</v>
      </c>
      <c r="AJC49" s="31">
        <v>44531.520937499998</v>
      </c>
      <c r="AJF49" t="s">
        <v>279</v>
      </c>
      <c r="AJG49" t="s">
        <v>280</v>
      </c>
      <c r="AJI49">
        <v>48</v>
      </c>
    </row>
    <row r="50" spans="1:945" x14ac:dyDescent="0.25">
      <c r="A50" s="31">
        <v>44531.611604942133</v>
      </c>
      <c r="B50" s="31">
        <v>44531.640980949072</v>
      </c>
      <c r="C50" s="31">
        <v>44531</v>
      </c>
      <c r="D50" t="s">
        <v>239</v>
      </c>
      <c r="E50" t="s">
        <v>2546</v>
      </c>
      <c r="F50" s="31">
        <v>44531</v>
      </c>
      <c r="G50" t="s">
        <v>240</v>
      </c>
      <c r="H50" t="s">
        <v>240</v>
      </c>
      <c r="I50" t="s">
        <v>2716</v>
      </c>
      <c r="J50" t="s">
        <v>241</v>
      </c>
      <c r="K50" t="s">
        <v>307</v>
      </c>
      <c r="M50" t="s">
        <v>308</v>
      </c>
      <c r="AC50" t="s">
        <v>309</v>
      </c>
      <c r="AD50">
        <v>0</v>
      </c>
      <c r="AE50">
        <v>1</v>
      </c>
      <c r="AF50">
        <v>0</v>
      </c>
      <c r="CB50" t="s">
        <v>335</v>
      </c>
      <c r="CC50" t="s">
        <v>247</v>
      </c>
      <c r="CD50">
        <v>1</v>
      </c>
      <c r="CE50">
        <v>0</v>
      </c>
      <c r="CF50">
        <v>0</v>
      </c>
      <c r="CG50">
        <v>0</v>
      </c>
      <c r="CH50">
        <v>0</v>
      </c>
      <c r="CI50">
        <v>0</v>
      </c>
      <c r="CJ50">
        <v>0</v>
      </c>
      <c r="CK50">
        <v>0</v>
      </c>
      <c r="CM50" t="s">
        <v>282</v>
      </c>
      <c r="CO50" t="s">
        <v>249</v>
      </c>
      <c r="CQ50">
        <v>650</v>
      </c>
      <c r="DA50" t="s">
        <v>250</v>
      </c>
      <c r="JK50" t="s">
        <v>251</v>
      </c>
      <c r="KL50" t="s">
        <v>240</v>
      </c>
      <c r="KV50" t="s">
        <v>240</v>
      </c>
      <c r="KW50" t="s">
        <v>2717</v>
      </c>
      <c r="LF50" t="s">
        <v>311</v>
      </c>
      <c r="LG50">
        <v>0</v>
      </c>
      <c r="LH50">
        <v>0</v>
      </c>
      <c r="LI50">
        <v>0</v>
      </c>
      <c r="LJ50">
        <v>1</v>
      </c>
      <c r="LK50">
        <v>0</v>
      </c>
      <c r="LL50">
        <v>0</v>
      </c>
      <c r="LM50" t="s">
        <v>2718</v>
      </c>
      <c r="MT50" t="s">
        <v>2719</v>
      </c>
      <c r="MU50">
        <v>0</v>
      </c>
      <c r="MV50">
        <v>0</v>
      </c>
      <c r="MW50">
        <v>1</v>
      </c>
      <c r="MX50">
        <v>0</v>
      </c>
      <c r="MY50">
        <v>1</v>
      </c>
      <c r="MZ50">
        <v>0</v>
      </c>
      <c r="NA50">
        <v>0</v>
      </c>
      <c r="NB50">
        <v>0</v>
      </c>
      <c r="NC50">
        <v>0</v>
      </c>
      <c r="ND50">
        <v>0</v>
      </c>
      <c r="NE50">
        <v>0</v>
      </c>
      <c r="NF50">
        <v>0</v>
      </c>
      <c r="NH50" t="s">
        <v>257</v>
      </c>
      <c r="NK50" t="s">
        <v>240</v>
      </c>
      <c r="PL50" t="s">
        <v>358</v>
      </c>
      <c r="PM50">
        <v>0</v>
      </c>
      <c r="PN50">
        <v>1</v>
      </c>
      <c r="PO50">
        <v>0</v>
      </c>
      <c r="PP50">
        <v>0</v>
      </c>
      <c r="PQ50">
        <v>0</v>
      </c>
      <c r="PR50">
        <v>0</v>
      </c>
      <c r="PS50">
        <v>0</v>
      </c>
      <c r="PT50">
        <v>0</v>
      </c>
      <c r="PU50">
        <v>0</v>
      </c>
      <c r="QH50" t="s">
        <v>2720</v>
      </c>
      <c r="QI50" t="s">
        <v>2721</v>
      </c>
      <c r="QJ50">
        <v>1</v>
      </c>
      <c r="QK50">
        <v>0</v>
      </c>
      <c r="QL50">
        <v>1</v>
      </c>
      <c r="QM50">
        <v>1</v>
      </c>
      <c r="QN50">
        <v>1</v>
      </c>
      <c r="QO50">
        <v>0</v>
      </c>
      <c r="QP50">
        <v>0</v>
      </c>
      <c r="QQ50">
        <v>0</v>
      </c>
      <c r="QR50">
        <v>1</v>
      </c>
      <c r="QS50">
        <v>0</v>
      </c>
      <c r="QT50">
        <v>0</v>
      </c>
      <c r="QU50">
        <v>1</v>
      </c>
      <c r="QV50">
        <v>0</v>
      </c>
      <c r="QW50">
        <v>0</v>
      </c>
      <c r="QX50">
        <v>0</v>
      </c>
      <c r="QZ50" t="s">
        <v>318</v>
      </c>
      <c r="XI50" t="s">
        <v>2722</v>
      </c>
      <c r="XJ50" t="s">
        <v>2709</v>
      </c>
      <c r="XK50">
        <v>1</v>
      </c>
      <c r="XL50">
        <v>1</v>
      </c>
      <c r="XM50">
        <v>1</v>
      </c>
      <c r="XN50">
        <v>0</v>
      </c>
      <c r="XO50">
        <v>0</v>
      </c>
      <c r="XP50">
        <v>0</v>
      </c>
      <c r="XQ50">
        <v>0</v>
      </c>
      <c r="XS50" t="s">
        <v>2723</v>
      </c>
      <c r="XT50">
        <v>1</v>
      </c>
      <c r="XU50">
        <v>1</v>
      </c>
      <c r="XV50">
        <v>0</v>
      </c>
      <c r="XW50">
        <v>0</v>
      </c>
      <c r="XX50">
        <v>1</v>
      </c>
      <c r="XY50">
        <v>1</v>
      </c>
      <c r="YN50" t="s">
        <v>2724</v>
      </c>
      <c r="YO50">
        <v>0</v>
      </c>
      <c r="YP50">
        <v>0</v>
      </c>
      <c r="YQ50">
        <v>1</v>
      </c>
      <c r="YR50">
        <v>1</v>
      </c>
      <c r="YS50">
        <v>1</v>
      </c>
      <c r="YT50">
        <v>1</v>
      </c>
      <c r="YU50">
        <v>0</v>
      </c>
      <c r="YV50">
        <v>0</v>
      </c>
      <c r="YW50">
        <v>0</v>
      </c>
      <c r="YX50">
        <v>0</v>
      </c>
      <c r="YY50">
        <v>0</v>
      </c>
      <c r="YZ50">
        <v>0</v>
      </c>
      <c r="ABR50" t="s">
        <v>267</v>
      </c>
      <c r="ABS50">
        <v>1</v>
      </c>
      <c r="ABT50">
        <v>0</v>
      </c>
      <c r="ABU50">
        <v>0</v>
      </c>
      <c r="ABV50">
        <v>0</v>
      </c>
      <c r="ABW50">
        <v>0</v>
      </c>
      <c r="ABX50">
        <v>0</v>
      </c>
      <c r="ABY50">
        <v>0</v>
      </c>
      <c r="ABZ50">
        <v>0</v>
      </c>
      <c r="ACA50">
        <v>0</v>
      </c>
      <c r="AEG50" t="s">
        <v>300</v>
      </c>
      <c r="AEH50">
        <v>0</v>
      </c>
      <c r="AEI50">
        <v>1</v>
      </c>
      <c r="AEJ50">
        <v>0</v>
      </c>
      <c r="AEK50">
        <v>0</v>
      </c>
      <c r="AEL50">
        <v>0</v>
      </c>
      <c r="AEM50">
        <v>0</v>
      </c>
      <c r="AEN50">
        <v>0</v>
      </c>
      <c r="AEO50">
        <v>0</v>
      </c>
      <c r="AEP50">
        <v>0</v>
      </c>
      <c r="AEQ50">
        <v>0</v>
      </c>
      <c r="AGO50" t="s">
        <v>311</v>
      </c>
      <c r="AGP50">
        <v>0</v>
      </c>
      <c r="AGQ50">
        <v>0</v>
      </c>
      <c r="AGR50">
        <v>0</v>
      </c>
      <c r="AGS50">
        <v>0</v>
      </c>
      <c r="AGT50">
        <v>0</v>
      </c>
      <c r="AGU50">
        <v>0</v>
      </c>
      <c r="AGV50">
        <v>0</v>
      </c>
      <c r="AGW50">
        <v>0</v>
      </c>
      <c r="AGX50">
        <v>0</v>
      </c>
      <c r="AGY50">
        <v>1</v>
      </c>
      <c r="AGZ50">
        <v>0</v>
      </c>
      <c r="AHA50">
        <v>0</v>
      </c>
      <c r="AHB50" t="s">
        <v>2725</v>
      </c>
      <c r="AHC50" t="s">
        <v>2726</v>
      </c>
      <c r="AHH50" t="s">
        <v>624</v>
      </c>
      <c r="AHI50">
        <v>0</v>
      </c>
      <c r="AHJ50">
        <v>0</v>
      </c>
      <c r="AHK50">
        <v>1</v>
      </c>
      <c r="AIF50" t="s">
        <v>240</v>
      </c>
      <c r="AIG50" t="s">
        <v>240</v>
      </c>
      <c r="AIH50" t="s">
        <v>2727</v>
      </c>
      <c r="AII50" t="s">
        <v>2728</v>
      </c>
      <c r="AIZ50" t="s">
        <v>2714</v>
      </c>
      <c r="AJA50">
        <v>237729055</v>
      </c>
      <c r="AJB50" t="s">
        <v>2729</v>
      </c>
      <c r="AJC50" s="31">
        <v>44531.556979166657</v>
      </c>
      <c r="AJF50" t="s">
        <v>279</v>
      </c>
      <c r="AJG50" t="s">
        <v>280</v>
      </c>
      <c r="AJI50">
        <v>49</v>
      </c>
    </row>
    <row r="51" spans="1:945" x14ac:dyDescent="0.25">
      <c r="A51" s="31">
        <v>44531.641172152777</v>
      </c>
      <c r="B51" s="31">
        <v>44531.655210393517</v>
      </c>
      <c r="C51" s="31">
        <v>44531</v>
      </c>
      <c r="D51" t="s">
        <v>239</v>
      </c>
      <c r="E51" t="s">
        <v>2546</v>
      </c>
      <c r="F51" s="31">
        <v>44531</v>
      </c>
      <c r="G51" t="s">
        <v>240</v>
      </c>
      <c r="H51" t="s">
        <v>240</v>
      </c>
      <c r="I51" t="s">
        <v>2714</v>
      </c>
      <c r="J51" t="s">
        <v>241</v>
      </c>
      <c r="K51" t="s">
        <v>307</v>
      </c>
      <c r="M51" t="s">
        <v>308</v>
      </c>
      <c r="AC51" t="s">
        <v>309</v>
      </c>
      <c r="AD51">
        <v>0</v>
      </c>
      <c r="AE51">
        <v>1</v>
      </c>
      <c r="AF51">
        <v>0</v>
      </c>
      <c r="CB51" t="s">
        <v>335</v>
      </c>
      <c r="CC51" t="s">
        <v>247</v>
      </c>
      <c r="CD51">
        <v>1</v>
      </c>
      <c r="CE51">
        <v>0</v>
      </c>
      <c r="CF51">
        <v>0</v>
      </c>
      <c r="CG51">
        <v>0</v>
      </c>
      <c r="CH51">
        <v>0</v>
      </c>
      <c r="CI51">
        <v>0</v>
      </c>
      <c r="CJ51">
        <v>0</v>
      </c>
      <c r="CK51">
        <v>0</v>
      </c>
      <c r="CM51" t="s">
        <v>282</v>
      </c>
      <c r="CO51" t="s">
        <v>311</v>
      </c>
      <c r="CP51" t="s">
        <v>2730</v>
      </c>
      <c r="CQ51">
        <v>650</v>
      </c>
      <c r="DA51" t="s">
        <v>250</v>
      </c>
      <c r="JK51" t="s">
        <v>251</v>
      </c>
      <c r="KL51" t="s">
        <v>240</v>
      </c>
      <c r="KV51" t="s">
        <v>240</v>
      </c>
      <c r="KW51" t="s">
        <v>2731</v>
      </c>
      <c r="LF51" t="s">
        <v>2732</v>
      </c>
      <c r="LG51">
        <v>0</v>
      </c>
      <c r="LH51">
        <v>1</v>
      </c>
      <c r="LI51">
        <v>1</v>
      </c>
      <c r="LJ51">
        <v>1</v>
      </c>
      <c r="LK51">
        <v>0</v>
      </c>
      <c r="LL51">
        <v>0</v>
      </c>
      <c r="LM51" t="s">
        <v>2733</v>
      </c>
      <c r="MT51" t="s">
        <v>2734</v>
      </c>
      <c r="MU51">
        <v>0</v>
      </c>
      <c r="MV51">
        <v>1</v>
      </c>
      <c r="MW51">
        <v>1</v>
      </c>
      <c r="MX51">
        <v>0</v>
      </c>
      <c r="MY51">
        <v>0</v>
      </c>
      <c r="MZ51">
        <v>0</v>
      </c>
      <c r="NA51">
        <v>0</v>
      </c>
      <c r="NB51">
        <v>1</v>
      </c>
      <c r="NC51">
        <v>0</v>
      </c>
      <c r="ND51">
        <v>0</v>
      </c>
      <c r="NE51">
        <v>0</v>
      </c>
      <c r="NF51">
        <v>0</v>
      </c>
      <c r="NH51" t="s">
        <v>257</v>
      </c>
      <c r="NK51" t="s">
        <v>240</v>
      </c>
      <c r="PL51" t="s">
        <v>358</v>
      </c>
      <c r="PM51">
        <v>0</v>
      </c>
      <c r="PN51">
        <v>1</v>
      </c>
      <c r="PO51">
        <v>0</v>
      </c>
      <c r="PP51">
        <v>0</v>
      </c>
      <c r="PQ51">
        <v>0</v>
      </c>
      <c r="PR51">
        <v>0</v>
      </c>
      <c r="PS51">
        <v>0</v>
      </c>
      <c r="PT51">
        <v>0</v>
      </c>
      <c r="PU51">
        <v>0</v>
      </c>
      <c r="QH51" t="s">
        <v>2735</v>
      </c>
      <c r="QI51" t="s">
        <v>396</v>
      </c>
      <c r="QJ51">
        <v>1</v>
      </c>
      <c r="QK51">
        <v>1</v>
      </c>
      <c r="QL51">
        <v>1</v>
      </c>
      <c r="QM51">
        <v>1</v>
      </c>
      <c r="QN51">
        <v>1</v>
      </c>
      <c r="QO51">
        <v>1</v>
      </c>
      <c r="QP51">
        <v>0</v>
      </c>
      <c r="QQ51">
        <v>0</v>
      </c>
      <c r="QR51">
        <v>1</v>
      </c>
      <c r="QS51">
        <v>1</v>
      </c>
      <c r="QT51">
        <v>1</v>
      </c>
      <c r="QU51">
        <v>1</v>
      </c>
      <c r="QV51">
        <v>0</v>
      </c>
      <c r="QW51">
        <v>0</v>
      </c>
      <c r="QX51">
        <v>0</v>
      </c>
      <c r="QZ51" t="s">
        <v>318</v>
      </c>
      <c r="XI51" t="s">
        <v>2736</v>
      </c>
      <c r="XJ51" t="s">
        <v>2737</v>
      </c>
      <c r="XK51">
        <v>1</v>
      </c>
      <c r="XL51">
        <v>1</v>
      </c>
      <c r="XM51">
        <v>1</v>
      </c>
      <c r="XN51">
        <v>0</v>
      </c>
      <c r="XO51">
        <v>1</v>
      </c>
      <c r="XP51">
        <v>0</v>
      </c>
      <c r="XQ51">
        <v>0</v>
      </c>
      <c r="XR51" t="s">
        <v>2738</v>
      </c>
      <c r="XS51" t="s">
        <v>399</v>
      </c>
      <c r="XT51">
        <v>1</v>
      </c>
      <c r="XU51">
        <v>0</v>
      </c>
      <c r="XV51">
        <v>0</v>
      </c>
      <c r="XW51">
        <v>0</v>
      </c>
      <c r="XX51">
        <v>0</v>
      </c>
      <c r="XY51">
        <v>0</v>
      </c>
      <c r="YN51" t="s">
        <v>2739</v>
      </c>
      <c r="YO51">
        <v>0</v>
      </c>
      <c r="YP51">
        <v>0</v>
      </c>
      <c r="YQ51">
        <v>1</v>
      </c>
      <c r="YR51">
        <v>1</v>
      </c>
      <c r="YS51">
        <v>1</v>
      </c>
      <c r="YT51">
        <v>1</v>
      </c>
      <c r="YU51">
        <v>0</v>
      </c>
      <c r="YV51">
        <v>0</v>
      </c>
      <c r="YW51">
        <v>0</v>
      </c>
      <c r="YX51">
        <v>0</v>
      </c>
      <c r="YY51">
        <v>0</v>
      </c>
      <c r="YZ51">
        <v>0</v>
      </c>
      <c r="ABR51" t="s">
        <v>311</v>
      </c>
      <c r="ABS51">
        <v>0</v>
      </c>
      <c r="ABT51">
        <v>0</v>
      </c>
      <c r="ABU51">
        <v>0</v>
      </c>
      <c r="ABV51">
        <v>0</v>
      </c>
      <c r="ABW51">
        <v>0</v>
      </c>
      <c r="ABX51">
        <v>0</v>
      </c>
      <c r="ABY51">
        <v>1</v>
      </c>
      <c r="ABZ51">
        <v>0</v>
      </c>
      <c r="ACA51">
        <v>0</v>
      </c>
      <c r="ACB51" t="s">
        <v>2740</v>
      </c>
      <c r="AEG51" t="s">
        <v>300</v>
      </c>
      <c r="AEH51">
        <v>0</v>
      </c>
      <c r="AEI51">
        <v>1</v>
      </c>
      <c r="AEJ51">
        <v>0</v>
      </c>
      <c r="AEK51">
        <v>0</v>
      </c>
      <c r="AEL51">
        <v>0</v>
      </c>
      <c r="AEM51">
        <v>0</v>
      </c>
      <c r="AEN51">
        <v>0</v>
      </c>
      <c r="AEO51">
        <v>0</v>
      </c>
      <c r="AEP51">
        <v>0</v>
      </c>
      <c r="AEQ51">
        <v>0</v>
      </c>
      <c r="AGO51" t="s">
        <v>287</v>
      </c>
      <c r="AGP51">
        <v>1</v>
      </c>
      <c r="AGQ51">
        <v>0</v>
      </c>
      <c r="AGR51">
        <v>0</v>
      </c>
      <c r="AGS51">
        <v>0</v>
      </c>
      <c r="AGT51">
        <v>0</v>
      </c>
      <c r="AGU51">
        <v>0</v>
      </c>
      <c r="AGV51">
        <v>0</v>
      </c>
      <c r="AGW51">
        <v>0</v>
      </c>
      <c r="AGX51">
        <v>0</v>
      </c>
      <c r="AGY51">
        <v>0</v>
      </c>
      <c r="AGZ51">
        <v>0</v>
      </c>
      <c r="AHA51">
        <v>0</v>
      </c>
      <c r="AHC51" t="s">
        <v>2741</v>
      </c>
      <c r="AHH51" t="s">
        <v>624</v>
      </c>
      <c r="AHI51">
        <v>0</v>
      </c>
      <c r="AHJ51">
        <v>0</v>
      </c>
      <c r="AHK51">
        <v>1</v>
      </c>
      <c r="AIF51" t="s">
        <v>240</v>
      </c>
      <c r="AIG51" t="s">
        <v>252</v>
      </c>
      <c r="AIH51" t="s">
        <v>2742</v>
      </c>
      <c r="AII51" t="s">
        <v>2743</v>
      </c>
      <c r="AIZ51" t="s">
        <v>2714</v>
      </c>
      <c r="AJA51">
        <v>237737181</v>
      </c>
      <c r="AJB51" t="s">
        <v>2744</v>
      </c>
      <c r="AJC51" s="31">
        <v>44531.571284722217</v>
      </c>
      <c r="AJF51" t="s">
        <v>279</v>
      </c>
      <c r="AJG51" t="s">
        <v>280</v>
      </c>
      <c r="AJI51">
        <v>50</v>
      </c>
    </row>
    <row r="52" spans="1:945" x14ac:dyDescent="0.25">
      <c r="A52" s="31">
        <v>44531.655766724543</v>
      </c>
      <c r="B52" s="31">
        <v>44531.670554351847</v>
      </c>
      <c r="C52" s="31">
        <v>44531</v>
      </c>
      <c r="D52" t="s">
        <v>239</v>
      </c>
      <c r="E52" t="s">
        <v>2546</v>
      </c>
      <c r="F52" s="31">
        <v>44531</v>
      </c>
      <c r="G52" t="s">
        <v>240</v>
      </c>
      <c r="H52" t="s">
        <v>240</v>
      </c>
      <c r="I52" t="s">
        <v>2714</v>
      </c>
      <c r="J52" t="s">
        <v>241</v>
      </c>
      <c r="K52" t="s">
        <v>307</v>
      </c>
      <c r="M52" t="s">
        <v>308</v>
      </c>
      <c r="AC52" t="s">
        <v>309</v>
      </c>
      <c r="AD52">
        <v>0</v>
      </c>
      <c r="AE52">
        <v>1</v>
      </c>
      <c r="AF52">
        <v>0</v>
      </c>
      <c r="CB52" t="s">
        <v>335</v>
      </c>
      <c r="CC52" t="s">
        <v>247</v>
      </c>
      <c r="CD52">
        <v>1</v>
      </c>
      <c r="CE52">
        <v>0</v>
      </c>
      <c r="CF52">
        <v>0</v>
      </c>
      <c r="CG52">
        <v>0</v>
      </c>
      <c r="CH52">
        <v>0</v>
      </c>
      <c r="CI52">
        <v>0</v>
      </c>
      <c r="CJ52">
        <v>0</v>
      </c>
      <c r="CK52">
        <v>0</v>
      </c>
      <c r="CM52" t="s">
        <v>282</v>
      </c>
      <c r="CO52" t="s">
        <v>249</v>
      </c>
      <c r="CQ52">
        <v>650</v>
      </c>
      <c r="DA52" t="s">
        <v>250</v>
      </c>
      <c r="JK52" t="s">
        <v>251</v>
      </c>
      <c r="KL52" t="s">
        <v>240</v>
      </c>
      <c r="KV52" t="s">
        <v>240</v>
      </c>
      <c r="KW52" t="s">
        <v>2745</v>
      </c>
      <c r="LF52" t="s">
        <v>2732</v>
      </c>
      <c r="LG52">
        <v>0</v>
      </c>
      <c r="LH52">
        <v>1</v>
      </c>
      <c r="LI52">
        <v>1</v>
      </c>
      <c r="LJ52">
        <v>1</v>
      </c>
      <c r="LK52">
        <v>0</v>
      </c>
      <c r="LL52">
        <v>0</v>
      </c>
      <c r="LM52" t="s">
        <v>2746</v>
      </c>
      <c r="MT52" t="s">
        <v>576</v>
      </c>
      <c r="MU52">
        <v>0</v>
      </c>
      <c r="MV52">
        <v>1</v>
      </c>
      <c r="MW52">
        <v>1</v>
      </c>
      <c r="MX52">
        <v>0</v>
      </c>
      <c r="MY52">
        <v>0</v>
      </c>
      <c r="MZ52">
        <v>0</v>
      </c>
      <c r="NA52">
        <v>0</v>
      </c>
      <c r="NB52">
        <v>0</v>
      </c>
      <c r="NC52">
        <v>0</v>
      </c>
      <c r="ND52">
        <v>0</v>
      </c>
      <c r="NE52">
        <v>0</v>
      </c>
      <c r="NF52">
        <v>0</v>
      </c>
      <c r="NH52" t="s">
        <v>257</v>
      </c>
      <c r="NK52" t="s">
        <v>255</v>
      </c>
      <c r="PL52" t="s">
        <v>358</v>
      </c>
      <c r="PM52">
        <v>0</v>
      </c>
      <c r="PN52">
        <v>1</v>
      </c>
      <c r="PO52">
        <v>0</v>
      </c>
      <c r="PP52">
        <v>0</v>
      </c>
      <c r="PQ52">
        <v>0</v>
      </c>
      <c r="PR52">
        <v>0</v>
      </c>
      <c r="PS52">
        <v>0</v>
      </c>
      <c r="PT52">
        <v>0</v>
      </c>
      <c r="PU52">
        <v>0</v>
      </c>
      <c r="QH52" t="s">
        <v>2747</v>
      </c>
      <c r="QI52" t="s">
        <v>396</v>
      </c>
      <c r="QJ52">
        <v>1</v>
      </c>
      <c r="QK52">
        <v>1</v>
      </c>
      <c r="QL52">
        <v>1</v>
      </c>
      <c r="QM52">
        <v>1</v>
      </c>
      <c r="QN52">
        <v>1</v>
      </c>
      <c r="QO52">
        <v>1</v>
      </c>
      <c r="QP52">
        <v>0</v>
      </c>
      <c r="QQ52">
        <v>0</v>
      </c>
      <c r="QR52">
        <v>1</v>
      </c>
      <c r="QS52">
        <v>1</v>
      </c>
      <c r="QT52">
        <v>1</v>
      </c>
      <c r="QU52">
        <v>1</v>
      </c>
      <c r="QV52">
        <v>0</v>
      </c>
      <c r="QW52">
        <v>0</v>
      </c>
      <c r="QX52">
        <v>0</v>
      </c>
      <c r="QZ52" t="s">
        <v>318</v>
      </c>
      <c r="XI52" t="s">
        <v>2748</v>
      </c>
      <c r="XJ52" t="s">
        <v>364</v>
      </c>
      <c r="XK52">
        <v>1</v>
      </c>
      <c r="XL52">
        <v>1</v>
      </c>
      <c r="XM52">
        <v>0</v>
      </c>
      <c r="XN52">
        <v>0</v>
      </c>
      <c r="XO52">
        <v>0</v>
      </c>
      <c r="XP52">
        <v>0</v>
      </c>
      <c r="XQ52">
        <v>0</v>
      </c>
      <c r="XS52" t="s">
        <v>399</v>
      </c>
      <c r="XT52">
        <v>1</v>
      </c>
      <c r="XU52">
        <v>0</v>
      </c>
      <c r="XV52">
        <v>0</v>
      </c>
      <c r="XW52">
        <v>0</v>
      </c>
      <c r="XX52">
        <v>0</v>
      </c>
      <c r="XY52">
        <v>0</v>
      </c>
      <c r="YN52" t="s">
        <v>2749</v>
      </c>
      <c r="YO52">
        <v>0</v>
      </c>
      <c r="YP52">
        <v>0</v>
      </c>
      <c r="YQ52">
        <v>1</v>
      </c>
      <c r="YR52">
        <v>0</v>
      </c>
      <c r="YS52">
        <v>1</v>
      </c>
      <c r="YT52">
        <v>1</v>
      </c>
      <c r="YU52">
        <v>0</v>
      </c>
      <c r="YV52">
        <v>0</v>
      </c>
      <c r="YW52">
        <v>0</v>
      </c>
      <c r="YX52">
        <v>0</v>
      </c>
      <c r="YY52">
        <v>0</v>
      </c>
      <c r="YZ52">
        <v>0</v>
      </c>
      <c r="ABR52" t="s">
        <v>684</v>
      </c>
      <c r="ABS52">
        <v>0</v>
      </c>
      <c r="ABT52">
        <v>0</v>
      </c>
      <c r="ABU52">
        <v>0</v>
      </c>
      <c r="ABV52">
        <v>0</v>
      </c>
      <c r="ABW52">
        <v>0</v>
      </c>
      <c r="ABX52">
        <v>1</v>
      </c>
      <c r="ABY52">
        <v>0</v>
      </c>
      <c r="ABZ52">
        <v>0</v>
      </c>
      <c r="ACA52">
        <v>0</v>
      </c>
      <c r="AEG52" t="s">
        <v>300</v>
      </c>
      <c r="AEH52">
        <v>0</v>
      </c>
      <c r="AEI52">
        <v>1</v>
      </c>
      <c r="AEJ52">
        <v>0</v>
      </c>
      <c r="AEK52">
        <v>0</v>
      </c>
      <c r="AEL52">
        <v>0</v>
      </c>
      <c r="AEM52">
        <v>0</v>
      </c>
      <c r="AEN52">
        <v>0</v>
      </c>
      <c r="AEO52">
        <v>0</v>
      </c>
      <c r="AEP52">
        <v>0</v>
      </c>
      <c r="AEQ52">
        <v>0</v>
      </c>
      <c r="AGO52" t="s">
        <v>287</v>
      </c>
      <c r="AGP52">
        <v>1</v>
      </c>
      <c r="AGQ52">
        <v>0</v>
      </c>
      <c r="AGR52">
        <v>0</v>
      </c>
      <c r="AGS52">
        <v>0</v>
      </c>
      <c r="AGT52">
        <v>0</v>
      </c>
      <c r="AGU52">
        <v>0</v>
      </c>
      <c r="AGV52">
        <v>0</v>
      </c>
      <c r="AGW52">
        <v>0</v>
      </c>
      <c r="AGX52">
        <v>0</v>
      </c>
      <c r="AGY52">
        <v>0</v>
      </c>
      <c r="AGZ52">
        <v>0</v>
      </c>
      <c r="AHA52">
        <v>0</v>
      </c>
      <c r="AHC52" t="s">
        <v>2750</v>
      </c>
      <c r="AHH52" t="s">
        <v>624</v>
      </c>
      <c r="AHI52">
        <v>0</v>
      </c>
      <c r="AHJ52">
        <v>0</v>
      </c>
      <c r="AHK52">
        <v>1</v>
      </c>
      <c r="AIF52" t="s">
        <v>240</v>
      </c>
      <c r="AIG52" t="s">
        <v>252</v>
      </c>
      <c r="AIH52" t="s">
        <v>2751</v>
      </c>
      <c r="AII52" t="s">
        <v>2752</v>
      </c>
      <c r="AIZ52" t="s">
        <v>2714</v>
      </c>
      <c r="AJA52">
        <v>237745190</v>
      </c>
      <c r="AJB52" t="s">
        <v>2753</v>
      </c>
      <c r="AJC52" s="31">
        <v>44531.586550925917</v>
      </c>
      <c r="AJF52" t="s">
        <v>279</v>
      </c>
      <c r="AJG52" t="s">
        <v>280</v>
      </c>
      <c r="AJI52">
        <v>51</v>
      </c>
    </row>
    <row r="53" spans="1:945" x14ac:dyDescent="0.25">
      <c r="A53" s="31">
        <v>44531.671132800933</v>
      </c>
      <c r="B53" s="31">
        <v>44531.687379108793</v>
      </c>
      <c r="C53" s="31">
        <v>44531</v>
      </c>
      <c r="D53" t="s">
        <v>239</v>
      </c>
      <c r="E53" t="s">
        <v>2546</v>
      </c>
      <c r="F53" s="31">
        <v>44531</v>
      </c>
      <c r="G53" t="s">
        <v>240</v>
      </c>
      <c r="H53" t="s">
        <v>240</v>
      </c>
      <c r="I53" t="s">
        <v>2714</v>
      </c>
      <c r="J53" t="s">
        <v>241</v>
      </c>
      <c r="K53" t="s">
        <v>307</v>
      </c>
      <c r="M53" t="s">
        <v>308</v>
      </c>
      <c r="AC53" t="s">
        <v>309</v>
      </c>
      <c r="AD53">
        <v>0</v>
      </c>
      <c r="AE53">
        <v>1</v>
      </c>
      <c r="AF53">
        <v>0</v>
      </c>
      <c r="CB53" t="s">
        <v>255</v>
      </c>
      <c r="CC53" t="s">
        <v>247</v>
      </c>
      <c r="CD53">
        <v>1</v>
      </c>
      <c r="CE53">
        <v>0</v>
      </c>
      <c r="CF53">
        <v>0</v>
      </c>
      <c r="CG53">
        <v>0</v>
      </c>
      <c r="CH53">
        <v>0</v>
      </c>
      <c r="CI53">
        <v>0</v>
      </c>
      <c r="CJ53">
        <v>0</v>
      </c>
      <c r="CK53">
        <v>0</v>
      </c>
      <c r="CM53" t="s">
        <v>282</v>
      </c>
      <c r="CO53" t="s">
        <v>249</v>
      </c>
      <c r="CQ53">
        <v>650</v>
      </c>
      <c r="DA53" t="s">
        <v>250</v>
      </c>
      <c r="JK53" t="s">
        <v>251</v>
      </c>
      <c r="KL53" t="s">
        <v>240</v>
      </c>
      <c r="KV53" t="s">
        <v>255</v>
      </c>
      <c r="LF53" t="s">
        <v>2754</v>
      </c>
      <c r="LG53">
        <v>0</v>
      </c>
      <c r="LH53">
        <v>1</v>
      </c>
      <c r="LI53">
        <v>1</v>
      </c>
      <c r="LJ53">
        <v>1</v>
      </c>
      <c r="LK53">
        <v>0</v>
      </c>
      <c r="LL53">
        <v>0</v>
      </c>
      <c r="LM53" t="s">
        <v>2755</v>
      </c>
      <c r="MT53" t="s">
        <v>2619</v>
      </c>
      <c r="MU53">
        <v>0</v>
      </c>
      <c r="MV53">
        <v>0</v>
      </c>
      <c r="MW53">
        <v>1</v>
      </c>
      <c r="MX53">
        <v>0</v>
      </c>
      <c r="MY53">
        <v>0</v>
      </c>
      <c r="MZ53">
        <v>0</v>
      </c>
      <c r="NA53">
        <v>0</v>
      </c>
      <c r="NB53">
        <v>1</v>
      </c>
      <c r="NC53">
        <v>0</v>
      </c>
      <c r="ND53">
        <v>0</v>
      </c>
      <c r="NE53">
        <v>0</v>
      </c>
      <c r="NF53">
        <v>0</v>
      </c>
      <c r="NH53" t="s">
        <v>257</v>
      </c>
      <c r="NK53" t="s">
        <v>240</v>
      </c>
      <c r="PL53" t="s">
        <v>358</v>
      </c>
      <c r="PM53">
        <v>0</v>
      </c>
      <c r="PN53">
        <v>1</v>
      </c>
      <c r="PO53">
        <v>0</v>
      </c>
      <c r="PP53">
        <v>0</v>
      </c>
      <c r="PQ53">
        <v>0</v>
      </c>
      <c r="PR53">
        <v>0</v>
      </c>
      <c r="PS53">
        <v>0</v>
      </c>
      <c r="PT53">
        <v>0</v>
      </c>
      <c r="PU53">
        <v>0</v>
      </c>
      <c r="QH53" t="s">
        <v>2756</v>
      </c>
      <c r="QI53" t="s">
        <v>396</v>
      </c>
      <c r="QJ53">
        <v>1</v>
      </c>
      <c r="QK53">
        <v>1</v>
      </c>
      <c r="QL53">
        <v>1</v>
      </c>
      <c r="QM53">
        <v>1</v>
      </c>
      <c r="QN53">
        <v>1</v>
      </c>
      <c r="QO53">
        <v>1</v>
      </c>
      <c r="QP53">
        <v>0</v>
      </c>
      <c r="QQ53">
        <v>0</v>
      </c>
      <c r="QR53">
        <v>1</v>
      </c>
      <c r="QS53">
        <v>1</v>
      </c>
      <c r="QT53">
        <v>1</v>
      </c>
      <c r="QU53">
        <v>1</v>
      </c>
      <c r="QV53">
        <v>0</v>
      </c>
      <c r="QW53">
        <v>0</v>
      </c>
      <c r="QX53">
        <v>0</v>
      </c>
      <c r="QZ53" t="s">
        <v>318</v>
      </c>
      <c r="XI53" t="s">
        <v>2757</v>
      </c>
      <c r="XJ53" t="s">
        <v>563</v>
      </c>
      <c r="XK53">
        <v>1</v>
      </c>
      <c r="XL53">
        <v>1</v>
      </c>
      <c r="XM53">
        <v>0</v>
      </c>
      <c r="XN53">
        <v>0</v>
      </c>
      <c r="XO53">
        <v>0</v>
      </c>
      <c r="XP53">
        <v>0</v>
      </c>
      <c r="XQ53">
        <v>0</v>
      </c>
      <c r="XS53" t="s">
        <v>642</v>
      </c>
      <c r="XT53">
        <v>1</v>
      </c>
      <c r="XU53">
        <v>1</v>
      </c>
      <c r="XV53">
        <v>0</v>
      </c>
      <c r="XW53">
        <v>0</v>
      </c>
      <c r="XX53">
        <v>0</v>
      </c>
      <c r="XY53">
        <v>0</v>
      </c>
      <c r="YN53" t="s">
        <v>2449</v>
      </c>
      <c r="YO53">
        <v>0</v>
      </c>
      <c r="YP53">
        <v>0</v>
      </c>
      <c r="YQ53">
        <v>0</v>
      </c>
      <c r="YR53">
        <v>0</v>
      </c>
      <c r="YS53">
        <v>0</v>
      </c>
      <c r="YT53">
        <v>1</v>
      </c>
      <c r="YU53">
        <v>0</v>
      </c>
      <c r="YV53">
        <v>0</v>
      </c>
      <c r="YW53">
        <v>0</v>
      </c>
      <c r="YX53">
        <v>0</v>
      </c>
      <c r="YY53">
        <v>0</v>
      </c>
      <c r="YZ53">
        <v>0</v>
      </c>
      <c r="ABR53" t="s">
        <v>267</v>
      </c>
      <c r="ABS53">
        <v>1</v>
      </c>
      <c r="ABT53">
        <v>0</v>
      </c>
      <c r="ABU53">
        <v>0</v>
      </c>
      <c r="ABV53">
        <v>0</v>
      </c>
      <c r="ABW53">
        <v>0</v>
      </c>
      <c r="ABX53">
        <v>0</v>
      </c>
      <c r="ABY53">
        <v>0</v>
      </c>
      <c r="ABZ53">
        <v>0</v>
      </c>
      <c r="ACA53">
        <v>0</v>
      </c>
      <c r="AEG53" t="s">
        <v>300</v>
      </c>
      <c r="AEH53">
        <v>0</v>
      </c>
      <c r="AEI53">
        <v>1</v>
      </c>
      <c r="AEJ53">
        <v>0</v>
      </c>
      <c r="AEK53">
        <v>0</v>
      </c>
      <c r="AEL53">
        <v>0</v>
      </c>
      <c r="AEM53">
        <v>0</v>
      </c>
      <c r="AEN53">
        <v>0</v>
      </c>
      <c r="AEO53">
        <v>0</v>
      </c>
      <c r="AEP53">
        <v>0</v>
      </c>
      <c r="AEQ53">
        <v>0</v>
      </c>
      <c r="AGO53" t="s">
        <v>2531</v>
      </c>
      <c r="AGP53">
        <v>1</v>
      </c>
      <c r="AGQ53">
        <v>0</v>
      </c>
      <c r="AGR53">
        <v>0</v>
      </c>
      <c r="AGS53">
        <v>0</v>
      </c>
      <c r="AGT53">
        <v>0</v>
      </c>
      <c r="AGU53">
        <v>0</v>
      </c>
      <c r="AGV53">
        <v>0</v>
      </c>
      <c r="AGW53">
        <v>0</v>
      </c>
      <c r="AGX53">
        <v>0</v>
      </c>
      <c r="AGY53">
        <v>1</v>
      </c>
      <c r="AGZ53">
        <v>0</v>
      </c>
      <c r="AHA53">
        <v>0</v>
      </c>
      <c r="AHB53" t="s">
        <v>2758</v>
      </c>
      <c r="AHC53" t="s">
        <v>2759</v>
      </c>
      <c r="AHH53" t="s">
        <v>624</v>
      </c>
      <c r="AHI53">
        <v>0</v>
      </c>
      <c r="AHJ53">
        <v>0</v>
      </c>
      <c r="AHK53">
        <v>1</v>
      </c>
      <c r="AIF53" t="s">
        <v>240</v>
      </c>
      <c r="AIG53" t="s">
        <v>252</v>
      </c>
      <c r="AIH53" t="s">
        <v>2760</v>
      </c>
      <c r="AII53" t="s">
        <v>2761</v>
      </c>
      <c r="AIZ53" t="s">
        <v>2714</v>
      </c>
      <c r="AJA53">
        <v>237755049</v>
      </c>
      <c r="AJB53" t="s">
        <v>2762</v>
      </c>
      <c r="AJC53" s="31">
        <v>44531.603344907409</v>
      </c>
      <c r="AJF53" t="s">
        <v>279</v>
      </c>
      <c r="AJG53" t="s">
        <v>280</v>
      </c>
      <c r="AJI53">
        <v>52</v>
      </c>
    </row>
    <row r="54" spans="1:945" x14ac:dyDescent="0.25">
      <c r="A54" s="31">
        <v>44531.687561863429</v>
      </c>
      <c r="B54" s="31">
        <v>44531.702877418982</v>
      </c>
      <c r="C54" s="31">
        <v>44531</v>
      </c>
      <c r="D54" t="s">
        <v>239</v>
      </c>
      <c r="E54" t="s">
        <v>2546</v>
      </c>
      <c r="F54" s="31">
        <v>44531</v>
      </c>
      <c r="G54" t="s">
        <v>240</v>
      </c>
      <c r="H54" t="s">
        <v>240</v>
      </c>
      <c r="I54" t="s">
        <v>2714</v>
      </c>
      <c r="J54" t="s">
        <v>241</v>
      </c>
      <c r="K54" t="s">
        <v>307</v>
      </c>
      <c r="M54" t="s">
        <v>308</v>
      </c>
      <c r="AC54" t="s">
        <v>309</v>
      </c>
      <c r="AD54">
        <v>0</v>
      </c>
      <c r="AE54">
        <v>1</v>
      </c>
      <c r="AF54">
        <v>0</v>
      </c>
      <c r="CB54" t="s">
        <v>335</v>
      </c>
      <c r="CC54" t="s">
        <v>247</v>
      </c>
      <c r="CD54">
        <v>1</v>
      </c>
      <c r="CE54">
        <v>0</v>
      </c>
      <c r="CF54">
        <v>0</v>
      </c>
      <c r="CG54">
        <v>0</v>
      </c>
      <c r="CH54">
        <v>0</v>
      </c>
      <c r="CI54">
        <v>0</v>
      </c>
      <c r="CJ54">
        <v>0</v>
      </c>
      <c r="CK54">
        <v>0</v>
      </c>
      <c r="CM54" t="s">
        <v>282</v>
      </c>
      <c r="CO54" t="s">
        <v>249</v>
      </c>
      <c r="CQ54">
        <v>650</v>
      </c>
      <c r="DA54" t="s">
        <v>250</v>
      </c>
      <c r="JK54" t="s">
        <v>251</v>
      </c>
      <c r="KL54" t="s">
        <v>240</v>
      </c>
      <c r="KV54" t="s">
        <v>240</v>
      </c>
      <c r="KW54" t="s">
        <v>2763</v>
      </c>
      <c r="LF54" t="s">
        <v>2732</v>
      </c>
      <c r="LG54">
        <v>0</v>
      </c>
      <c r="LH54">
        <v>1</v>
      </c>
      <c r="LI54">
        <v>1</v>
      </c>
      <c r="LJ54">
        <v>1</v>
      </c>
      <c r="LK54">
        <v>0</v>
      </c>
      <c r="LL54">
        <v>0</v>
      </c>
      <c r="LM54" t="s">
        <v>2764</v>
      </c>
      <c r="MT54" t="s">
        <v>2734</v>
      </c>
      <c r="MU54">
        <v>0</v>
      </c>
      <c r="MV54">
        <v>1</v>
      </c>
      <c r="MW54">
        <v>1</v>
      </c>
      <c r="MX54">
        <v>0</v>
      </c>
      <c r="MY54">
        <v>0</v>
      </c>
      <c r="MZ54">
        <v>0</v>
      </c>
      <c r="NA54">
        <v>0</v>
      </c>
      <c r="NB54">
        <v>1</v>
      </c>
      <c r="NC54">
        <v>0</v>
      </c>
      <c r="ND54">
        <v>0</v>
      </c>
      <c r="NE54">
        <v>0</v>
      </c>
      <c r="NF54">
        <v>0</v>
      </c>
      <c r="NH54" t="s">
        <v>257</v>
      </c>
      <c r="NK54" t="s">
        <v>255</v>
      </c>
      <c r="PL54" t="s">
        <v>358</v>
      </c>
      <c r="PM54">
        <v>0</v>
      </c>
      <c r="PN54">
        <v>1</v>
      </c>
      <c r="PO54">
        <v>0</v>
      </c>
      <c r="PP54">
        <v>0</v>
      </c>
      <c r="PQ54">
        <v>0</v>
      </c>
      <c r="PR54">
        <v>0</v>
      </c>
      <c r="PS54">
        <v>0</v>
      </c>
      <c r="PT54">
        <v>0</v>
      </c>
      <c r="PU54">
        <v>0</v>
      </c>
      <c r="QH54" t="s">
        <v>2765</v>
      </c>
      <c r="QI54" t="s">
        <v>396</v>
      </c>
      <c r="QJ54">
        <v>1</v>
      </c>
      <c r="QK54">
        <v>1</v>
      </c>
      <c r="QL54">
        <v>1</v>
      </c>
      <c r="QM54">
        <v>1</v>
      </c>
      <c r="QN54">
        <v>1</v>
      </c>
      <c r="QO54">
        <v>1</v>
      </c>
      <c r="QP54">
        <v>0</v>
      </c>
      <c r="QQ54">
        <v>0</v>
      </c>
      <c r="QR54">
        <v>1</v>
      </c>
      <c r="QS54">
        <v>1</v>
      </c>
      <c r="QT54">
        <v>1</v>
      </c>
      <c r="QU54">
        <v>1</v>
      </c>
      <c r="QV54">
        <v>0</v>
      </c>
      <c r="QW54">
        <v>0</v>
      </c>
      <c r="QX54">
        <v>0</v>
      </c>
      <c r="QZ54" t="s">
        <v>318</v>
      </c>
      <c r="XI54" t="s">
        <v>2766</v>
      </c>
      <c r="XJ54" t="s">
        <v>2767</v>
      </c>
      <c r="XK54">
        <v>1</v>
      </c>
      <c r="XL54">
        <v>1</v>
      </c>
      <c r="XM54">
        <v>1</v>
      </c>
      <c r="XN54">
        <v>0</v>
      </c>
      <c r="XO54">
        <v>0</v>
      </c>
      <c r="XP54">
        <v>0</v>
      </c>
      <c r="XQ54">
        <v>0</v>
      </c>
      <c r="XS54" t="s">
        <v>642</v>
      </c>
      <c r="XT54">
        <v>1</v>
      </c>
      <c r="XU54">
        <v>1</v>
      </c>
      <c r="XV54">
        <v>0</v>
      </c>
      <c r="XW54">
        <v>0</v>
      </c>
      <c r="XX54">
        <v>0</v>
      </c>
      <c r="XY54">
        <v>0</v>
      </c>
      <c r="YN54" t="s">
        <v>267</v>
      </c>
      <c r="YO54">
        <v>1</v>
      </c>
      <c r="YP54">
        <v>0</v>
      </c>
      <c r="YQ54">
        <v>0</v>
      </c>
      <c r="YR54">
        <v>0</v>
      </c>
      <c r="YS54">
        <v>0</v>
      </c>
      <c r="YT54">
        <v>0</v>
      </c>
      <c r="YU54">
        <v>0</v>
      </c>
      <c r="YV54">
        <v>0</v>
      </c>
      <c r="YW54">
        <v>0</v>
      </c>
      <c r="YX54">
        <v>0</v>
      </c>
      <c r="YY54">
        <v>0</v>
      </c>
      <c r="YZ54">
        <v>0</v>
      </c>
      <c r="ABF54" t="s">
        <v>2768</v>
      </c>
      <c r="ABR54" t="s">
        <v>255</v>
      </c>
      <c r="ABS54">
        <v>0</v>
      </c>
      <c r="ABT54">
        <v>0</v>
      </c>
      <c r="ABU54">
        <v>0</v>
      </c>
      <c r="ABV54">
        <v>0</v>
      </c>
      <c r="ABW54">
        <v>0</v>
      </c>
      <c r="ABX54">
        <v>0</v>
      </c>
      <c r="ABY54">
        <v>0</v>
      </c>
      <c r="ABZ54">
        <v>1</v>
      </c>
      <c r="ACA54">
        <v>0</v>
      </c>
      <c r="AEG54" t="s">
        <v>300</v>
      </c>
      <c r="AEH54">
        <v>0</v>
      </c>
      <c r="AEI54">
        <v>1</v>
      </c>
      <c r="AEJ54">
        <v>0</v>
      </c>
      <c r="AEK54">
        <v>0</v>
      </c>
      <c r="AEL54">
        <v>0</v>
      </c>
      <c r="AEM54">
        <v>0</v>
      </c>
      <c r="AEN54">
        <v>0</v>
      </c>
      <c r="AEO54">
        <v>0</v>
      </c>
      <c r="AEP54">
        <v>0</v>
      </c>
      <c r="AEQ54">
        <v>0</v>
      </c>
      <c r="AGO54" t="s">
        <v>287</v>
      </c>
      <c r="AGP54">
        <v>1</v>
      </c>
      <c r="AGQ54">
        <v>0</v>
      </c>
      <c r="AGR54">
        <v>0</v>
      </c>
      <c r="AGS54">
        <v>0</v>
      </c>
      <c r="AGT54">
        <v>0</v>
      </c>
      <c r="AGU54">
        <v>0</v>
      </c>
      <c r="AGV54">
        <v>0</v>
      </c>
      <c r="AGW54">
        <v>0</v>
      </c>
      <c r="AGX54">
        <v>0</v>
      </c>
      <c r="AGY54">
        <v>0</v>
      </c>
      <c r="AGZ54">
        <v>0</v>
      </c>
      <c r="AHA54">
        <v>0</v>
      </c>
      <c r="AHC54" t="s">
        <v>2769</v>
      </c>
      <c r="AHH54" t="s">
        <v>624</v>
      </c>
      <c r="AHI54">
        <v>0</v>
      </c>
      <c r="AHJ54">
        <v>0</v>
      </c>
      <c r="AHK54">
        <v>1</v>
      </c>
      <c r="AIF54" t="s">
        <v>240</v>
      </c>
      <c r="AIG54" t="s">
        <v>252</v>
      </c>
      <c r="AIH54" t="s">
        <v>2770</v>
      </c>
      <c r="AII54" t="s">
        <v>2771</v>
      </c>
      <c r="AIZ54" t="s">
        <v>2027</v>
      </c>
      <c r="AJA54">
        <v>237763198</v>
      </c>
      <c r="AJB54" t="s">
        <v>2772</v>
      </c>
      <c r="AJC54" s="31">
        <v>44531.61886574074</v>
      </c>
      <c r="AJF54" t="s">
        <v>279</v>
      </c>
      <c r="AJG54" t="s">
        <v>280</v>
      </c>
      <c r="AJI54">
        <v>53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Z55"/>
  <sheetViews>
    <sheetView topLeftCell="TO1" zoomScale="85" zoomScaleNormal="85" workbookViewId="0">
      <selection activeCell="TQ5" sqref="TQ5"/>
    </sheetView>
  </sheetViews>
  <sheetFormatPr defaultColWidth="11.42578125" defaultRowHeight="15" x14ac:dyDescent="0.25"/>
  <cols>
    <col min="1" max="1" width="12.42578125" customWidth="1"/>
    <col min="2" max="2" width="12.5703125" customWidth="1"/>
    <col min="6" max="6" width="21.42578125" customWidth="1"/>
    <col min="8" max="8" width="17.7109375" customWidth="1"/>
    <col min="9" max="9" width="13.7109375" customWidth="1"/>
    <col min="10" max="10" width="28.85546875" customWidth="1"/>
    <col min="11" max="11" width="25.42578125" customWidth="1"/>
    <col min="12" max="12" width="8.85546875" customWidth="1"/>
    <col min="13" max="13" width="48.140625" customWidth="1"/>
    <col min="14" max="14" width="48.7109375" customWidth="1"/>
    <col min="15" max="20" width="73.42578125" customWidth="1"/>
    <col min="21" max="21" width="57.85546875" customWidth="1"/>
    <col min="22" max="22" width="68.85546875" customWidth="1"/>
    <col min="23" max="23" width="60.7109375" customWidth="1"/>
    <col min="24" max="24" width="69.42578125" customWidth="1"/>
    <col min="25" max="25" width="34.42578125" customWidth="1"/>
    <col min="26" max="26" width="48.140625" customWidth="1"/>
    <col min="27" max="27" width="47.7109375" customWidth="1"/>
    <col min="28" max="28" width="72.140625" customWidth="1"/>
    <col min="29" max="29" width="52.85546875" customWidth="1"/>
    <col min="30" max="31" width="73.42578125" customWidth="1"/>
    <col min="32" max="32" width="57.85546875" customWidth="1"/>
    <col min="33" max="33" width="50" customWidth="1"/>
    <col min="34" max="40" width="73.42578125" customWidth="1"/>
    <col min="41" max="41" width="34.42578125" customWidth="1"/>
    <col min="42" max="42" width="73.42578125" customWidth="1"/>
    <col min="43" max="43" width="61.42578125" customWidth="1"/>
    <col min="44" max="44" width="73.42578125" customWidth="1"/>
    <col min="45" max="45" width="66.42578125" customWidth="1"/>
    <col min="46" max="46" width="69.140625" customWidth="1"/>
    <col min="47" max="47" width="68.5703125" customWidth="1"/>
    <col min="48" max="48" width="69.7109375" customWidth="1"/>
    <col min="49" max="51" width="73.42578125" customWidth="1"/>
    <col min="52" max="52" width="34.42578125" customWidth="1"/>
    <col min="53" max="53" width="39" customWidth="1"/>
    <col min="54" max="54" width="34.42578125" customWidth="1"/>
    <col min="55" max="55" width="59" customWidth="1"/>
    <col min="56" max="56" width="34.42578125" customWidth="1"/>
    <col min="57" max="57" width="41.5703125" customWidth="1"/>
    <col min="58" max="58" width="35.140625" customWidth="1"/>
    <col min="59" max="59" width="40.42578125" customWidth="1"/>
    <col min="60" max="60" width="42.42578125" customWidth="1"/>
    <col min="61" max="61" width="73.42578125" customWidth="1"/>
    <col min="62" max="62" width="51" customWidth="1"/>
    <col min="63" max="63" width="55.28515625" customWidth="1"/>
    <col min="64" max="64" width="47.140625" customWidth="1"/>
    <col min="65" max="65" width="55.85546875" customWidth="1"/>
    <col min="66" max="66" width="34.42578125" customWidth="1"/>
    <col min="67" max="67" width="46.42578125" customWidth="1"/>
    <col min="68" max="68" width="34.42578125" customWidth="1"/>
    <col min="69" max="69" width="48.7109375" customWidth="1"/>
    <col min="70" max="70" width="61.28515625" customWidth="1"/>
    <col min="71" max="72" width="73.42578125" customWidth="1"/>
    <col min="73" max="73" width="69.28515625" customWidth="1"/>
    <col min="74" max="75" width="73.42578125" customWidth="1"/>
    <col min="76" max="76" width="68.85546875" customWidth="1"/>
    <col min="77" max="77" width="60.7109375" customWidth="1"/>
    <col min="78" max="78" width="69.42578125" customWidth="1"/>
    <col min="79" max="79" width="34.42578125" customWidth="1"/>
    <col min="80" max="80" width="73.42578125" customWidth="1"/>
    <col min="81" max="81" width="59.28515625" customWidth="1"/>
    <col min="82" max="82" width="73.42578125" customWidth="1"/>
    <col min="83" max="83" width="68.42578125" customWidth="1"/>
    <col min="84" max="84" width="71.140625" customWidth="1"/>
    <col min="85" max="85" width="70.5703125" customWidth="1"/>
    <col min="86" max="86" width="71.7109375" customWidth="1"/>
    <col min="87" max="89" width="73.42578125" customWidth="1"/>
    <col min="90" max="90" width="35.42578125" customWidth="1"/>
    <col min="91" max="91" width="41" customWidth="1"/>
    <col min="92" max="92" width="35.42578125" customWidth="1"/>
    <col min="93" max="93" width="65.85546875" customWidth="1"/>
    <col min="94" max="94" width="35.42578125" customWidth="1"/>
    <col min="95" max="95" width="43.5703125" customWidth="1"/>
    <col min="96" max="96" width="37.140625" customWidth="1"/>
    <col min="97" max="97" width="42.42578125" customWidth="1"/>
    <col min="98" max="98" width="44.42578125" customWidth="1"/>
    <col min="99" max="99" width="73.42578125" customWidth="1"/>
    <col min="100" max="100" width="53" customWidth="1"/>
    <col min="101" max="101" width="57.28515625" customWidth="1"/>
    <col min="102" max="102" width="49.140625" customWidth="1"/>
    <col min="103" max="103" width="57.85546875" customWidth="1"/>
    <col min="104" max="104" width="35.42578125" customWidth="1"/>
    <col min="105" max="105" width="48.42578125" customWidth="1"/>
    <col min="106" max="106" width="35.42578125" customWidth="1"/>
    <col min="107" max="107" width="50.7109375" customWidth="1"/>
    <col min="108" max="108" width="63.28515625" customWidth="1"/>
    <col min="109" max="110" width="73.42578125" customWidth="1"/>
    <col min="111" max="111" width="71.28515625" customWidth="1"/>
    <col min="112" max="113" width="73.42578125" customWidth="1"/>
    <col min="114" max="114" width="70.85546875" customWidth="1"/>
    <col min="115" max="115" width="62.7109375" customWidth="1"/>
    <col min="116" max="116" width="71.42578125" customWidth="1"/>
    <col min="117" max="117" width="35.42578125" customWidth="1"/>
    <col min="118" max="118" width="73.42578125" customWidth="1"/>
    <col min="119" max="119" width="63.42578125" customWidth="1"/>
    <col min="120" max="120" width="73.42578125" customWidth="1"/>
    <col min="121" max="121" width="68.42578125" customWidth="1"/>
    <col min="122" max="122" width="71.140625" customWidth="1"/>
    <col min="123" max="123" width="70.5703125" customWidth="1"/>
    <col min="124" max="124" width="71.7109375" customWidth="1"/>
    <col min="125" max="127" width="73.42578125" customWidth="1"/>
    <col min="128" max="128" width="35.42578125" customWidth="1"/>
    <col min="129" max="129" width="41" customWidth="1"/>
    <col min="130" max="130" width="35.42578125" customWidth="1"/>
    <col min="131" max="131" width="61" customWidth="1"/>
    <col min="132" max="132" width="35.42578125" customWidth="1"/>
    <col min="133" max="133" width="43.5703125" customWidth="1"/>
    <col min="134" max="134" width="37.140625" customWidth="1"/>
    <col min="135" max="135" width="42.42578125" customWidth="1"/>
    <col min="136" max="136" width="44.42578125" customWidth="1"/>
    <col min="137" max="137" width="73.42578125" customWidth="1"/>
    <col min="138" max="138" width="53" customWidth="1"/>
    <col min="139" max="139" width="57.28515625" customWidth="1"/>
    <col min="140" max="140" width="49.140625" customWidth="1"/>
    <col min="141" max="141" width="57.85546875" customWidth="1"/>
    <col min="142" max="142" width="35.42578125" customWidth="1"/>
    <col min="143" max="143" width="48.42578125" customWidth="1"/>
    <col min="144" max="144" width="35.42578125" customWidth="1"/>
    <col min="145" max="145" width="50.7109375" customWidth="1"/>
    <col min="146" max="146" width="63.28515625" customWidth="1"/>
    <col min="147" max="148" width="73.42578125" customWidth="1"/>
    <col min="149" max="149" width="71.28515625" customWidth="1"/>
    <col min="150" max="151" width="73.42578125" customWidth="1"/>
    <col min="152" max="152" width="70.85546875" customWidth="1"/>
    <col min="153" max="153" width="62.7109375" customWidth="1"/>
    <col min="154" max="154" width="71.42578125" customWidth="1"/>
    <col min="155" max="155" width="35.42578125" customWidth="1"/>
    <col min="156" max="156" width="33.42578125" customWidth="1"/>
    <col min="157" max="157" width="34.42578125" customWidth="1"/>
    <col min="158" max="158" width="36.140625" customWidth="1"/>
    <col min="159" max="159" width="102.7109375" customWidth="1"/>
    <col min="160" max="160" width="65.28515625" customWidth="1"/>
    <col min="161" max="161" width="73.42578125" customWidth="1"/>
    <col min="162" max="162" width="43.140625" customWidth="1"/>
    <col min="163" max="163" width="57.85546875" customWidth="1"/>
    <col min="164" max="164" width="61.42578125" customWidth="1"/>
    <col min="165" max="165" width="56.140625" customWidth="1"/>
    <col min="166" max="166" width="53.140625" customWidth="1"/>
    <col min="167" max="167" width="50.7109375" customWidth="1"/>
    <col min="168" max="168" width="51.5703125" customWidth="1"/>
    <col min="169" max="169" width="60.85546875" customWidth="1"/>
    <col min="170" max="170" width="51.5703125" customWidth="1"/>
    <col min="171" max="171" width="73.42578125" customWidth="1"/>
    <col min="172" max="172" width="59.5703125" customWidth="1"/>
    <col min="173" max="173" width="73.42578125" customWidth="1"/>
    <col min="174" max="174" width="56.42578125" customWidth="1"/>
    <col min="175" max="176" width="45.7109375" customWidth="1"/>
    <col min="177" max="177" width="55" customWidth="1"/>
    <col min="178" max="178" width="46.85546875" customWidth="1"/>
    <col min="179" max="179" width="55.5703125" customWidth="1"/>
    <col min="180" max="180" width="36.42578125" customWidth="1"/>
    <col min="181" max="181" width="39.140625" customWidth="1"/>
    <col min="182" max="184" width="73.42578125" customWidth="1"/>
    <col min="185" max="185" width="45.7109375" customWidth="1"/>
    <col min="186" max="186" width="35.140625" customWidth="1"/>
    <col min="187" max="187" width="37.28515625" customWidth="1"/>
    <col min="188" max="188" width="30.42578125" customWidth="1"/>
    <col min="189" max="189" width="58.5703125" customWidth="1"/>
    <col min="190" max="190" width="61.28515625" customWidth="1"/>
    <col min="191" max="191" width="67" customWidth="1"/>
    <col min="192" max="194" width="73.42578125" customWidth="1"/>
    <col min="195" max="195" width="73.28515625" customWidth="1"/>
    <col min="196" max="196" width="73.42578125" customWidth="1"/>
    <col min="197" max="197" width="36.42578125" customWidth="1"/>
    <col min="198" max="198" width="50.42578125" customWidth="1"/>
    <col min="199" max="199" width="52" customWidth="1"/>
    <col min="200" max="200" width="56.140625" customWidth="1"/>
    <col min="201" max="204" width="73.42578125" customWidth="1"/>
    <col min="205" max="205" width="36.42578125" customWidth="1"/>
    <col min="206" max="206" width="57.5703125" customWidth="1"/>
    <col min="207" max="207" width="70" customWidth="1"/>
    <col min="208" max="212" width="73.42578125" customWidth="1"/>
    <col min="213" max="213" width="36.42578125" customWidth="1"/>
    <col min="214" max="214" width="67.85546875" customWidth="1"/>
    <col min="215" max="226" width="73.42578125" customWidth="1"/>
    <col min="227" max="227" width="36.42578125" customWidth="1"/>
    <col min="228" max="228" width="65" customWidth="1"/>
    <col min="229" max="235" width="73.42578125" customWidth="1"/>
    <col min="236" max="236" width="45.140625" customWidth="1"/>
    <col min="237" max="237" width="70.42578125" customWidth="1"/>
    <col min="238" max="247" width="73.42578125" customWidth="1"/>
    <col min="248" max="248" width="36.42578125" customWidth="1"/>
    <col min="249" max="249" width="39.85546875" customWidth="1"/>
    <col min="250" max="250" width="62.85546875" customWidth="1"/>
    <col min="251" max="251" width="73.42578125" customWidth="1"/>
    <col min="252" max="252" width="72.28515625" customWidth="1"/>
    <col min="253" max="253" width="73.42578125" customWidth="1"/>
    <col min="254" max="254" width="65" customWidth="1"/>
    <col min="255" max="255" width="73.140625" customWidth="1"/>
    <col min="256" max="256" width="72.140625" customWidth="1"/>
    <col min="257" max="257" width="64" customWidth="1"/>
    <col min="258" max="258" width="73.42578125" customWidth="1"/>
    <col min="259" max="259" width="36.42578125" customWidth="1"/>
    <col min="260" max="260" width="67.7109375" customWidth="1"/>
    <col min="261" max="261" width="49.7109375" customWidth="1"/>
    <col min="262" max="262" width="73.42578125" customWidth="1"/>
    <col min="263" max="263" width="61.28515625" customWidth="1"/>
    <col min="264" max="264" width="72" customWidth="1"/>
    <col min="265" max="265" width="64.5703125" customWidth="1"/>
    <col min="266" max="266" width="66.7109375" customWidth="1"/>
    <col min="267" max="271" width="73.42578125" customWidth="1"/>
    <col min="272" max="272" width="57.28515625" customWidth="1"/>
    <col min="273" max="273" width="69" customWidth="1"/>
    <col min="274" max="274" width="69.85546875" customWidth="1"/>
    <col min="275" max="275" width="61.7109375" customWidth="1"/>
    <col min="276" max="276" width="70.42578125" customWidth="1"/>
    <col min="277" max="277" width="36.42578125" customWidth="1"/>
    <col min="278" max="288" width="73.42578125" customWidth="1"/>
    <col min="289" max="289" width="36.42578125" customWidth="1"/>
    <col min="290" max="290" width="55" customWidth="1"/>
    <col min="291" max="291" width="54.42578125" customWidth="1"/>
    <col min="292" max="294" width="73.42578125" customWidth="1"/>
    <col min="295" max="295" width="68" customWidth="1"/>
    <col min="296" max="296" width="73.42578125" customWidth="1"/>
    <col min="297" max="297" width="42.5703125" customWidth="1"/>
    <col min="298" max="298" width="40.5703125" customWidth="1"/>
    <col min="299" max="299" width="58.140625" customWidth="1"/>
    <col min="300" max="300" width="36.42578125" customWidth="1"/>
    <col min="301" max="301" width="70.7109375" customWidth="1"/>
    <col min="302" max="302" width="52.7109375" customWidth="1"/>
    <col min="303" max="303" width="73.42578125" customWidth="1"/>
    <col min="304" max="304" width="64.28515625" customWidth="1"/>
    <col min="305" max="305" width="73.42578125" customWidth="1"/>
    <col min="306" max="306" width="67.5703125" customWidth="1"/>
    <col min="307" max="307" width="69.7109375" customWidth="1"/>
    <col min="308" max="312" width="73.42578125" customWidth="1"/>
    <col min="313" max="313" width="60.28515625" customWidth="1"/>
    <col min="314" max="314" width="72" customWidth="1"/>
    <col min="315" max="315" width="64.28515625" customWidth="1"/>
    <col min="316" max="316" width="55.7109375" customWidth="1"/>
    <col min="317" max="317" width="64.7109375" customWidth="1"/>
    <col min="318" max="318" width="73.42578125" customWidth="1"/>
    <col min="319" max="319" width="36.42578125" customWidth="1"/>
    <col min="320" max="330" width="73.42578125" customWidth="1"/>
    <col min="331" max="331" width="36.42578125" customWidth="1"/>
    <col min="332" max="332" width="39.5703125" customWidth="1"/>
    <col min="333" max="333" width="47.7109375" customWidth="1"/>
    <col min="334" max="334" width="49.28515625" customWidth="1"/>
    <col min="335" max="335" width="48.7109375" customWidth="1"/>
    <col min="336" max="336" width="48.5703125" customWidth="1"/>
    <col min="337" max="337" width="49.42578125" customWidth="1"/>
    <col min="338" max="338" width="51.85546875" customWidth="1"/>
    <col min="339" max="339" width="46.28515625" customWidth="1"/>
    <col min="340" max="340" width="43" customWidth="1"/>
    <col min="341" max="341" width="43.28515625" customWidth="1"/>
    <col min="342" max="342" width="31.85546875" customWidth="1"/>
    <col min="343" max="343" width="70.7109375" customWidth="1"/>
    <col min="344" max="344" width="52.7109375" customWidth="1"/>
    <col min="345" max="345" width="73.42578125" customWidth="1"/>
    <col min="346" max="346" width="64.28515625" customWidth="1"/>
    <col min="347" max="347" width="73.42578125" customWidth="1"/>
    <col min="348" max="348" width="67.5703125" customWidth="1"/>
    <col min="349" max="349" width="69.7109375" customWidth="1"/>
    <col min="350" max="354" width="73.42578125" customWidth="1"/>
    <col min="355" max="355" width="60.28515625" customWidth="1"/>
    <col min="356" max="356" width="72" customWidth="1"/>
    <col min="357" max="357" width="72.85546875" customWidth="1"/>
    <col min="358" max="358" width="64.7109375" customWidth="1"/>
    <col min="359" max="359" width="73.42578125" customWidth="1"/>
    <col min="360" max="360" width="36.42578125" customWidth="1"/>
    <col min="361" max="361" width="38.28515625" customWidth="1"/>
    <col min="362" max="362" width="73.42578125" customWidth="1"/>
    <col min="363" max="363" width="67" customWidth="1"/>
    <col min="364" max="371" width="73.42578125" customWidth="1"/>
    <col min="372" max="372" width="36.42578125" customWidth="1"/>
    <col min="373" max="392" width="73.42578125" customWidth="1"/>
    <col min="393" max="393" width="36.42578125" customWidth="1"/>
    <col min="394" max="406" width="73.42578125" customWidth="1"/>
    <col min="407" max="407" width="36.42578125" customWidth="1"/>
    <col min="408" max="408" width="37.5703125" customWidth="1"/>
    <col min="409" max="420" width="73.42578125" customWidth="1"/>
    <col min="421" max="421" width="36.42578125" customWidth="1"/>
    <col min="422" max="422" width="29.42578125" customWidth="1"/>
    <col min="423" max="423" width="31.42578125" customWidth="1"/>
    <col min="424" max="432" width="73.42578125" customWidth="1"/>
    <col min="433" max="433" width="36.42578125" customWidth="1"/>
    <col min="434" max="444" width="73.42578125" customWidth="1"/>
    <col min="445" max="445" width="36.42578125" customWidth="1"/>
    <col min="446" max="455" width="73.42578125" customWidth="1"/>
    <col min="456" max="456" width="36.42578125" customWidth="1"/>
    <col min="457" max="457" width="32.7109375" customWidth="1"/>
    <col min="458" max="458" width="38.85546875" customWidth="1"/>
    <col min="459" max="468" width="73.42578125" customWidth="1"/>
    <col min="469" max="469" width="36.42578125" customWidth="1"/>
    <col min="470" max="481" width="73.42578125" customWidth="1"/>
    <col min="482" max="482" width="36.42578125" customWidth="1"/>
    <col min="483" max="494" width="73.42578125" customWidth="1"/>
    <col min="495" max="495" width="36.42578125" customWidth="1"/>
    <col min="496" max="496" width="59" customWidth="1"/>
    <col min="497" max="509" width="73.42578125" customWidth="1"/>
    <col min="510" max="510" width="36.42578125" customWidth="1"/>
    <col min="511" max="511" width="32" customWidth="1"/>
    <col min="512" max="524" width="73.42578125" customWidth="1"/>
    <col min="525" max="525" width="43.7109375" customWidth="1"/>
    <col min="526" max="526" width="43.140625" customWidth="1"/>
    <col min="527" max="527" width="36.28515625" customWidth="1"/>
    <col min="528" max="529" width="73.42578125" customWidth="1"/>
    <col min="530" max="530" width="50.140625" customWidth="1"/>
    <col min="531" max="531" width="66.5703125" customWidth="1"/>
    <col min="532" max="533" width="73.42578125" customWidth="1"/>
    <col min="534" max="534" width="50.140625" customWidth="1"/>
    <col min="535" max="535" width="66.5703125" customWidth="1"/>
    <col min="536" max="536" width="67.7109375" customWidth="1"/>
    <col min="537" max="537" width="54.85546875" customWidth="1"/>
    <col min="539" max="540" width="19.28515625" customWidth="1"/>
    <col min="543" max="543" width="16.42578125" customWidth="1"/>
  </cols>
  <sheetData>
    <row r="1" spans="1:546" s="7" customFormat="1" x14ac:dyDescent="0.25">
      <c r="A1" s="6" t="s">
        <v>0</v>
      </c>
      <c r="B1" s="6" t="s">
        <v>1</v>
      </c>
      <c r="C1" s="6" t="s">
        <v>2</v>
      </c>
      <c r="D1" s="6" t="s">
        <v>3</v>
      </c>
      <c r="E1" s="6" t="s">
        <v>4</v>
      </c>
      <c r="F1" s="6" t="s">
        <v>5</v>
      </c>
      <c r="G1" s="6" t="s">
        <v>790</v>
      </c>
      <c r="H1" s="6" t="s">
        <v>7</v>
      </c>
      <c r="I1" s="6" t="s">
        <v>8</v>
      </c>
      <c r="J1" s="6" t="s">
        <v>9</v>
      </c>
      <c r="K1" s="6" t="s">
        <v>10</v>
      </c>
      <c r="L1" s="6" t="s">
        <v>11</v>
      </c>
      <c r="M1" s="6" t="s">
        <v>12</v>
      </c>
      <c r="N1" s="6" t="s">
        <v>13</v>
      </c>
      <c r="O1" s="6" t="s">
        <v>14</v>
      </c>
      <c r="P1" s="6" t="s">
        <v>15</v>
      </c>
      <c r="Q1" s="6" t="s">
        <v>16</v>
      </c>
      <c r="R1" s="6" t="s">
        <v>17</v>
      </c>
      <c r="S1" s="6" t="s">
        <v>18</v>
      </c>
      <c r="T1" s="6" t="s">
        <v>19</v>
      </c>
      <c r="U1" s="6" t="s">
        <v>20</v>
      </c>
      <c r="V1" s="6" t="s">
        <v>21</v>
      </c>
      <c r="W1" s="6" t="s">
        <v>22</v>
      </c>
      <c r="X1" s="6" t="s">
        <v>23</v>
      </c>
      <c r="Y1" s="6" t="s">
        <v>791</v>
      </c>
      <c r="Z1" s="6" t="s">
        <v>24</v>
      </c>
      <c r="AA1" s="6" t="s">
        <v>25</v>
      </c>
      <c r="AB1" s="6" t="s">
        <v>26</v>
      </c>
      <c r="AC1" s="6" t="s">
        <v>27</v>
      </c>
      <c r="AD1" s="6" t="s">
        <v>28</v>
      </c>
      <c r="AE1" s="6" t="s">
        <v>29</v>
      </c>
      <c r="AF1" s="6" t="s">
        <v>30</v>
      </c>
      <c r="AG1" s="6" t="s">
        <v>31</v>
      </c>
      <c r="AH1" s="6" t="s">
        <v>32</v>
      </c>
      <c r="AI1" s="6" t="s">
        <v>33</v>
      </c>
      <c r="AJ1" s="6" t="s">
        <v>34</v>
      </c>
      <c r="AK1" s="6" t="s">
        <v>35</v>
      </c>
      <c r="AL1" s="6" t="s">
        <v>36</v>
      </c>
      <c r="AM1" s="6" t="s">
        <v>37</v>
      </c>
      <c r="AN1" s="6" t="s">
        <v>38</v>
      </c>
      <c r="AO1" s="6" t="s">
        <v>792</v>
      </c>
      <c r="AP1" s="6" t="s">
        <v>39</v>
      </c>
      <c r="AQ1" s="6" t="s">
        <v>40</v>
      </c>
      <c r="AR1" s="6" t="s">
        <v>41</v>
      </c>
      <c r="AS1" s="6" t="s">
        <v>42</v>
      </c>
      <c r="AT1" s="6" t="s">
        <v>43</v>
      </c>
      <c r="AU1" s="6" t="s">
        <v>44</v>
      </c>
      <c r="AV1" s="6" t="s">
        <v>45</v>
      </c>
      <c r="AW1" s="6" t="s">
        <v>46</v>
      </c>
      <c r="AX1" s="6" t="s">
        <v>47</v>
      </c>
      <c r="AY1" s="6" t="s">
        <v>48</v>
      </c>
      <c r="AZ1" s="6" t="s">
        <v>793</v>
      </c>
      <c r="BA1" s="6" t="s">
        <v>49</v>
      </c>
      <c r="BB1" s="6" t="s">
        <v>794</v>
      </c>
      <c r="BC1" s="6" t="s">
        <v>50</v>
      </c>
      <c r="BD1" s="6" t="s">
        <v>795</v>
      </c>
      <c r="BE1" s="6" t="s">
        <v>51</v>
      </c>
      <c r="BF1" s="6" t="s">
        <v>52</v>
      </c>
      <c r="BG1" s="6" t="s">
        <v>53</v>
      </c>
      <c r="BH1" s="6" t="s">
        <v>54</v>
      </c>
      <c r="BI1" s="6" t="s">
        <v>55</v>
      </c>
      <c r="BJ1" s="6" t="s">
        <v>56</v>
      </c>
      <c r="BK1" s="6" t="s">
        <v>57</v>
      </c>
      <c r="BL1" s="6" t="s">
        <v>58</v>
      </c>
      <c r="BM1" s="6" t="s">
        <v>59</v>
      </c>
      <c r="BN1" s="6" t="s">
        <v>796</v>
      </c>
      <c r="BO1" s="6" t="s">
        <v>60</v>
      </c>
      <c r="BP1" s="6" t="s">
        <v>797</v>
      </c>
      <c r="BQ1" s="6" t="s">
        <v>61</v>
      </c>
      <c r="BR1" s="6" t="s">
        <v>62</v>
      </c>
      <c r="BS1" s="6" t="s">
        <v>63</v>
      </c>
      <c r="BT1" s="6" t="s">
        <v>64</v>
      </c>
      <c r="BU1" s="6" t="s">
        <v>65</v>
      </c>
      <c r="BV1" s="6" t="s">
        <v>66</v>
      </c>
      <c r="BW1" s="6" t="s">
        <v>67</v>
      </c>
      <c r="BX1" s="6" t="s">
        <v>68</v>
      </c>
      <c r="BY1" s="6" t="s">
        <v>69</v>
      </c>
      <c r="BZ1" s="6" t="s">
        <v>70</v>
      </c>
      <c r="CA1" s="6" t="s">
        <v>798</v>
      </c>
      <c r="CB1" s="6" t="s">
        <v>799</v>
      </c>
      <c r="CC1" s="6" t="s">
        <v>800</v>
      </c>
      <c r="CD1" s="6" t="s">
        <v>801</v>
      </c>
      <c r="CE1" s="6" t="s">
        <v>802</v>
      </c>
      <c r="CF1" s="6" t="s">
        <v>803</v>
      </c>
      <c r="CG1" s="6" t="s">
        <v>804</v>
      </c>
      <c r="CH1" s="6" t="s">
        <v>805</v>
      </c>
      <c r="CI1" s="6" t="s">
        <v>806</v>
      </c>
      <c r="CJ1" s="6" t="s">
        <v>807</v>
      </c>
      <c r="CK1" s="6" t="s">
        <v>808</v>
      </c>
      <c r="CL1" s="6" t="s">
        <v>809</v>
      </c>
      <c r="CM1" s="6" t="s">
        <v>810</v>
      </c>
      <c r="CN1" s="6" t="s">
        <v>811</v>
      </c>
      <c r="CO1" s="6" t="s">
        <v>812</v>
      </c>
      <c r="CP1" s="6" t="s">
        <v>813</v>
      </c>
      <c r="CQ1" s="6" t="s">
        <v>814</v>
      </c>
      <c r="CR1" s="6" t="s">
        <v>815</v>
      </c>
      <c r="CS1" s="6" t="s">
        <v>816</v>
      </c>
      <c r="CT1" s="6" t="s">
        <v>817</v>
      </c>
      <c r="CU1" s="6" t="s">
        <v>818</v>
      </c>
      <c r="CV1" s="6" t="s">
        <v>819</v>
      </c>
      <c r="CW1" s="6" t="s">
        <v>820</v>
      </c>
      <c r="CX1" s="6" t="s">
        <v>821</v>
      </c>
      <c r="CY1" s="6" t="s">
        <v>822</v>
      </c>
      <c r="CZ1" s="6" t="s">
        <v>823</v>
      </c>
      <c r="DA1" s="6" t="s">
        <v>824</v>
      </c>
      <c r="DB1" s="6" t="s">
        <v>825</v>
      </c>
      <c r="DC1" s="6" t="s">
        <v>826</v>
      </c>
      <c r="DD1" s="6" t="s">
        <v>827</v>
      </c>
      <c r="DE1" s="6" t="s">
        <v>828</v>
      </c>
      <c r="DF1" s="6" t="s">
        <v>829</v>
      </c>
      <c r="DG1" s="6" t="s">
        <v>830</v>
      </c>
      <c r="DH1" s="6" t="s">
        <v>831</v>
      </c>
      <c r="DI1" s="6" t="s">
        <v>832</v>
      </c>
      <c r="DJ1" s="6" t="s">
        <v>833</v>
      </c>
      <c r="DK1" s="6" t="s">
        <v>834</v>
      </c>
      <c r="DL1" s="6" t="s">
        <v>835</v>
      </c>
      <c r="DM1" s="6" t="s">
        <v>836</v>
      </c>
      <c r="DN1" s="6" t="s">
        <v>837</v>
      </c>
      <c r="DO1" s="6" t="s">
        <v>838</v>
      </c>
      <c r="DP1" s="6" t="s">
        <v>839</v>
      </c>
      <c r="DQ1" s="6" t="s">
        <v>840</v>
      </c>
      <c r="DR1" s="6" t="s">
        <v>841</v>
      </c>
      <c r="DS1" s="6" t="s">
        <v>842</v>
      </c>
      <c r="DT1" s="6" t="s">
        <v>843</v>
      </c>
      <c r="DU1" s="6" t="s">
        <v>844</v>
      </c>
      <c r="DV1" s="6" t="s">
        <v>845</v>
      </c>
      <c r="DW1" s="6" t="s">
        <v>846</v>
      </c>
      <c r="DX1" s="6" t="s">
        <v>847</v>
      </c>
      <c r="DY1" s="6" t="s">
        <v>848</v>
      </c>
      <c r="DZ1" s="6" t="s">
        <v>849</v>
      </c>
      <c r="EA1" s="6" t="s">
        <v>850</v>
      </c>
      <c r="EB1" s="6" t="s">
        <v>851</v>
      </c>
      <c r="EC1" s="6" t="s">
        <v>852</v>
      </c>
      <c r="ED1" s="6" t="s">
        <v>853</v>
      </c>
      <c r="EE1" s="6" t="s">
        <v>854</v>
      </c>
      <c r="EF1" s="6" t="s">
        <v>855</v>
      </c>
      <c r="EG1" s="6" t="s">
        <v>856</v>
      </c>
      <c r="EH1" s="6" t="s">
        <v>857</v>
      </c>
      <c r="EI1" s="6" t="s">
        <v>858</v>
      </c>
      <c r="EJ1" s="6" t="s">
        <v>859</v>
      </c>
      <c r="EK1" s="6" t="s">
        <v>860</v>
      </c>
      <c r="EL1" s="6" t="s">
        <v>861</v>
      </c>
      <c r="EM1" s="6" t="s">
        <v>862</v>
      </c>
      <c r="EN1" s="6" t="s">
        <v>863</v>
      </c>
      <c r="EO1" s="6" t="s">
        <v>864</v>
      </c>
      <c r="EP1" s="6" t="s">
        <v>865</v>
      </c>
      <c r="EQ1" s="6" t="s">
        <v>866</v>
      </c>
      <c r="ER1" s="6" t="s">
        <v>867</v>
      </c>
      <c r="ES1" s="6" t="s">
        <v>868</v>
      </c>
      <c r="ET1" s="6" t="s">
        <v>869</v>
      </c>
      <c r="EU1" s="6" t="s">
        <v>870</v>
      </c>
      <c r="EV1" s="6" t="s">
        <v>871</v>
      </c>
      <c r="EW1" s="6" t="s">
        <v>872</v>
      </c>
      <c r="EX1" s="6" t="s">
        <v>873</v>
      </c>
      <c r="EY1" s="6" t="s">
        <v>874</v>
      </c>
      <c r="EZ1" s="6" t="s">
        <v>71</v>
      </c>
      <c r="FA1" s="6" t="s">
        <v>875</v>
      </c>
      <c r="FB1" s="6" t="s">
        <v>876</v>
      </c>
      <c r="FC1" s="6" t="s">
        <v>72</v>
      </c>
      <c r="FD1" s="6" t="s">
        <v>73</v>
      </c>
      <c r="FE1" s="6" t="s">
        <v>74</v>
      </c>
      <c r="FF1" s="6" t="s">
        <v>75</v>
      </c>
      <c r="FG1" s="6" t="s">
        <v>76</v>
      </c>
      <c r="FH1" s="6" t="s">
        <v>77</v>
      </c>
      <c r="FI1" s="6" t="s">
        <v>78</v>
      </c>
      <c r="FJ1" s="6" t="s">
        <v>79</v>
      </c>
      <c r="FK1" s="6" t="s">
        <v>80</v>
      </c>
      <c r="FL1" s="6" t="s">
        <v>81</v>
      </c>
      <c r="FM1" s="6" t="s">
        <v>82</v>
      </c>
      <c r="FN1" s="6" t="s">
        <v>83</v>
      </c>
      <c r="FO1" s="6" t="s">
        <v>84</v>
      </c>
      <c r="FP1" s="6" t="s">
        <v>85</v>
      </c>
      <c r="FQ1" s="6" t="s">
        <v>86</v>
      </c>
      <c r="FR1" s="6" t="s">
        <v>2918</v>
      </c>
      <c r="FS1" s="6" t="s">
        <v>2921</v>
      </c>
      <c r="FT1" s="6" t="s">
        <v>2923</v>
      </c>
      <c r="FU1" s="6" t="s">
        <v>87</v>
      </c>
      <c r="FV1" s="6" t="s">
        <v>88</v>
      </c>
      <c r="FW1" s="6" t="s">
        <v>89</v>
      </c>
      <c r="FX1" s="6" t="s">
        <v>877</v>
      </c>
      <c r="FY1" s="6" t="s">
        <v>90</v>
      </c>
      <c r="FZ1" s="6" t="s">
        <v>91</v>
      </c>
      <c r="GA1" s="6" t="s">
        <v>92</v>
      </c>
      <c r="GB1" s="6" t="s">
        <v>878</v>
      </c>
      <c r="GC1" s="6" t="s">
        <v>879</v>
      </c>
      <c r="GD1" s="6" t="s">
        <v>880</v>
      </c>
      <c r="GE1" s="6" t="s">
        <v>881</v>
      </c>
      <c r="GF1" s="6" t="s">
        <v>93</v>
      </c>
      <c r="GG1" s="6" t="s">
        <v>94</v>
      </c>
      <c r="GH1" s="6" t="s">
        <v>95</v>
      </c>
      <c r="GI1" s="6" t="s">
        <v>96</v>
      </c>
      <c r="GJ1" s="6" t="s">
        <v>97</v>
      </c>
      <c r="GK1" s="6" t="s">
        <v>98</v>
      </c>
      <c r="GL1" s="6" t="s">
        <v>99</v>
      </c>
      <c r="GM1" s="6" t="s">
        <v>100</v>
      </c>
      <c r="GN1" s="6" t="s">
        <v>101</v>
      </c>
      <c r="GO1" s="6" t="s">
        <v>882</v>
      </c>
      <c r="GP1" s="6" t="s">
        <v>883</v>
      </c>
      <c r="GQ1" s="6" t="s">
        <v>884</v>
      </c>
      <c r="GR1" s="6" t="s">
        <v>885</v>
      </c>
      <c r="GS1" s="6" t="s">
        <v>886</v>
      </c>
      <c r="GT1" s="6" t="s">
        <v>887</v>
      </c>
      <c r="GU1" s="6" t="s">
        <v>888</v>
      </c>
      <c r="GV1" s="6" t="s">
        <v>889</v>
      </c>
      <c r="GW1" s="6" t="s">
        <v>890</v>
      </c>
      <c r="GX1" s="6" t="s">
        <v>891</v>
      </c>
      <c r="GY1" s="6" t="s">
        <v>892</v>
      </c>
      <c r="GZ1" s="6" t="s">
        <v>893</v>
      </c>
      <c r="HA1" s="6" t="s">
        <v>894</v>
      </c>
      <c r="HB1" s="6" t="s">
        <v>895</v>
      </c>
      <c r="HC1" s="6" t="s">
        <v>896</v>
      </c>
      <c r="HD1" s="6" t="s">
        <v>897</v>
      </c>
      <c r="HE1" s="6" t="s">
        <v>898</v>
      </c>
      <c r="HF1" s="6" t="s">
        <v>102</v>
      </c>
      <c r="HG1" s="6" t="s">
        <v>103</v>
      </c>
      <c r="HH1" s="6" t="s">
        <v>104</v>
      </c>
      <c r="HI1" s="6" t="s">
        <v>105</v>
      </c>
      <c r="HJ1" s="6" t="s">
        <v>106</v>
      </c>
      <c r="HK1" s="6" t="s">
        <v>107</v>
      </c>
      <c r="HL1" s="6" t="s">
        <v>108</v>
      </c>
      <c r="HM1" s="6" t="s">
        <v>109</v>
      </c>
      <c r="HN1" s="6" t="s">
        <v>110</v>
      </c>
      <c r="HO1" s="6" t="s">
        <v>111</v>
      </c>
      <c r="HP1" s="6" t="s">
        <v>112</v>
      </c>
      <c r="HQ1" s="6" t="s">
        <v>113</v>
      </c>
      <c r="HR1" s="6" t="s">
        <v>114</v>
      </c>
      <c r="HS1" s="6" t="s">
        <v>899</v>
      </c>
      <c r="HT1" s="6" t="s">
        <v>115</v>
      </c>
      <c r="HU1" s="6" t="s">
        <v>116</v>
      </c>
      <c r="HV1" s="6" t="s">
        <v>117</v>
      </c>
      <c r="HW1" s="6" t="s">
        <v>900</v>
      </c>
      <c r="HX1" s="6" t="s">
        <v>901</v>
      </c>
      <c r="HY1" s="6" t="s">
        <v>902</v>
      </c>
      <c r="HZ1" s="6" t="s">
        <v>903</v>
      </c>
      <c r="IA1" s="6" t="s">
        <v>118</v>
      </c>
      <c r="IB1" s="6" t="s">
        <v>119</v>
      </c>
      <c r="IC1" s="6" t="s">
        <v>120</v>
      </c>
      <c r="ID1" s="6" t="s">
        <v>121</v>
      </c>
      <c r="IE1" s="6" t="s">
        <v>122</v>
      </c>
      <c r="IF1" s="6" t="s">
        <v>123</v>
      </c>
      <c r="IG1" s="6" t="s">
        <v>124</v>
      </c>
      <c r="IH1" s="6" t="s">
        <v>125</v>
      </c>
      <c r="II1" s="6" t="s">
        <v>126</v>
      </c>
      <c r="IJ1" s="6" t="s">
        <v>2950</v>
      </c>
      <c r="IK1" s="6" t="s">
        <v>127</v>
      </c>
      <c r="IL1" s="6" t="s">
        <v>128</v>
      </c>
      <c r="IM1" s="6" t="s">
        <v>129</v>
      </c>
      <c r="IN1" s="6" t="s">
        <v>904</v>
      </c>
      <c r="IO1" s="7" t="s">
        <v>988</v>
      </c>
      <c r="IP1" s="6" t="s">
        <v>131</v>
      </c>
      <c r="IQ1" s="6" t="s">
        <v>132</v>
      </c>
      <c r="IR1" s="6" t="s">
        <v>133</v>
      </c>
      <c r="IS1" s="6" t="s">
        <v>134</v>
      </c>
      <c r="IT1" s="6" t="s">
        <v>135</v>
      </c>
      <c r="IU1" s="6" t="s">
        <v>136</v>
      </c>
      <c r="IV1" s="6" t="s">
        <v>137</v>
      </c>
      <c r="IW1" s="6" t="s">
        <v>138</v>
      </c>
      <c r="IX1" s="6" t="s">
        <v>139</v>
      </c>
      <c r="IY1" s="6" t="s">
        <v>905</v>
      </c>
      <c r="IZ1" s="6" t="s">
        <v>140</v>
      </c>
      <c r="JA1" s="6" t="s">
        <v>141</v>
      </c>
      <c r="JB1" s="6" t="s">
        <v>142</v>
      </c>
      <c r="JC1" s="6" t="s">
        <v>143</v>
      </c>
      <c r="JD1" s="6" t="s">
        <v>144</v>
      </c>
      <c r="JE1" s="6" t="s">
        <v>145</v>
      </c>
      <c r="JF1" s="6" t="s">
        <v>146</v>
      </c>
      <c r="JG1" s="6" t="s">
        <v>147</v>
      </c>
      <c r="JH1" s="6" t="s">
        <v>148</v>
      </c>
      <c r="JI1" s="6" t="s">
        <v>149</v>
      </c>
      <c r="JJ1" s="6" t="s">
        <v>150</v>
      </c>
      <c r="JK1" s="6" t="s">
        <v>151</v>
      </c>
      <c r="JL1" s="6" t="s">
        <v>152</v>
      </c>
      <c r="JM1" s="6" t="s">
        <v>153</v>
      </c>
      <c r="JN1" s="6" t="s">
        <v>154</v>
      </c>
      <c r="JO1" s="6" t="s">
        <v>155</v>
      </c>
      <c r="JP1" s="6" t="s">
        <v>156</v>
      </c>
      <c r="JQ1" s="6" t="s">
        <v>906</v>
      </c>
      <c r="JR1" s="6" t="s">
        <v>157</v>
      </c>
      <c r="JS1" s="6" t="s">
        <v>907</v>
      </c>
      <c r="JT1" s="6" t="s">
        <v>908</v>
      </c>
      <c r="JU1" s="6" t="s">
        <v>909</v>
      </c>
      <c r="JV1" s="6" t="s">
        <v>910</v>
      </c>
      <c r="JW1" s="6" t="s">
        <v>911</v>
      </c>
      <c r="JX1" s="6" t="s">
        <v>912</v>
      </c>
      <c r="JY1" s="6" t="s">
        <v>913</v>
      </c>
      <c r="JZ1" s="6" t="s">
        <v>914</v>
      </c>
      <c r="KA1" s="6" t="s">
        <v>915</v>
      </c>
      <c r="KB1" s="6" t="s">
        <v>916</v>
      </c>
      <c r="KC1" s="6" t="s">
        <v>917</v>
      </c>
      <c r="KD1" s="6" t="s">
        <v>918</v>
      </c>
      <c r="KE1" s="6" t="s">
        <v>919</v>
      </c>
      <c r="KF1" s="6" t="s">
        <v>920</v>
      </c>
      <c r="KG1" s="6" t="s">
        <v>921</v>
      </c>
      <c r="KH1" s="6" t="s">
        <v>922</v>
      </c>
      <c r="KI1" s="6" t="s">
        <v>923</v>
      </c>
      <c r="KJ1" s="6" t="s">
        <v>924</v>
      </c>
      <c r="KK1" s="6" t="s">
        <v>925</v>
      </c>
      <c r="KL1" s="6" t="s">
        <v>926</v>
      </c>
      <c r="KM1" s="6" t="s">
        <v>927</v>
      </c>
      <c r="KN1" s="6" t="s">
        <v>928</v>
      </c>
      <c r="KO1" s="6" t="s">
        <v>929</v>
      </c>
      <c r="KP1" s="6" t="s">
        <v>930</v>
      </c>
      <c r="KQ1" s="6" t="s">
        <v>931</v>
      </c>
      <c r="KR1" s="6" t="s">
        <v>932</v>
      </c>
      <c r="KS1" s="6" t="s">
        <v>933</v>
      </c>
      <c r="KT1" s="6" t="s">
        <v>934</v>
      </c>
      <c r="KU1" s="6" t="s">
        <v>935</v>
      </c>
      <c r="KV1" s="6" t="s">
        <v>936</v>
      </c>
      <c r="KW1" s="6" t="s">
        <v>937</v>
      </c>
      <c r="KX1" s="6" t="s">
        <v>938</v>
      </c>
      <c r="KY1" s="6" t="s">
        <v>939</v>
      </c>
      <c r="KZ1" s="6" t="s">
        <v>940</v>
      </c>
      <c r="LA1" s="6" t="s">
        <v>941</v>
      </c>
      <c r="LB1" s="6" t="s">
        <v>942</v>
      </c>
      <c r="LC1" s="6" t="s">
        <v>2978</v>
      </c>
      <c r="LD1" s="6" t="s">
        <v>3016</v>
      </c>
      <c r="LE1" s="6" t="s">
        <v>154</v>
      </c>
      <c r="LF1" s="6" t="s">
        <v>943</v>
      </c>
      <c r="LG1" s="6" t="s">
        <v>944</v>
      </c>
      <c r="LH1" s="6" t="s">
        <v>945</v>
      </c>
      <c r="LI1" s="6" t="s">
        <v>946</v>
      </c>
      <c r="LJ1" s="6" t="s">
        <v>947</v>
      </c>
      <c r="LK1" s="6" t="s">
        <v>948</v>
      </c>
      <c r="LL1" s="6" t="s">
        <v>949</v>
      </c>
      <c r="LM1" s="6" t="s">
        <v>950</v>
      </c>
      <c r="LN1" s="6" t="s">
        <v>951</v>
      </c>
      <c r="LO1" s="6" t="s">
        <v>952</v>
      </c>
      <c r="LP1" s="6" t="s">
        <v>953</v>
      </c>
      <c r="LQ1" s="6" t="s">
        <v>954</v>
      </c>
      <c r="LR1" s="6" t="s">
        <v>955</v>
      </c>
      <c r="LS1" s="6" t="s">
        <v>956</v>
      </c>
      <c r="LT1" s="6" t="s">
        <v>957</v>
      </c>
      <c r="LU1" s="6" t="s">
        <v>958</v>
      </c>
      <c r="LV1" s="6" t="s">
        <v>959</v>
      </c>
      <c r="LW1" s="6" t="s">
        <v>960</v>
      </c>
      <c r="LX1" s="6" t="s">
        <v>961</v>
      </c>
      <c r="LY1" s="6" t="s">
        <v>962</v>
      </c>
      <c r="LZ1" s="6" t="s">
        <v>963</v>
      </c>
      <c r="MA1" s="6" t="s">
        <v>964</v>
      </c>
      <c r="MB1" s="6" t="s">
        <v>965</v>
      </c>
      <c r="MC1" s="6" t="s">
        <v>966</v>
      </c>
      <c r="MD1" s="6" t="s">
        <v>967</v>
      </c>
      <c r="ME1" s="6" t="s">
        <v>968</v>
      </c>
      <c r="MF1" s="6" t="s">
        <v>969</v>
      </c>
      <c r="MG1" s="6" t="s">
        <v>970</v>
      </c>
      <c r="MH1" s="6" t="s">
        <v>971</v>
      </c>
      <c r="MI1" s="6" t="s">
        <v>972</v>
      </c>
      <c r="MJ1" s="6" t="s">
        <v>973</v>
      </c>
      <c r="MK1" s="6" t="s">
        <v>974</v>
      </c>
      <c r="ML1" s="6" t="s">
        <v>975</v>
      </c>
      <c r="MM1" s="6" t="s">
        <v>976</v>
      </c>
      <c r="MN1" s="6" t="s">
        <v>977</v>
      </c>
      <c r="MO1" s="6" t="s">
        <v>978</v>
      </c>
      <c r="MP1" s="6" t="s">
        <v>979</v>
      </c>
      <c r="MQ1" s="6" t="s">
        <v>980</v>
      </c>
      <c r="MR1" s="6" t="s">
        <v>981</v>
      </c>
      <c r="MS1" s="6" t="s">
        <v>982</v>
      </c>
      <c r="MT1" s="6" t="s">
        <v>983</v>
      </c>
      <c r="MU1" s="6" t="s">
        <v>984</v>
      </c>
      <c r="MV1" s="6" t="s">
        <v>985</v>
      </c>
      <c r="MW1" s="6" t="s">
        <v>986</v>
      </c>
      <c r="MX1" s="6" t="s">
        <v>987</v>
      </c>
      <c r="MY1" s="6" t="s">
        <v>158</v>
      </c>
      <c r="MZ1" s="6" t="s">
        <v>159</v>
      </c>
      <c r="NA1" s="6" t="s">
        <v>160</v>
      </c>
      <c r="NB1" s="6" t="s">
        <v>161</v>
      </c>
      <c r="NC1" s="6" t="s">
        <v>162</v>
      </c>
      <c r="ND1" s="6" t="s">
        <v>163</v>
      </c>
      <c r="NE1" s="6" t="s">
        <v>2542</v>
      </c>
      <c r="NF1" s="6" t="s">
        <v>164</v>
      </c>
      <c r="NG1" s="6" t="s">
        <v>165</v>
      </c>
      <c r="NH1" s="6" t="s">
        <v>166</v>
      </c>
      <c r="NI1" s="6" t="s">
        <v>989</v>
      </c>
      <c r="NJ1" s="6" t="s">
        <v>167</v>
      </c>
      <c r="NK1" s="6" t="s">
        <v>168</v>
      </c>
      <c r="NL1" s="6" t="s">
        <v>169</v>
      </c>
      <c r="NM1" s="6" t="s">
        <v>170</v>
      </c>
      <c r="NN1" s="6" t="s">
        <v>171</v>
      </c>
      <c r="NO1" s="6" t="s">
        <v>172</v>
      </c>
      <c r="NP1" s="6" t="s">
        <v>173</v>
      </c>
      <c r="NQ1" s="6" t="s">
        <v>174</v>
      </c>
      <c r="NR1" s="6" t="s">
        <v>175</v>
      </c>
      <c r="NS1" s="6" t="s">
        <v>176</v>
      </c>
      <c r="NT1" s="6" t="s">
        <v>177</v>
      </c>
      <c r="NU1" s="6" t="s">
        <v>178</v>
      </c>
      <c r="NV1" s="6" t="s">
        <v>179</v>
      </c>
      <c r="NW1" s="6" t="s">
        <v>180</v>
      </c>
      <c r="NX1" s="6" t="s">
        <v>181</v>
      </c>
      <c r="NY1" s="6" t="s">
        <v>182</v>
      </c>
      <c r="NZ1" s="6" t="s">
        <v>183</v>
      </c>
      <c r="OA1" s="6" t="s">
        <v>184</v>
      </c>
      <c r="OB1" s="6" t="s">
        <v>185</v>
      </c>
      <c r="OC1" s="6" t="s">
        <v>186</v>
      </c>
      <c r="OD1" s="6" t="s">
        <v>990</v>
      </c>
      <c r="OE1" s="6" t="s">
        <v>991</v>
      </c>
      <c r="OF1" s="6" t="s">
        <v>992</v>
      </c>
      <c r="OG1" s="6" t="s">
        <v>993</v>
      </c>
      <c r="OH1" s="6" t="s">
        <v>994</v>
      </c>
      <c r="OI1" s="6" t="s">
        <v>995</v>
      </c>
      <c r="OJ1" s="6" t="s">
        <v>996</v>
      </c>
      <c r="OK1" s="6" t="s">
        <v>997</v>
      </c>
      <c r="OL1" s="6" t="s">
        <v>998</v>
      </c>
      <c r="OM1" s="6" t="s">
        <v>999</v>
      </c>
      <c r="ON1" s="6" t="s">
        <v>1000</v>
      </c>
      <c r="OO1" s="6" t="s">
        <v>1001</v>
      </c>
      <c r="OP1" s="6" t="s">
        <v>1002</v>
      </c>
      <c r="OQ1" s="6" t="s">
        <v>1003</v>
      </c>
      <c r="OR1" s="6" t="s">
        <v>1004</v>
      </c>
      <c r="OS1" s="6" t="s">
        <v>1005</v>
      </c>
      <c r="OT1" s="6" t="s">
        <v>1006</v>
      </c>
      <c r="OU1" s="6" t="s">
        <v>1007</v>
      </c>
      <c r="OV1" s="6" t="s">
        <v>1008</v>
      </c>
      <c r="OW1" s="6" t="s">
        <v>1009</v>
      </c>
      <c r="OX1" s="6" t="s">
        <v>1010</v>
      </c>
      <c r="OY1" s="6" t="s">
        <v>1011</v>
      </c>
      <c r="OZ1" s="6" t="s">
        <v>1012</v>
      </c>
      <c r="PA1" s="6" t="s">
        <v>1013</v>
      </c>
      <c r="PB1" s="6" t="s">
        <v>1014</v>
      </c>
      <c r="PC1" s="6" t="s">
        <v>1015</v>
      </c>
      <c r="PD1" s="6" t="s">
        <v>1016</v>
      </c>
      <c r="PE1" s="6" t="s">
        <v>1017</v>
      </c>
      <c r="PF1" s="6" t="s">
        <v>1018</v>
      </c>
      <c r="PG1" s="6" t="s">
        <v>187</v>
      </c>
      <c r="PH1" s="6" t="s">
        <v>188</v>
      </c>
      <c r="PI1" s="6" t="s">
        <v>189</v>
      </c>
      <c r="PJ1" s="6" t="s">
        <v>190</v>
      </c>
      <c r="PK1" s="6" t="s">
        <v>191</v>
      </c>
      <c r="PL1" s="6" t="s">
        <v>192</v>
      </c>
      <c r="PM1" s="6" t="s">
        <v>193</v>
      </c>
      <c r="PN1" s="6" t="s">
        <v>194</v>
      </c>
      <c r="PO1" s="6" t="s">
        <v>195</v>
      </c>
      <c r="PP1" s="6" t="s">
        <v>196</v>
      </c>
      <c r="PQ1" s="6" t="s">
        <v>197</v>
      </c>
      <c r="PR1" s="6" t="s">
        <v>1019</v>
      </c>
      <c r="PS1" s="6" t="s">
        <v>1020</v>
      </c>
      <c r="PT1" s="6" t="s">
        <v>1021</v>
      </c>
      <c r="PU1" s="6" t="s">
        <v>1022</v>
      </c>
      <c r="PV1" s="6" t="s">
        <v>1023</v>
      </c>
      <c r="PW1" s="6" t="s">
        <v>1024</v>
      </c>
      <c r="PX1" s="6" t="s">
        <v>1025</v>
      </c>
      <c r="PY1" s="6" t="s">
        <v>1026</v>
      </c>
      <c r="PZ1" s="6" t="s">
        <v>3070</v>
      </c>
      <c r="QA1" s="6" t="s">
        <v>1027</v>
      </c>
      <c r="QB1" s="6" t="s">
        <v>1028</v>
      </c>
      <c r="QC1" s="6" t="s">
        <v>1029</v>
      </c>
      <c r="QD1" s="6" t="s">
        <v>1030</v>
      </c>
      <c r="QE1" s="6" t="s">
        <v>1031</v>
      </c>
      <c r="QF1" s="6" t="s">
        <v>1032</v>
      </c>
      <c r="QG1" s="6" t="s">
        <v>1033</v>
      </c>
      <c r="QH1" s="6" t="s">
        <v>1034</v>
      </c>
      <c r="QI1" s="6" t="s">
        <v>1035</v>
      </c>
      <c r="QJ1" s="6" t="s">
        <v>1036</v>
      </c>
      <c r="QK1" s="6" t="s">
        <v>1037</v>
      </c>
      <c r="QL1" s="6" t="s">
        <v>1038</v>
      </c>
      <c r="QM1" s="6" t="s">
        <v>1039</v>
      </c>
      <c r="QN1" s="6" t="s">
        <v>1040</v>
      </c>
      <c r="QO1" s="6" t="s">
        <v>1041</v>
      </c>
      <c r="QP1" s="6" t="s">
        <v>198</v>
      </c>
      <c r="QQ1" s="6" t="s">
        <v>199</v>
      </c>
      <c r="QR1" s="6" t="s">
        <v>200</v>
      </c>
      <c r="QS1" s="6" t="s">
        <v>201</v>
      </c>
      <c r="QT1" s="6" t="s">
        <v>202</v>
      </c>
      <c r="QU1" s="6" t="s">
        <v>203</v>
      </c>
      <c r="QV1" s="6" t="s">
        <v>204</v>
      </c>
      <c r="QW1" s="6" t="s">
        <v>205</v>
      </c>
      <c r="QX1" s="6" t="s">
        <v>2512</v>
      </c>
      <c r="QY1" s="6" t="s">
        <v>206</v>
      </c>
      <c r="QZ1" s="6" t="s">
        <v>207</v>
      </c>
      <c r="RA1" s="6" t="s">
        <v>208</v>
      </c>
      <c r="RB1" s="6" t="s">
        <v>1042</v>
      </c>
      <c r="RC1" s="6" t="s">
        <v>1043</v>
      </c>
      <c r="RD1" s="6" t="s">
        <v>1044</v>
      </c>
      <c r="RE1" s="6" t="s">
        <v>1045</v>
      </c>
      <c r="RF1" s="6" t="s">
        <v>1046</v>
      </c>
      <c r="RG1" s="6" t="s">
        <v>1047</v>
      </c>
      <c r="RH1" s="6" t="s">
        <v>1048</v>
      </c>
      <c r="RI1" s="6" t="s">
        <v>1049</v>
      </c>
      <c r="RJ1" s="6" t="s">
        <v>1050</v>
      </c>
      <c r="RK1" s="6" t="s">
        <v>2512</v>
      </c>
      <c r="RL1" s="6" t="s">
        <v>1051</v>
      </c>
      <c r="RM1" s="6" t="s">
        <v>1052</v>
      </c>
      <c r="RN1" s="6" t="s">
        <v>1053</v>
      </c>
      <c r="RO1" s="6" t="s">
        <v>1054</v>
      </c>
      <c r="RP1" s="6" t="s">
        <v>1055</v>
      </c>
      <c r="RQ1" s="6" t="s">
        <v>1056</v>
      </c>
      <c r="RR1" s="6" t="s">
        <v>1057</v>
      </c>
      <c r="RS1" s="6" t="s">
        <v>1058</v>
      </c>
      <c r="RT1" s="6" t="s">
        <v>1059</v>
      </c>
      <c r="RU1" s="6" t="s">
        <v>1060</v>
      </c>
      <c r="RV1" s="6" t="s">
        <v>1061</v>
      </c>
      <c r="RW1" s="6" t="s">
        <v>1062</v>
      </c>
      <c r="RX1" s="6" t="s">
        <v>2673</v>
      </c>
      <c r="RY1" s="6" t="s">
        <v>1063</v>
      </c>
      <c r="RZ1" s="6" t="s">
        <v>1064</v>
      </c>
      <c r="SA1" s="6" t="s">
        <v>1065</v>
      </c>
      <c r="SB1" s="6" t="s">
        <v>1066</v>
      </c>
      <c r="SC1" s="6" t="s">
        <v>209</v>
      </c>
      <c r="SD1" s="6" t="s">
        <v>210</v>
      </c>
      <c r="SE1" s="6" t="s">
        <v>211</v>
      </c>
      <c r="SF1" s="6" t="s">
        <v>212</v>
      </c>
      <c r="SG1" s="6" t="s">
        <v>213</v>
      </c>
      <c r="SH1" s="6" t="s">
        <v>214</v>
      </c>
      <c r="SI1" s="6" t="s">
        <v>215</v>
      </c>
      <c r="SJ1" s="6" t="s">
        <v>216</v>
      </c>
      <c r="SK1" s="6" t="s">
        <v>217</v>
      </c>
      <c r="SL1" s="6" t="s">
        <v>218</v>
      </c>
      <c r="SM1" s="6" t="s">
        <v>2696</v>
      </c>
      <c r="SN1" s="6" t="s">
        <v>219</v>
      </c>
      <c r="SO1" s="6" t="s">
        <v>220</v>
      </c>
      <c r="SP1" s="6" t="s">
        <v>221</v>
      </c>
      <c r="SQ1" s="6" t="s">
        <v>1067</v>
      </c>
      <c r="SR1" s="6" t="s">
        <v>1068</v>
      </c>
      <c r="SS1" s="6" t="s">
        <v>1069</v>
      </c>
      <c r="ST1" s="6" t="s">
        <v>222</v>
      </c>
      <c r="SU1" s="6" t="s">
        <v>223</v>
      </c>
      <c r="SV1" s="6" t="s">
        <v>224</v>
      </c>
      <c r="SW1" s="6" t="s">
        <v>1070</v>
      </c>
      <c r="SX1" s="6" t="s">
        <v>1071</v>
      </c>
      <c r="SY1" s="6" t="s">
        <v>1072</v>
      </c>
      <c r="SZ1" s="6" t="s">
        <v>1073</v>
      </c>
      <c r="TA1" s="6" t="s">
        <v>1074</v>
      </c>
      <c r="TB1" s="6" t="s">
        <v>1075</v>
      </c>
      <c r="TC1" s="6" t="s">
        <v>1076</v>
      </c>
      <c r="TD1" s="6" t="s">
        <v>1077</v>
      </c>
      <c r="TE1" s="6" t="s">
        <v>225</v>
      </c>
      <c r="TF1" s="6" t="s">
        <v>226</v>
      </c>
      <c r="TG1" s="6" t="s">
        <v>227</v>
      </c>
      <c r="TH1" s="6" t="s">
        <v>228</v>
      </c>
      <c r="TI1" s="6" t="s">
        <v>1078</v>
      </c>
      <c r="TJ1" s="6" t="s">
        <v>1079</v>
      </c>
      <c r="TK1" s="6" t="s">
        <v>1080</v>
      </c>
      <c r="TL1" s="6" t="s">
        <v>1081</v>
      </c>
      <c r="TM1" s="6" t="s">
        <v>1082</v>
      </c>
      <c r="TN1" s="6" t="s">
        <v>1083</v>
      </c>
      <c r="TO1" s="6" t="s">
        <v>1084</v>
      </c>
      <c r="TP1" s="6" t="s">
        <v>1085</v>
      </c>
      <c r="TQ1" s="6" t="s">
        <v>229</v>
      </c>
      <c r="TR1" s="6" t="s">
        <v>230</v>
      </c>
      <c r="TS1" s="6" t="s">
        <v>231</v>
      </c>
      <c r="TT1" s="6" t="s">
        <v>232</v>
      </c>
      <c r="TU1" s="6" t="s">
        <v>233</v>
      </c>
      <c r="TV1" s="6" t="s">
        <v>234</v>
      </c>
      <c r="TW1" s="6" t="s">
        <v>235</v>
      </c>
      <c r="TX1" s="6" t="s">
        <v>236</v>
      </c>
      <c r="TY1" s="6" t="s">
        <v>237</v>
      </c>
      <c r="TZ1" s="6" t="s">
        <v>238</v>
      </c>
    </row>
    <row r="2" spans="1:546" s="4" customFormat="1" x14ac:dyDescent="0.25">
      <c r="A2" s="4" t="s">
        <v>0</v>
      </c>
      <c r="B2" s="4" t="s">
        <v>1</v>
      </c>
      <c r="C2" s="4" t="s">
        <v>2</v>
      </c>
      <c r="D2" s="4" t="s">
        <v>3</v>
      </c>
      <c r="E2" s="4" t="s">
        <v>4</v>
      </c>
      <c r="F2" s="4" t="s">
        <v>1088</v>
      </c>
      <c r="G2" s="4" t="s">
        <v>1089</v>
      </c>
      <c r="H2" s="4" t="s">
        <v>1090</v>
      </c>
      <c r="I2" s="4" t="s">
        <v>1091</v>
      </c>
      <c r="J2" s="4" t="s">
        <v>1092</v>
      </c>
      <c r="K2" s="4" t="s">
        <v>1093</v>
      </c>
      <c r="L2" s="4" t="s">
        <v>1094</v>
      </c>
      <c r="M2" s="4" t="s">
        <v>1095</v>
      </c>
      <c r="N2" s="4" t="s">
        <v>1096</v>
      </c>
      <c r="O2" s="4" t="s">
        <v>1097</v>
      </c>
      <c r="P2" s="4" t="s">
        <v>1098</v>
      </c>
      <c r="Q2" s="4" t="s">
        <v>1099</v>
      </c>
      <c r="R2" s="4" t="s">
        <v>1100</v>
      </c>
      <c r="S2" s="4" t="s">
        <v>1101</v>
      </c>
      <c r="T2" s="4" t="s">
        <v>1102</v>
      </c>
      <c r="U2" s="4" t="s">
        <v>1103</v>
      </c>
      <c r="V2" s="4" t="s">
        <v>1104</v>
      </c>
      <c r="W2" s="4" t="s">
        <v>1105</v>
      </c>
      <c r="X2" s="4" t="s">
        <v>1106</v>
      </c>
      <c r="Y2" s="4" t="s">
        <v>1107</v>
      </c>
      <c r="Z2" s="4" t="s">
        <v>1108</v>
      </c>
      <c r="AA2" s="4" t="s">
        <v>1109</v>
      </c>
      <c r="AB2" s="4" t="s">
        <v>1110</v>
      </c>
      <c r="AC2" s="4" t="s">
        <v>1111</v>
      </c>
      <c r="AD2" s="4" t="s">
        <v>1112</v>
      </c>
      <c r="AE2" s="4" t="s">
        <v>1113</v>
      </c>
      <c r="AF2" s="4" t="s">
        <v>1114</v>
      </c>
      <c r="AG2" s="4" t="s">
        <v>1115</v>
      </c>
      <c r="AH2" s="4" t="s">
        <v>1116</v>
      </c>
      <c r="AI2" s="4" t="s">
        <v>1117</v>
      </c>
      <c r="AJ2" s="4" t="s">
        <v>1118</v>
      </c>
      <c r="AK2" s="4" t="s">
        <v>1119</v>
      </c>
      <c r="AL2" s="4" t="s">
        <v>1120</v>
      </c>
      <c r="AM2" s="4" t="s">
        <v>1121</v>
      </c>
      <c r="AN2" s="4" t="s">
        <v>1122</v>
      </c>
      <c r="AO2" s="4" t="s">
        <v>1123</v>
      </c>
      <c r="AP2" s="4" t="s">
        <v>1124</v>
      </c>
      <c r="AQ2" s="4" t="s">
        <v>1125</v>
      </c>
      <c r="AR2" s="4" t="s">
        <v>1126</v>
      </c>
      <c r="AS2" s="4" t="s">
        <v>1127</v>
      </c>
      <c r="AT2" s="4" t="s">
        <v>1128</v>
      </c>
      <c r="AU2" s="4" t="s">
        <v>1129</v>
      </c>
      <c r="AV2" s="4" t="s">
        <v>1130</v>
      </c>
      <c r="AW2" s="4" t="s">
        <v>1131</v>
      </c>
      <c r="AX2" s="4" t="s">
        <v>1132</v>
      </c>
      <c r="AY2" s="4" t="s">
        <v>1133</v>
      </c>
      <c r="AZ2" s="4" t="s">
        <v>1134</v>
      </c>
      <c r="BA2" s="4" t="s">
        <v>1135</v>
      </c>
      <c r="BB2" s="4" t="s">
        <v>1136</v>
      </c>
      <c r="BC2" s="4" t="s">
        <v>1137</v>
      </c>
      <c r="BD2" s="4" t="s">
        <v>1138</v>
      </c>
      <c r="BE2" s="4" t="s">
        <v>1139</v>
      </c>
      <c r="BF2" s="4" t="s">
        <v>1140</v>
      </c>
      <c r="BG2" s="4" t="s">
        <v>1141</v>
      </c>
      <c r="BH2" s="4" t="s">
        <v>1142</v>
      </c>
      <c r="BI2" s="4" t="s">
        <v>1143</v>
      </c>
      <c r="BJ2" s="4" t="s">
        <v>1144</v>
      </c>
      <c r="BK2" s="4" t="s">
        <v>1145</v>
      </c>
      <c r="BL2" s="4" t="s">
        <v>1146</v>
      </c>
      <c r="BM2" s="4" t="s">
        <v>1147</v>
      </c>
      <c r="BN2" s="4" t="s">
        <v>1148</v>
      </c>
      <c r="BO2" s="4" t="s">
        <v>1149</v>
      </c>
      <c r="BP2" s="4" t="s">
        <v>1150</v>
      </c>
      <c r="BQ2" s="4" t="s">
        <v>1151</v>
      </c>
      <c r="BR2" s="4" t="s">
        <v>1152</v>
      </c>
      <c r="BS2" s="4" t="s">
        <v>1153</v>
      </c>
      <c r="BT2" s="4" t="s">
        <v>1154</v>
      </c>
      <c r="BU2" s="4" t="s">
        <v>1155</v>
      </c>
      <c r="BV2" s="4" t="s">
        <v>1156</v>
      </c>
      <c r="BW2" s="4" t="s">
        <v>1157</v>
      </c>
      <c r="BX2" s="4" t="s">
        <v>1158</v>
      </c>
      <c r="BY2" s="4" t="s">
        <v>1159</v>
      </c>
      <c r="BZ2" s="4" t="s">
        <v>1160</v>
      </c>
      <c r="CA2" s="4" t="s">
        <v>1161</v>
      </c>
      <c r="CB2" s="4" t="s">
        <v>1162</v>
      </c>
      <c r="CC2" s="4" t="s">
        <v>1163</v>
      </c>
      <c r="CD2" s="4" t="s">
        <v>1164</v>
      </c>
      <c r="CE2" s="4" t="s">
        <v>1165</v>
      </c>
      <c r="CF2" s="4" t="s">
        <v>1166</v>
      </c>
      <c r="CG2" s="4" t="s">
        <v>1167</v>
      </c>
      <c r="CH2" s="4" t="s">
        <v>1168</v>
      </c>
      <c r="CI2" s="4" t="s">
        <v>1169</v>
      </c>
      <c r="CJ2" s="4" t="s">
        <v>1170</v>
      </c>
      <c r="CK2" s="4" t="s">
        <v>1171</v>
      </c>
      <c r="CL2" s="4" t="s">
        <v>1172</v>
      </c>
      <c r="CM2" s="4" t="s">
        <v>1173</v>
      </c>
      <c r="CN2" s="4" t="s">
        <v>1174</v>
      </c>
      <c r="CO2" s="4" t="s">
        <v>1175</v>
      </c>
      <c r="CP2" s="4" t="s">
        <v>1176</v>
      </c>
      <c r="CQ2" s="4" t="s">
        <v>1177</v>
      </c>
      <c r="CR2" s="4" t="s">
        <v>1178</v>
      </c>
      <c r="CS2" s="4" t="s">
        <v>1179</v>
      </c>
      <c r="CT2" s="4" t="s">
        <v>1180</v>
      </c>
      <c r="CU2" s="4" t="s">
        <v>1181</v>
      </c>
      <c r="CV2" s="4" t="s">
        <v>1182</v>
      </c>
      <c r="CW2" s="4" t="s">
        <v>1183</v>
      </c>
      <c r="CX2" s="4" t="s">
        <v>1184</v>
      </c>
      <c r="CY2" s="4" t="s">
        <v>1185</v>
      </c>
      <c r="CZ2" s="4" t="s">
        <v>1186</v>
      </c>
      <c r="DA2" s="4" t="s">
        <v>1187</v>
      </c>
      <c r="DB2" s="4" t="s">
        <v>1188</v>
      </c>
      <c r="DC2" s="4" t="s">
        <v>1189</v>
      </c>
      <c r="DD2" s="4" t="s">
        <v>1190</v>
      </c>
      <c r="DE2" s="4" t="s">
        <v>1191</v>
      </c>
      <c r="DF2" s="4" t="s">
        <v>1192</v>
      </c>
      <c r="DG2" s="4" t="s">
        <v>1193</v>
      </c>
      <c r="DH2" s="4" t="s">
        <v>1194</v>
      </c>
      <c r="DI2" s="4" t="s">
        <v>1195</v>
      </c>
      <c r="DJ2" s="4" t="s">
        <v>1196</v>
      </c>
      <c r="DK2" s="4" t="s">
        <v>1197</v>
      </c>
      <c r="DL2" s="4" t="s">
        <v>1198</v>
      </c>
      <c r="DM2" s="4" t="s">
        <v>1199</v>
      </c>
      <c r="DN2" s="4" t="s">
        <v>1200</v>
      </c>
      <c r="DO2" s="4" t="s">
        <v>1201</v>
      </c>
      <c r="DP2" s="4" t="s">
        <v>1202</v>
      </c>
      <c r="DQ2" s="4" t="s">
        <v>1203</v>
      </c>
      <c r="DR2" s="4" t="s">
        <v>1204</v>
      </c>
      <c r="DS2" s="4" t="s">
        <v>1205</v>
      </c>
      <c r="DT2" s="4" t="s">
        <v>1206</v>
      </c>
      <c r="DU2" s="4" t="s">
        <v>1207</v>
      </c>
      <c r="DV2" s="4" t="s">
        <v>1208</v>
      </c>
      <c r="DW2" s="4" t="s">
        <v>1209</v>
      </c>
      <c r="DX2" s="4" t="s">
        <v>1210</v>
      </c>
      <c r="DY2" s="4" t="s">
        <v>1211</v>
      </c>
      <c r="DZ2" s="4" t="s">
        <v>1212</v>
      </c>
      <c r="EA2" s="4" t="s">
        <v>1213</v>
      </c>
      <c r="EB2" s="4" t="s">
        <v>1214</v>
      </c>
      <c r="EC2" s="4" t="s">
        <v>1215</v>
      </c>
      <c r="ED2" s="4" t="s">
        <v>1216</v>
      </c>
      <c r="EE2" s="4" t="s">
        <v>1217</v>
      </c>
      <c r="EF2" s="4" t="s">
        <v>1218</v>
      </c>
      <c r="EG2" s="4" t="s">
        <v>1219</v>
      </c>
      <c r="EH2" s="4" t="s">
        <v>1220</v>
      </c>
      <c r="EI2" s="4" t="s">
        <v>1221</v>
      </c>
      <c r="EJ2" s="4" t="s">
        <v>1222</v>
      </c>
      <c r="EK2" s="4" t="s">
        <v>1223</v>
      </c>
      <c r="EL2" s="4" t="s">
        <v>1224</v>
      </c>
      <c r="EM2" s="4" t="s">
        <v>1225</v>
      </c>
      <c r="EN2" s="4" t="s">
        <v>1226</v>
      </c>
      <c r="EO2" s="4" t="s">
        <v>1227</v>
      </c>
      <c r="EP2" s="4" t="s">
        <v>1228</v>
      </c>
      <c r="EQ2" s="4" t="s">
        <v>1229</v>
      </c>
      <c r="ER2" s="4" t="s">
        <v>1230</v>
      </c>
      <c r="ES2" s="4" t="s">
        <v>1231</v>
      </c>
      <c r="ET2" s="4" t="s">
        <v>1232</v>
      </c>
      <c r="EU2" s="4" t="s">
        <v>1233</v>
      </c>
      <c r="EV2" s="4" t="s">
        <v>1234</v>
      </c>
      <c r="EW2" s="4" t="s">
        <v>1235</v>
      </c>
      <c r="EX2" s="4" t="s">
        <v>1236</v>
      </c>
      <c r="EY2" s="4" t="s">
        <v>1237</v>
      </c>
      <c r="EZ2" s="4" t="s">
        <v>1352</v>
      </c>
      <c r="FA2" s="4" t="s">
        <v>1353</v>
      </c>
      <c r="FB2" s="4" t="s">
        <v>1354</v>
      </c>
      <c r="FC2" s="4" t="s">
        <v>1358</v>
      </c>
      <c r="FD2" s="4" t="s">
        <v>1359</v>
      </c>
      <c r="FE2" s="4" t="s">
        <v>1360</v>
      </c>
      <c r="FF2" s="4" t="s">
        <v>1361</v>
      </c>
      <c r="FG2" s="4" t="s">
        <v>1362</v>
      </c>
      <c r="FH2" s="4" t="s">
        <v>1363</v>
      </c>
      <c r="FI2" s="4" t="s">
        <v>1364</v>
      </c>
      <c r="FJ2" s="4" t="s">
        <v>1365</v>
      </c>
      <c r="FK2" s="4" t="s">
        <v>1366</v>
      </c>
      <c r="FL2" s="4" t="s">
        <v>1367</v>
      </c>
      <c r="FM2" s="4" t="s">
        <v>1368</v>
      </c>
      <c r="FN2" s="4" t="s">
        <v>1369</v>
      </c>
      <c r="FO2" s="4" t="s">
        <v>1370</v>
      </c>
      <c r="FP2" s="4" t="s">
        <v>1371</v>
      </c>
      <c r="FQ2" s="4" t="s">
        <v>1372</v>
      </c>
      <c r="FR2" s="4" t="s">
        <v>2919</v>
      </c>
      <c r="FS2" s="4" t="s">
        <v>2920</v>
      </c>
      <c r="FT2" s="34" t="s">
        <v>2922</v>
      </c>
      <c r="FU2" s="4" t="s">
        <v>1373</v>
      </c>
      <c r="FV2" s="4" t="s">
        <v>1374</v>
      </c>
      <c r="FW2" s="4" t="s">
        <v>1375</v>
      </c>
      <c r="FX2" s="4" t="s">
        <v>1376</v>
      </c>
      <c r="FY2" s="4" t="s">
        <v>1377</v>
      </c>
      <c r="FZ2" s="4" t="s">
        <v>1378</v>
      </c>
      <c r="GA2" s="4" t="s">
        <v>1379</v>
      </c>
      <c r="GB2" s="4" t="s">
        <v>1380</v>
      </c>
      <c r="GC2" s="4" t="s">
        <v>1381</v>
      </c>
      <c r="GD2" s="4" t="s">
        <v>1382</v>
      </c>
      <c r="GE2" s="4" t="s">
        <v>1383</v>
      </c>
      <c r="GF2" s="4" t="s">
        <v>1390</v>
      </c>
      <c r="GG2" s="4" t="s">
        <v>1391</v>
      </c>
      <c r="GH2" s="4" t="s">
        <v>1392</v>
      </c>
      <c r="GI2" s="4" t="s">
        <v>1393</v>
      </c>
      <c r="GJ2" s="4" t="s">
        <v>1394</v>
      </c>
      <c r="GK2" s="4" t="s">
        <v>1395</v>
      </c>
      <c r="GL2" s="4" t="s">
        <v>1396</v>
      </c>
      <c r="GM2" s="4" t="s">
        <v>1397</v>
      </c>
      <c r="GN2" s="4" t="s">
        <v>1398</v>
      </c>
      <c r="GO2" s="4" t="s">
        <v>1399</v>
      </c>
      <c r="GP2" s="4" t="s">
        <v>1400</v>
      </c>
      <c r="GQ2" s="4" t="s">
        <v>1401</v>
      </c>
      <c r="GR2" s="4" t="s">
        <v>1402</v>
      </c>
      <c r="GS2" s="4" t="s">
        <v>1403</v>
      </c>
      <c r="GT2" s="4" t="s">
        <v>1404</v>
      </c>
      <c r="GU2" s="4" t="s">
        <v>1405</v>
      </c>
      <c r="GV2" s="4" t="s">
        <v>1406</v>
      </c>
      <c r="GW2" s="4" t="s">
        <v>1407</v>
      </c>
      <c r="GX2" s="4" t="s">
        <v>1408</v>
      </c>
      <c r="GY2" s="4" t="s">
        <v>1409</v>
      </c>
      <c r="GZ2" s="4" t="s">
        <v>1410</v>
      </c>
      <c r="HA2" s="4" t="s">
        <v>1411</v>
      </c>
      <c r="HB2" s="4" t="s">
        <v>1412</v>
      </c>
      <c r="HC2" s="4" t="s">
        <v>1413</v>
      </c>
      <c r="HD2" s="4" t="s">
        <v>1414</v>
      </c>
      <c r="HE2" s="4" t="s">
        <v>1415</v>
      </c>
      <c r="HF2" s="4" t="s">
        <v>1440</v>
      </c>
      <c r="HG2" s="4" t="s">
        <v>1441</v>
      </c>
      <c r="HH2" s="4" t="s">
        <v>1442</v>
      </c>
      <c r="HI2" s="4" t="s">
        <v>1443</v>
      </c>
      <c r="HJ2" s="4" t="s">
        <v>1444</v>
      </c>
      <c r="HK2" s="4" t="s">
        <v>1445</v>
      </c>
      <c r="HL2" s="4" t="s">
        <v>1446</v>
      </c>
      <c r="HM2" s="4" t="s">
        <v>1447</v>
      </c>
      <c r="HN2" s="4" t="s">
        <v>1448</v>
      </c>
      <c r="HO2" s="4" t="s">
        <v>1449</v>
      </c>
      <c r="HP2" s="4" t="s">
        <v>1450</v>
      </c>
      <c r="HQ2" s="4" t="s">
        <v>1451</v>
      </c>
      <c r="HR2" s="4" t="s">
        <v>1452</v>
      </c>
      <c r="HS2" s="4" t="s">
        <v>1453</v>
      </c>
      <c r="HT2" s="4" t="s">
        <v>1454</v>
      </c>
      <c r="HU2" s="4" t="s">
        <v>1455</v>
      </c>
      <c r="HV2" s="4" t="s">
        <v>1456</v>
      </c>
      <c r="HW2" s="4" t="s">
        <v>1457</v>
      </c>
      <c r="HX2" s="4" t="s">
        <v>1458</v>
      </c>
      <c r="HY2" s="4" t="s">
        <v>1459</v>
      </c>
      <c r="HZ2" s="4" t="s">
        <v>1460</v>
      </c>
      <c r="IA2" s="4" t="s">
        <v>1467</v>
      </c>
      <c r="IB2" s="4" t="s">
        <v>1468</v>
      </c>
      <c r="IC2" s="4" t="s">
        <v>1469</v>
      </c>
      <c r="ID2" s="4" t="s">
        <v>1470</v>
      </c>
      <c r="IE2" s="4" t="s">
        <v>1471</v>
      </c>
      <c r="IF2" s="4" t="s">
        <v>1472</v>
      </c>
      <c r="IG2" s="4" t="s">
        <v>1473</v>
      </c>
      <c r="IH2" s="4" t="s">
        <v>1474</v>
      </c>
      <c r="II2" s="4" t="s">
        <v>1475</v>
      </c>
      <c r="IJ2" s="4" t="s">
        <v>2951</v>
      </c>
      <c r="IK2" s="4" t="s">
        <v>2948</v>
      </c>
      <c r="IL2" s="4" t="s">
        <v>1476</v>
      </c>
      <c r="IM2" s="4" t="s">
        <v>1477</v>
      </c>
      <c r="IN2" s="4" t="s">
        <v>1478</v>
      </c>
      <c r="IO2" s="4" t="s">
        <v>1479</v>
      </c>
      <c r="IP2" s="4" t="s">
        <v>1480</v>
      </c>
      <c r="IQ2" s="4" t="s">
        <v>1481</v>
      </c>
      <c r="IR2" s="4" t="s">
        <v>1482</v>
      </c>
      <c r="IS2" s="4" t="s">
        <v>1483</v>
      </c>
      <c r="IT2" s="4" t="s">
        <v>1484</v>
      </c>
      <c r="IU2" s="4" t="s">
        <v>1485</v>
      </c>
      <c r="IV2" s="4" t="s">
        <v>1486</v>
      </c>
      <c r="IW2" s="4" t="s">
        <v>1487</v>
      </c>
      <c r="IX2" s="4" t="s">
        <v>1488</v>
      </c>
      <c r="IY2" s="4" t="s">
        <v>1489</v>
      </c>
      <c r="IZ2" s="4" t="s">
        <v>1490</v>
      </c>
      <c r="JA2" s="4" t="s">
        <v>1491</v>
      </c>
      <c r="JB2" s="4" t="s">
        <v>1492</v>
      </c>
      <c r="JC2" s="4" t="s">
        <v>1493</v>
      </c>
      <c r="JD2" s="4" t="s">
        <v>1494</v>
      </c>
      <c r="JE2" s="4" t="s">
        <v>1495</v>
      </c>
      <c r="JF2" s="4" t="s">
        <v>1496</v>
      </c>
      <c r="JG2" s="4" t="s">
        <v>1497</v>
      </c>
      <c r="JH2" s="4" t="s">
        <v>1498</v>
      </c>
      <c r="JI2" s="4" t="s">
        <v>1499</v>
      </c>
      <c r="JJ2" s="4" t="s">
        <v>1500</v>
      </c>
      <c r="JK2" s="4" t="s">
        <v>1501</v>
      </c>
      <c r="JL2" s="4" t="s">
        <v>1502</v>
      </c>
      <c r="JM2" s="4" t="s">
        <v>1503</v>
      </c>
      <c r="JN2" s="4" t="s">
        <v>1504</v>
      </c>
      <c r="JO2" s="4" t="s">
        <v>1505</v>
      </c>
      <c r="JP2" s="4" t="s">
        <v>1506</v>
      </c>
      <c r="JQ2" s="4" t="s">
        <v>1507</v>
      </c>
      <c r="JR2" s="4" t="s">
        <v>1508</v>
      </c>
      <c r="JS2" s="4" t="s">
        <v>1509</v>
      </c>
      <c r="JT2" s="4" t="s">
        <v>1510</v>
      </c>
      <c r="JU2" s="4" t="s">
        <v>1511</v>
      </c>
      <c r="JV2" s="4" t="s">
        <v>1512</v>
      </c>
      <c r="JW2" s="4" t="s">
        <v>1513</v>
      </c>
      <c r="JX2" s="4" t="s">
        <v>1514</v>
      </c>
      <c r="JY2" s="4" t="s">
        <v>1515</v>
      </c>
      <c r="JZ2" s="4" t="s">
        <v>1516</v>
      </c>
      <c r="KA2" s="4" t="s">
        <v>1517</v>
      </c>
      <c r="KB2" s="4" t="s">
        <v>1518</v>
      </c>
      <c r="KC2" s="4" t="s">
        <v>1519</v>
      </c>
      <c r="KD2" s="4" t="s">
        <v>1520</v>
      </c>
      <c r="KE2" s="4" t="s">
        <v>1521</v>
      </c>
      <c r="KF2" s="4" t="s">
        <v>1522</v>
      </c>
      <c r="KG2" s="4" t="s">
        <v>1523</v>
      </c>
      <c r="KH2" s="4" t="s">
        <v>1524</v>
      </c>
      <c r="KI2" s="4" t="s">
        <v>1525</v>
      </c>
      <c r="KJ2" s="4" t="s">
        <v>1526</v>
      </c>
      <c r="KK2" s="4" t="s">
        <v>1527</v>
      </c>
      <c r="KL2" s="4" t="s">
        <v>1528</v>
      </c>
      <c r="KM2" s="4" t="s">
        <v>1529</v>
      </c>
      <c r="KN2" s="4" t="s">
        <v>1530</v>
      </c>
      <c r="KO2" s="4" t="s">
        <v>1531</v>
      </c>
      <c r="KP2" s="4" t="s">
        <v>1532</v>
      </c>
      <c r="KQ2" s="4" t="s">
        <v>1533</v>
      </c>
      <c r="KR2" s="4" t="s">
        <v>1534</v>
      </c>
      <c r="KS2" s="4" t="s">
        <v>1535</v>
      </c>
      <c r="KT2" s="4" t="s">
        <v>1536</v>
      </c>
      <c r="KU2" s="4" t="s">
        <v>1537</v>
      </c>
      <c r="KV2" s="4" t="s">
        <v>1538</v>
      </c>
      <c r="KW2" s="4" t="s">
        <v>1539</v>
      </c>
      <c r="KX2" s="4" t="s">
        <v>1540</v>
      </c>
      <c r="KY2" s="4" t="s">
        <v>1541</v>
      </c>
      <c r="KZ2" s="4" t="s">
        <v>1542</v>
      </c>
      <c r="LA2" s="4" t="s">
        <v>1543</v>
      </c>
      <c r="LB2" s="4" t="s">
        <v>1544</v>
      </c>
      <c r="LC2" s="4" t="s">
        <v>2979</v>
      </c>
      <c r="LD2" s="4" t="s">
        <v>3017</v>
      </c>
      <c r="LE2" s="4" t="s">
        <v>1545</v>
      </c>
      <c r="LF2" s="4" t="s">
        <v>1546</v>
      </c>
      <c r="LG2" s="4" t="s">
        <v>1547</v>
      </c>
      <c r="LH2" s="4" t="s">
        <v>1548</v>
      </c>
      <c r="LI2" s="4" t="s">
        <v>1549</v>
      </c>
      <c r="LJ2" s="4" t="s">
        <v>1550</v>
      </c>
      <c r="LK2" s="4" t="s">
        <v>1551</v>
      </c>
      <c r="LL2" s="4" t="s">
        <v>1552</v>
      </c>
      <c r="LM2" s="4" t="s">
        <v>1553</v>
      </c>
      <c r="LN2" s="4" t="s">
        <v>1554</v>
      </c>
      <c r="LO2" s="4" t="s">
        <v>1555</v>
      </c>
      <c r="LP2" s="4" t="s">
        <v>1556</v>
      </c>
      <c r="LQ2" s="4" t="s">
        <v>1557</v>
      </c>
      <c r="LR2" s="4" t="s">
        <v>1558</v>
      </c>
      <c r="LS2" s="4" t="s">
        <v>1559</v>
      </c>
      <c r="LT2" s="4" t="s">
        <v>1560</v>
      </c>
      <c r="LU2" s="4" t="s">
        <v>1561</v>
      </c>
      <c r="LV2" s="4" t="s">
        <v>1562</v>
      </c>
      <c r="LW2" s="4" t="s">
        <v>1563</v>
      </c>
      <c r="LX2" s="4" t="s">
        <v>1564</v>
      </c>
      <c r="LY2" s="4" t="s">
        <v>1565</v>
      </c>
      <c r="LZ2" s="4" t="s">
        <v>1566</v>
      </c>
      <c r="MA2" s="4" t="s">
        <v>1567</v>
      </c>
      <c r="MB2" s="4" t="s">
        <v>1568</v>
      </c>
      <c r="MC2" s="4" t="s">
        <v>1569</v>
      </c>
      <c r="MD2" s="4" t="s">
        <v>1570</v>
      </c>
      <c r="ME2" s="4" t="s">
        <v>1571</v>
      </c>
      <c r="MF2" s="4" t="s">
        <v>1572</v>
      </c>
      <c r="MG2" s="4" t="s">
        <v>1573</v>
      </c>
      <c r="MH2" s="4" t="s">
        <v>1574</v>
      </c>
      <c r="MI2" s="4" t="s">
        <v>1575</v>
      </c>
      <c r="MJ2" s="4" t="s">
        <v>1576</v>
      </c>
      <c r="MK2" s="4" t="s">
        <v>1577</v>
      </c>
      <c r="ML2" s="4" t="s">
        <v>1578</v>
      </c>
      <c r="MM2" s="4" t="s">
        <v>1579</v>
      </c>
      <c r="MN2" s="4" t="s">
        <v>1580</v>
      </c>
      <c r="MO2" s="4" t="s">
        <v>1581</v>
      </c>
      <c r="MP2" s="4" t="s">
        <v>1582</v>
      </c>
      <c r="MQ2" s="4" t="s">
        <v>1583</v>
      </c>
      <c r="MR2" s="4" t="s">
        <v>1584</v>
      </c>
      <c r="MS2" s="4" t="s">
        <v>1585</v>
      </c>
      <c r="MT2" s="4" t="s">
        <v>1586</v>
      </c>
      <c r="MU2" s="4" t="s">
        <v>1587</v>
      </c>
      <c r="MV2" s="4" t="s">
        <v>1588</v>
      </c>
      <c r="MW2" s="4" t="s">
        <v>1589</v>
      </c>
      <c r="MX2" s="4" t="s">
        <v>1590</v>
      </c>
      <c r="MY2" s="4" t="s">
        <v>1714</v>
      </c>
      <c r="MZ2" s="4" t="s">
        <v>1715</v>
      </c>
      <c r="NA2" s="4" t="s">
        <v>1716</v>
      </c>
      <c r="NB2" s="4" t="s">
        <v>1717</v>
      </c>
      <c r="NC2" s="4" t="s">
        <v>1718</v>
      </c>
      <c r="ND2" s="4" t="s">
        <v>1719</v>
      </c>
      <c r="NE2" s="4" t="s">
        <v>2543</v>
      </c>
      <c r="NF2" s="4" t="s">
        <v>1720</v>
      </c>
      <c r="NG2" s="4" t="s">
        <v>1721</v>
      </c>
      <c r="NH2" s="4" t="s">
        <v>1722</v>
      </c>
      <c r="NI2" s="4" t="s">
        <v>1723</v>
      </c>
      <c r="NJ2" s="4" t="s">
        <v>1724</v>
      </c>
      <c r="NK2" s="4" t="s">
        <v>1725</v>
      </c>
      <c r="NL2" s="4" t="s">
        <v>1726</v>
      </c>
      <c r="NM2" s="4" t="s">
        <v>1727</v>
      </c>
      <c r="NN2" s="4" t="s">
        <v>1728</v>
      </c>
      <c r="NO2" s="4" t="s">
        <v>1729</v>
      </c>
      <c r="NP2" s="4" t="s">
        <v>1730</v>
      </c>
      <c r="NQ2" s="4" t="s">
        <v>1731</v>
      </c>
      <c r="NR2" s="4" t="s">
        <v>1732</v>
      </c>
      <c r="NS2" s="4" t="s">
        <v>1733</v>
      </c>
      <c r="NT2" s="4" t="s">
        <v>1734</v>
      </c>
      <c r="NU2" s="4" t="s">
        <v>1735</v>
      </c>
      <c r="NV2" s="4" t="s">
        <v>1736</v>
      </c>
      <c r="NW2" s="4" t="s">
        <v>1737</v>
      </c>
      <c r="NX2" s="4" t="s">
        <v>1738</v>
      </c>
      <c r="NY2" s="4" t="s">
        <v>1739</v>
      </c>
      <c r="NZ2" s="4" t="s">
        <v>1740</v>
      </c>
      <c r="OA2" s="4" t="s">
        <v>1741</v>
      </c>
      <c r="OB2" s="4" t="s">
        <v>1742</v>
      </c>
      <c r="OC2" s="4" t="s">
        <v>1743</v>
      </c>
      <c r="OD2" s="4" t="s">
        <v>1744</v>
      </c>
      <c r="OE2" s="4" t="s">
        <v>1745</v>
      </c>
      <c r="OF2" s="4" t="s">
        <v>1746</v>
      </c>
      <c r="OG2" s="4" t="s">
        <v>1747</v>
      </c>
      <c r="OH2" s="4" t="s">
        <v>1748</v>
      </c>
      <c r="OI2" s="4" t="s">
        <v>1749</v>
      </c>
      <c r="OJ2" s="4" t="s">
        <v>1750</v>
      </c>
      <c r="OK2" s="4" t="s">
        <v>1751</v>
      </c>
      <c r="OL2" s="4" t="s">
        <v>1752</v>
      </c>
      <c r="OM2" s="4" t="s">
        <v>1753</v>
      </c>
      <c r="ON2" s="4" t="s">
        <v>1754</v>
      </c>
      <c r="OO2" s="4" t="s">
        <v>1755</v>
      </c>
      <c r="OP2" s="4" t="s">
        <v>1756</v>
      </c>
      <c r="OQ2" s="4" t="s">
        <v>1757</v>
      </c>
      <c r="OR2" s="4" t="s">
        <v>1758</v>
      </c>
      <c r="OS2" s="4" t="s">
        <v>1759</v>
      </c>
      <c r="OT2" s="4" t="s">
        <v>1760</v>
      </c>
      <c r="OU2" s="4" t="s">
        <v>1761</v>
      </c>
      <c r="OV2" s="4" t="s">
        <v>1762</v>
      </c>
      <c r="OW2" s="4" t="s">
        <v>1763</v>
      </c>
      <c r="OX2" s="4" t="s">
        <v>1764</v>
      </c>
      <c r="OY2" s="4" t="s">
        <v>1765</v>
      </c>
      <c r="OZ2" s="4" t="s">
        <v>1766</v>
      </c>
      <c r="PA2" s="4" t="s">
        <v>1767</v>
      </c>
      <c r="PB2" s="4" t="s">
        <v>1768</v>
      </c>
      <c r="PC2" s="4" t="s">
        <v>1769</v>
      </c>
      <c r="PD2" s="4" t="s">
        <v>1770</v>
      </c>
      <c r="PE2" s="4" t="s">
        <v>1771</v>
      </c>
      <c r="PF2" s="4" t="s">
        <v>1772</v>
      </c>
      <c r="PG2" s="4" t="s">
        <v>1815</v>
      </c>
      <c r="PH2" s="4" t="s">
        <v>1816</v>
      </c>
      <c r="PI2" s="4" t="s">
        <v>1817</v>
      </c>
      <c r="PJ2" s="4" t="s">
        <v>1818</v>
      </c>
      <c r="PK2" s="4" t="s">
        <v>1819</v>
      </c>
      <c r="PL2" s="4" t="s">
        <v>1820</v>
      </c>
      <c r="PM2" s="4" t="s">
        <v>1821</v>
      </c>
      <c r="PN2" s="4" t="s">
        <v>1822</v>
      </c>
      <c r="PO2" s="4" t="s">
        <v>1823</v>
      </c>
      <c r="PP2" s="4" t="s">
        <v>1824</v>
      </c>
      <c r="PQ2" s="4" t="s">
        <v>1825</v>
      </c>
      <c r="PR2" s="4" t="s">
        <v>1826</v>
      </c>
      <c r="PS2" s="4" t="s">
        <v>1827</v>
      </c>
      <c r="PT2" s="4" t="s">
        <v>1828</v>
      </c>
      <c r="PU2" s="4" t="s">
        <v>1829</v>
      </c>
      <c r="PV2" s="4" t="s">
        <v>1830</v>
      </c>
      <c r="PW2" s="4" t="s">
        <v>1831</v>
      </c>
      <c r="PX2" s="4" t="s">
        <v>1832</v>
      </c>
      <c r="PY2" s="4" t="s">
        <v>1833</v>
      </c>
      <c r="PZ2" s="4" t="s">
        <v>3071</v>
      </c>
      <c r="QA2" s="4" t="s">
        <v>1834</v>
      </c>
      <c r="QB2" s="4" t="s">
        <v>1835</v>
      </c>
      <c r="QC2" s="4" t="s">
        <v>1836</v>
      </c>
      <c r="QD2" s="4" t="s">
        <v>1837</v>
      </c>
      <c r="QE2" s="4" t="s">
        <v>1838</v>
      </c>
      <c r="QF2" s="4" t="s">
        <v>1839</v>
      </c>
      <c r="QG2" s="4" t="s">
        <v>1840</v>
      </c>
      <c r="QH2" s="4" t="s">
        <v>1841</v>
      </c>
      <c r="QI2" s="4" t="s">
        <v>1842</v>
      </c>
      <c r="QJ2" s="4" t="s">
        <v>1843</v>
      </c>
      <c r="QK2" s="4" t="s">
        <v>1844</v>
      </c>
      <c r="QL2" s="4" t="s">
        <v>1845</v>
      </c>
      <c r="QM2" s="4" t="s">
        <v>1846</v>
      </c>
      <c r="QN2" s="4" t="s">
        <v>1847</v>
      </c>
      <c r="QO2" s="4" t="s">
        <v>1848</v>
      </c>
      <c r="QP2" s="4" t="s">
        <v>1882</v>
      </c>
      <c r="QQ2" s="4" t="s">
        <v>1883</v>
      </c>
      <c r="QR2" s="4" t="s">
        <v>1884</v>
      </c>
      <c r="QS2" s="4" t="s">
        <v>1885</v>
      </c>
      <c r="QT2" s="4" t="s">
        <v>1886</v>
      </c>
      <c r="QU2" s="4" t="s">
        <v>1887</v>
      </c>
      <c r="QV2" s="4" t="s">
        <v>1888</v>
      </c>
      <c r="QW2" s="4" t="s">
        <v>1889</v>
      </c>
      <c r="QX2" s="4" t="s">
        <v>2513</v>
      </c>
      <c r="QY2" s="4" t="s">
        <v>1890</v>
      </c>
      <c r="QZ2" s="4" t="s">
        <v>1891</v>
      </c>
      <c r="RA2" s="4" t="s">
        <v>1892</v>
      </c>
      <c r="RB2" s="4" t="s">
        <v>1893</v>
      </c>
      <c r="RC2" s="4" t="s">
        <v>1894</v>
      </c>
      <c r="RD2" s="4" t="s">
        <v>1895</v>
      </c>
      <c r="RE2" s="4" t="s">
        <v>1896</v>
      </c>
      <c r="RF2" s="4" t="s">
        <v>1897</v>
      </c>
      <c r="RG2" s="4" t="s">
        <v>1898</v>
      </c>
      <c r="RH2" s="4" t="s">
        <v>1899</v>
      </c>
      <c r="RI2" s="4" t="s">
        <v>1900</v>
      </c>
      <c r="RJ2" s="4" t="s">
        <v>1901</v>
      </c>
      <c r="RK2" s="4" t="s">
        <v>2682</v>
      </c>
      <c r="RL2" s="4" t="s">
        <v>1902</v>
      </c>
      <c r="RM2" s="4" t="s">
        <v>1903</v>
      </c>
      <c r="RN2" s="4" t="s">
        <v>1904</v>
      </c>
      <c r="RO2" s="4" t="s">
        <v>1905</v>
      </c>
      <c r="RP2" s="4" t="s">
        <v>1906</v>
      </c>
      <c r="RQ2" s="4" t="s">
        <v>1907</v>
      </c>
      <c r="RR2" s="4" t="s">
        <v>1908</v>
      </c>
      <c r="RS2" s="4" t="s">
        <v>1909</v>
      </c>
      <c r="RT2" s="4" t="s">
        <v>1910</v>
      </c>
      <c r="RU2" s="4" t="s">
        <v>1911</v>
      </c>
      <c r="RV2" s="4" t="s">
        <v>1912</v>
      </c>
      <c r="RW2" s="4" t="s">
        <v>1913</v>
      </c>
      <c r="RX2" s="4" t="s">
        <v>2674</v>
      </c>
      <c r="RY2" s="4" t="s">
        <v>1914</v>
      </c>
      <c r="RZ2" s="4" t="s">
        <v>1915</v>
      </c>
      <c r="SA2" s="4" t="s">
        <v>1916</v>
      </c>
      <c r="SB2" s="4" t="s">
        <v>1917</v>
      </c>
      <c r="SC2" s="4" t="s">
        <v>1954</v>
      </c>
      <c r="SD2" s="4" t="s">
        <v>1955</v>
      </c>
      <c r="SE2" s="4" t="s">
        <v>1956</v>
      </c>
      <c r="SF2" s="4" t="s">
        <v>1957</v>
      </c>
      <c r="SG2" s="4" t="s">
        <v>1958</v>
      </c>
      <c r="SH2" s="4" t="s">
        <v>1959</v>
      </c>
      <c r="SI2" s="4" t="s">
        <v>1960</v>
      </c>
      <c r="SJ2" s="4" t="s">
        <v>1961</v>
      </c>
      <c r="SK2" s="4" t="s">
        <v>1962</v>
      </c>
      <c r="SL2" s="4" t="s">
        <v>1963</v>
      </c>
      <c r="SM2" s="4" t="s">
        <v>2697</v>
      </c>
      <c r="SN2" s="4" t="s">
        <v>1964</v>
      </c>
      <c r="SO2" s="4" t="s">
        <v>1965</v>
      </c>
      <c r="SP2" s="4" t="s">
        <v>1966</v>
      </c>
      <c r="SQ2" s="4" t="s">
        <v>1967</v>
      </c>
      <c r="SR2" s="4" t="s">
        <v>1968</v>
      </c>
      <c r="SS2" s="4" t="s">
        <v>1969</v>
      </c>
      <c r="ST2" s="4" t="s">
        <v>1970</v>
      </c>
      <c r="SU2" s="4" t="s">
        <v>1971</v>
      </c>
      <c r="SV2" s="4" t="s">
        <v>1972</v>
      </c>
      <c r="SW2" s="4" t="s">
        <v>1973</v>
      </c>
      <c r="SX2" s="4" t="s">
        <v>1974</v>
      </c>
      <c r="SY2" s="4" t="s">
        <v>1975</v>
      </c>
      <c r="SZ2" s="4" t="s">
        <v>1976</v>
      </c>
      <c r="TA2" s="4" t="s">
        <v>1977</v>
      </c>
      <c r="TB2" s="4" t="s">
        <v>1978</v>
      </c>
      <c r="TC2" s="4" t="s">
        <v>1979</v>
      </c>
      <c r="TD2" s="4" t="s">
        <v>1980</v>
      </c>
      <c r="TE2" s="4" t="s">
        <v>1993</v>
      </c>
      <c r="TF2" s="4" t="s">
        <v>1994</v>
      </c>
      <c r="TG2" s="4" t="s">
        <v>1995</v>
      </c>
      <c r="TH2" s="4" t="s">
        <v>1996</v>
      </c>
      <c r="TI2" s="4" t="s">
        <v>1997</v>
      </c>
      <c r="TJ2" s="4" t="s">
        <v>1998</v>
      </c>
      <c r="TK2" s="4" t="s">
        <v>1999</v>
      </c>
      <c r="TL2" s="4" t="s">
        <v>2000</v>
      </c>
      <c r="TM2" s="4" t="s">
        <v>2001</v>
      </c>
      <c r="TN2" s="4" t="s">
        <v>2002</v>
      </c>
      <c r="TO2" s="4" t="s">
        <v>2003</v>
      </c>
      <c r="TP2" s="4" t="s">
        <v>2004</v>
      </c>
      <c r="TQ2" s="4" t="s">
        <v>2017</v>
      </c>
      <c r="TR2" s="4" t="s">
        <v>230</v>
      </c>
      <c r="TS2" s="4" t="s">
        <v>231</v>
      </c>
      <c r="TT2" s="4" t="s">
        <v>232</v>
      </c>
      <c r="TU2" s="4" t="s">
        <v>233</v>
      </c>
      <c r="TV2" s="4" t="s">
        <v>234</v>
      </c>
      <c r="TW2" s="4" t="s">
        <v>235</v>
      </c>
      <c r="TX2" s="4" t="s">
        <v>236</v>
      </c>
      <c r="TY2" s="4" t="s">
        <v>237</v>
      </c>
      <c r="TZ2" s="4" t="s">
        <v>238</v>
      </c>
    </row>
    <row r="3" spans="1:546" s="34" customFormat="1" x14ac:dyDescent="0.25">
      <c r="A3" s="12">
        <v>44489.631957789352</v>
      </c>
      <c r="B3" s="12">
        <v>44490.574657708326</v>
      </c>
      <c r="C3" s="12">
        <v>44489</v>
      </c>
      <c r="D3" s="14" t="s">
        <v>239</v>
      </c>
      <c r="E3" s="14"/>
      <c r="F3" s="12">
        <v>44490</v>
      </c>
      <c r="G3" s="14" t="s">
        <v>240</v>
      </c>
      <c r="H3" s="14" t="s">
        <v>240</v>
      </c>
      <c r="I3" s="14" t="s">
        <v>252</v>
      </c>
      <c r="J3" s="14" t="s">
        <v>241</v>
      </c>
      <c r="K3" s="14" t="s">
        <v>242</v>
      </c>
      <c r="L3" s="14"/>
      <c r="M3" s="14" t="s">
        <v>243</v>
      </c>
      <c r="N3" s="14" t="s">
        <v>244</v>
      </c>
      <c r="O3" s="14">
        <v>0</v>
      </c>
      <c r="P3" s="14">
        <v>0</v>
      </c>
      <c r="Q3" s="14">
        <v>0</v>
      </c>
      <c r="R3" s="14">
        <v>0</v>
      </c>
      <c r="S3" s="14">
        <v>1</v>
      </c>
      <c r="T3" s="14">
        <v>0</v>
      </c>
      <c r="U3" s="14">
        <v>0</v>
      </c>
      <c r="V3" s="14">
        <v>0</v>
      </c>
      <c r="W3" s="14">
        <v>0</v>
      </c>
      <c r="X3" s="14">
        <v>0</v>
      </c>
      <c r="Y3" s="14"/>
      <c r="Z3" s="14">
        <v>375</v>
      </c>
      <c r="AA3" s="14">
        <v>120</v>
      </c>
      <c r="AB3" s="14">
        <v>3</v>
      </c>
      <c r="AC3" s="14"/>
      <c r="AD3" s="14"/>
      <c r="AE3" s="14"/>
      <c r="AF3" s="14"/>
      <c r="AG3" s="14" t="s">
        <v>245</v>
      </c>
      <c r="AH3" s="14">
        <v>0</v>
      </c>
      <c r="AI3" s="14">
        <v>1</v>
      </c>
      <c r="AJ3" s="14">
        <v>1</v>
      </c>
      <c r="AK3" s="14">
        <v>0</v>
      </c>
      <c r="AL3" s="14">
        <v>0</v>
      </c>
      <c r="AM3" s="14">
        <v>0</v>
      </c>
      <c r="AN3" s="14">
        <v>0</v>
      </c>
      <c r="AO3" s="14"/>
      <c r="AP3" s="14" t="s">
        <v>246</v>
      </c>
      <c r="AQ3" s="14" t="s">
        <v>247</v>
      </c>
      <c r="AR3" s="14">
        <v>1</v>
      </c>
      <c r="AS3" s="14">
        <v>0</v>
      </c>
      <c r="AT3" s="14">
        <v>0</v>
      </c>
      <c r="AU3" s="14">
        <v>0</v>
      </c>
      <c r="AV3" s="14">
        <v>0</v>
      </c>
      <c r="AW3" s="14">
        <v>0</v>
      </c>
      <c r="AX3" s="14">
        <v>0</v>
      </c>
      <c r="AY3" s="14">
        <v>0</v>
      </c>
      <c r="AZ3" s="14"/>
      <c r="BA3" s="14" t="s">
        <v>248</v>
      </c>
      <c r="BB3" s="14"/>
      <c r="BC3" s="14" t="s">
        <v>249</v>
      </c>
      <c r="BD3" s="14"/>
      <c r="BE3" s="14">
        <v>650</v>
      </c>
      <c r="BF3" s="14"/>
      <c r="BG3" s="14"/>
      <c r="BH3" s="14"/>
      <c r="BI3" s="14"/>
      <c r="BJ3" s="14"/>
      <c r="BK3" s="14"/>
      <c r="BL3" s="14"/>
      <c r="BM3" s="14"/>
      <c r="BN3" s="14"/>
      <c r="BO3" s="14" t="s">
        <v>250</v>
      </c>
      <c r="BP3" s="14"/>
      <c r="BQ3" s="14"/>
      <c r="BR3" s="14"/>
      <c r="BS3" s="14"/>
      <c r="BT3" s="14"/>
      <c r="BU3" s="14"/>
      <c r="BV3" s="14"/>
      <c r="BW3" s="14"/>
      <c r="BX3" s="14"/>
      <c r="BY3" s="14"/>
      <c r="BZ3" s="14"/>
      <c r="CA3" s="14"/>
      <c r="CB3" s="14" t="s">
        <v>246</v>
      </c>
      <c r="CC3" s="14" t="s">
        <v>247</v>
      </c>
      <c r="CD3" s="14">
        <v>1</v>
      </c>
      <c r="CE3" s="14">
        <v>0</v>
      </c>
      <c r="CF3" s="14">
        <v>0</v>
      </c>
      <c r="CG3" s="14">
        <v>0</v>
      </c>
      <c r="CH3" s="14">
        <v>0</v>
      </c>
      <c r="CI3" s="14">
        <v>0</v>
      </c>
      <c r="CJ3" s="14">
        <v>0</v>
      </c>
      <c r="CK3" s="14">
        <v>0</v>
      </c>
      <c r="CL3" s="14"/>
      <c r="CM3" s="14" t="s">
        <v>248</v>
      </c>
      <c r="CN3" s="14"/>
      <c r="CO3" s="73" t="s">
        <v>249</v>
      </c>
      <c r="CP3" s="14"/>
      <c r="CQ3" s="14">
        <v>650</v>
      </c>
      <c r="CR3" s="14"/>
      <c r="CS3" s="14"/>
      <c r="CT3" s="14"/>
      <c r="CU3" s="14"/>
      <c r="CV3" s="14"/>
      <c r="CW3" s="14"/>
      <c r="CX3" s="14"/>
      <c r="CY3" s="14"/>
      <c r="CZ3" s="14"/>
      <c r="DA3" s="14" t="s">
        <v>250</v>
      </c>
      <c r="DB3" s="14"/>
      <c r="DC3" s="14"/>
      <c r="DD3" s="14"/>
      <c r="DE3" s="14"/>
      <c r="DF3" s="14"/>
      <c r="DG3" s="14"/>
      <c r="DH3" s="14"/>
      <c r="DI3" s="14"/>
      <c r="DJ3" s="14"/>
      <c r="DK3" s="14"/>
      <c r="DL3" s="14"/>
      <c r="DM3" s="14"/>
      <c r="DN3" s="14"/>
      <c r="DO3" s="14"/>
      <c r="DP3" s="14"/>
      <c r="DQ3" s="14"/>
      <c r="DR3" s="14"/>
      <c r="DS3" s="14"/>
      <c r="DT3" s="14"/>
      <c r="DU3" s="14"/>
      <c r="DV3" s="14"/>
      <c r="DW3" s="14"/>
      <c r="DX3" s="14"/>
      <c r="DY3" s="14"/>
      <c r="DZ3" s="14"/>
      <c r="EA3" s="14"/>
      <c r="EB3" s="14"/>
      <c r="EC3" s="14"/>
      <c r="ED3" s="14"/>
      <c r="EE3" s="14"/>
      <c r="EF3" s="14"/>
      <c r="EG3" s="14"/>
      <c r="EH3" s="14"/>
      <c r="EI3" s="14"/>
      <c r="EJ3" s="14"/>
      <c r="EK3" s="14"/>
      <c r="EL3" s="14"/>
      <c r="EM3" s="14"/>
      <c r="EN3" s="14"/>
      <c r="EO3" s="14"/>
      <c r="EP3" s="14"/>
      <c r="EQ3" s="14"/>
      <c r="ER3" s="14"/>
      <c r="ES3" s="14"/>
      <c r="ET3" s="14"/>
      <c r="EU3" s="14"/>
      <c r="EV3" s="14"/>
      <c r="EW3" s="14"/>
      <c r="EX3" s="14"/>
      <c r="EY3" s="14"/>
      <c r="EZ3" s="14" t="s">
        <v>251</v>
      </c>
      <c r="FA3" s="14" t="s">
        <v>251</v>
      </c>
      <c r="FB3" s="14"/>
      <c r="FC3" s="14" t="s">
        <v>2910</v>
      </c>
      <c r="FD3" s="14">
        <v>1</v>
      </c>
      <c r="FE3" s="14">
        <v>0</v>
      </c>
      <c r="FF3" s="14">
        <v>1</v>
      </c>
      <c r="FG3" s="14">
        <v>1</v>
      </c>
      <c r="FH3" s="14">
        <v>1</v>
      </c>
      <c r="FI3" s="14">
        <v>0</v>
      </c>
      <c r="FJ3" s="14">
        <v>1</v>
      </c>
      <c r="FK3" s="14">
        <v>0</v>
      </c>
      <c r="FL3" s="14">
        <v>0</v>
      </c>
      <c r="FM3" s="14">
        <v>0</v>
      </c>
      <c r="FN3" s="14">
        <v>0</v>
      </c>
      <c r="FO3" s="14">
        <v>0</v>
      </c>
      <c r="FP3" s="14">
        <v>0</v>
      </c>
      <c r="FQ3" s="14">
        <v>0</v>
      </c>
      <c r="FR3" s="14">
        <v>0</v>
      </c>
      <c r="FS3" s="14">
        <v>0</v>
      </c>
      <c r="FT3" s="14">
        <v>0</v>
      </c>
      <c r="FU3" s="14">
        <v>0</v>
      </c>
      <c r="FV3" s="14">
        <v>0</v>
      </c>
      <c r="FW3" s="14">
        <v>0</v>
      </c>
      <c r="FX3" s="14"/>
      <c r="FY3" s="14"/>
      <c r="FZ3" s="14" t="s">
        <v>252</v>
      </c>
      <c r="GA3" s="14" t="s">
        <v>2875</v>
      </c>
      <c r="GB3" s="14" t="s">
        <v>252</v>
      </c>
      <c r="GC3" s="14"/>
      <c r="GD3" s="14"/>
      <c r="GE3" s="14"/>
      <c r="GF3" s="14" t="s">
        <v>240</v>
      </c>
      <c r="GG3" s="14" t="s">
        <v>2884</v>
      </c>
      <c r="GH3" s="14" t="s">
        <v>255</v>
      </c>
      <c r="GI3" s="14">
        <v>0</v>
      </c>
      <c r="GJ3" s="14">
        <v>0</v>
      </c>
      <c r="GK3" s="14">
        <v>0</v>
      </c>
      <c r="GL3" s="14">
        <v>0</v>
      </c>
      <c r="GM3" s="14">
        <v>1</v>
      </c>
      <c r="GN3" s="14">
        <v>0</v>
      </c>
      <c r="GO3" s="14"/>
      <c r="GP3" s="14" t="s">
        <v>255</v>
      </c>
      <c r="GQ3" s="14">
        <v>0</v>
      </c>
      <c r="GR3" s="14">
        <v>0</v>
      </c>
      <c r="GS3" s="14">
        <v>0</v>
      </c>
      <c r="GT3" s="14">
        <v>0</v>
      </c>
      <c r="GU3" s="14">
        <v>1</v>
      </c>
      <c r="GV3" s="14">
        <v>0</v>
      </c>
      <c r="GW3" s="14"/>
      <c r="GX3" s="14"/>
      <c r="GY3" s="14"/>
      <c r="GZ3" s="14"/>
      <c r="HA3" s="14"/>
      <c r="HB3" s="14"/>
      <c r="HC3" s="14"/>
      <c r="HD3" s="14"/>
      <c r="HE3" s="14"/>
      <c r="HF3" s="14" t="s">
        <v>256</v>
      </c>
      <c r="HG3" s="14">
        <v>0</v>
      </c>
      <c r="HH3" s="14">
        <v>1</v>
      </c>
      <c r="HI3" s="14">
        <v>1</v>
      </c>
      <c r="HJ3" s="14">
        <v>0</v>
      </c>
      <c r="HK3" s="14">
        <v>0</v>
      </c>
      <c r="HL3" s="14">
        <v>0</v>
      </c>
      <c r="HM3" s="14">
        <v>0</v>
      </c>
      <c r="HN3" s="14">
        <v>1</v>
      </c>
      <c r="HO3" s="14">
        <v>0</v>
      </c>
      <c r="HP3" s="14">
        <v>0</v>
      </c>
      <c r="HQ3" s="14">
        <v>0</v>
      </c>
      <c r="HR3" s="14">
        <v>0</v>
      </c>
      <c r="HS3" s="14"/>
      <c r="HT3" s="14" t="s">
        <v>257</v>
      </c>
      <c r="HU3" s="14"/>
      <c r="HV3" s="14" t="s">
        <v>240</v>
      </c>
      <c r="HW3" s="14"/>
      <c r="HX3" s="14" t="s">
        <v>252</v>
      </c>
      <c r="HY3" s="14"/>
      <c r="HZ3" s="14"/>
      <c r="IA3" s="14"/>
      <c r="IB3" s="14" t="s">
        <v>2946</v>
      </c>
      <c r="IC3" s="14"/>
      <c r="ID3" s="14"/>
      <c r="IE3" s="14"/>
      <c r="IF3" s="14"/>
      <c r="IG3" s="14"/>
      <c r="IH3" s="14"/>
      <c r="II3" s="14"/>
      <c r="IJ3" s="14"/>
      <c r="IK3" s="14"/>
      <c r="IL3" s="14"/>
      <c r="IM3" s="14"/>
      <c r="IN3" s="14"/>
      <c r="IO3" s="73" t="s">
        <v>259</v>
      </c>
      <c r="IP3" s="14">
        <v>0</v>
      </c>
      <c r="IQ3" s="14">
        <v>0</v>
      </c>
      <c r="IR3" s="14">
        <v>1</v>
      </c>
      <c r="IS3" s="14">
        <v>0</v>
      </c>
      <c r="IT3" s="14">
        <v>0</v>
      </c>
      <c r="IU3" s="14">
        <v>0</v>
      </c>
      <c r="IV3" s="14">
        <v>0</v>
      </c>
      <c r="IW3" s="14">
        <v>0</v>
      </c>
      <c r="IX3" s="14">
        <v>0</v>
      </c>
      <c r="IY3" s="14"/>
      <c r="IZ3" s="73" t="s">
        <v>2955</v>
      </c>
      <c r="JA3" s="73" t="s">
        <v>261</v>
      </c>
      <c r="JB3" s="73">
        <v>1</v>
      </c>
      <c r="JC3" s="73">
        <v>1</v>
      </c>
      <c r="JD3" s="73">
        <v>1</v>
      </c>
      <c r="JE3" s="73">
        <v>1</v>
      </c>
      <c r="JF3" s="73">
        <v>1</v>
      </c>
      <c r="JG3" s="73">
        <v>1</v>
      </c>
      <c r="JH3" s="73">
        <v>0</v>
      </c>
      <c r="JI3" s="73">
        <v>0</v>
      </c>
      <c r="JJ3" s="73">
        <v>0</v>
      </c>
      <c r="JK3" s="73">
        <v>0</v>
      </c>
      <c r="JL3" s="73">
        <v>1</v>
      </c>
      <c r="JM3" s="73">
        <v>1</v>
      </c>
      <c r="JN3" s="73">
        <v>0</v>
      </c>
      <c r="JO3" s="73">
        <v>0</v>
      </c>
      <c r="JP3" s="73">
        <v>0</v>
      </c>
      <c r="JQ3" s="73"/>
      <c r="JR3" s="73" t="s">
        <v>262</v>
      </c>
      <c r="JS3" s="14"/>
      <c r="JT3" s="14"/>
      <c r="JU3" s="14"/>
      <c r="JV3" s="14"/>
      <c r="JW3" s="14"/>
      <c r="JX3" s="14"/>
      <c r="JY3" s="14"/>
      <c r="JZ3" s="14"/>
      <c r="KA3" s="14"/>
      <c r="KB3" s="14"/>
      <c r="KC3" s="14"/>
      <c r="KD3" s="73" t="s">
        <v>259</v>
      </c>
      <c r="KE3" s="73">
        <v>0</v>
      </c>
      <c r="KF3" s="73">
        <v>0</v>
      </c>
      <c r="KG3" s="73">
        <v>1</v>
      </c>
      <c r="KH3" s="73">
        <v>0</v>
      </c>
      <c r="KI3" s="73">
        <v>0</v>
      </c>
      <c r="KJ3" s="73">
        <v>0</v>
      </c>
      <c r="KK3" s="73">
        <v>0</v>
      </c>
      <c r="KL3" s="73">
        <v>0</v>
      </c>
      <c r="KM3" s="73">
        <v>0</v>
      </c>
      <c r="KN3" s="14"/>
      <c r="KO3" s="73" t="s">
        <v>2974</v>
      </c>
      <c r="KP3" s="73" t="s">
        <v>263</v>
      </c>
      <c r="KQ3" s="73">
        <v>0</v>
      </c>
      <c r="KR3" s="73">
        <v>1</v>
      </c>
      <c r="KS3" s="73">
        <v>1</v>
      </c>
      <c r="KT3" s="73">
        <v>1</v>
      </c>
      <c r="KU3" s="73">
        <v>0</v>
      </c>
      <c r="KV3" s="73">
        <v>1</v>
      </c>
      <c r="KW3" s="73">
        <v>0</v>
      </c>
      <c r="KX3" s="73">
        <v>0</v>
      </c>
      <c r="KY3" s="73">
        <v>0</v>
      </c>
      <c r="KZ3" s="73">
        <v>0</v>
      </c>
      <c r="LA3" s="73">
        <v>0</v>
      </c>
      <c r="LB3" s="73">
        <v>1</v>
      </c>
      <c r="LC3" s="73">
        <v>0</v>
      </c>
      <c r="LD3" s="73">
        <v>0</v>
      </c>
      <c r="LE3" s="73">
        <v>0</v>
      </c>
      <c r="LF3" s="73">
        <v>0</v>
      </c>
      <c r="LG3" s="73">
        <v>0</v>
      </c>
      <c r="LH3" s="73"/>
      <c r="LI3" s="73" t="s">
        <v>262</v>
      </c>
      <c r="LJ3" s="14"/>
      <c r="LK3" s="14"/>
      <c r="LL3" s="14"/>
      <c r="LM3" s="14"/>
      <c r="LN3" s="14"/>
      <c r="LO3" s="14"/>
      <c r="LP3" s="14"/>
      <c r="LQ3" s="14"/>
      <c r="LR3" s="14"/>
      <c r="LS3" s="14"/>
      <c r="LT3" s="14"/>
      <c r="LU3" s="14"/>
      <c r="LV3" s="14"/>
      <c r="LW3" s="14"/>
      <c r="LX3" s="14"/>
      <c r="LY3" s="14"/>
      <c r="LZ3" s="14"/>
      <c r="MA3" s="14"/>
      <c r="MB3" s="14"/>
      <c r="MC3" s="14"/>
      <c r="MD3" s="14"/>
      <c r="ME3" s="14"/>
      <c r="MF3" s="14"/>
      <c r="MG3" s="14"/>
      <c r="MH3" s="14"/>
      <c r="MI3" s="14"/>
      <c r="MJ3" s="14"/>
      <c r="MK3" s="14"/>
      <c r="ML3" s="14"/>
      <c r="MM3" s="14"/>
      <c r="MN3" s="14"/>
      <c r="MO3" s="14"/>
      <c r="MP3" s="14"/>
      <c r="MQ3" s="14"/>
      <c r="MR3" s="14"/>
      <c r="MS3" s="14"/>
      <c r="MT3" s="14"/>
      <c r="MU3" s="14"/>
      <c r="MV3" s="14"/>
      <c r="MW3" s="14"/>
      <c r="MX3" s="14"/>
      <c r="MY3" s="14" t="s">
        <v>3048</v>
      </c>
      <c r="MZ3" s="14" t="s">
        <v>265</v>
      </c>
      <c r="NA3" s="14">
        <v>0</v>
      </c>
      <c r="NB3" s="14">
        <v>0</v>
      </c>
      <c r="NC3" s="14">
        <v>1</v>
      </c>
      <c r="ND3" s="14">
        <v>1</v>
      </c>
      <c r="NE3" s="14">
        <v>0</v>
      </c>
      <c r="NF3" s="14">
        <v>0</v>
      </c>
      <c r="NG3" s="14">
        <v>0</v>
      </c>
      <c r="NH3" s="14">
        <v>0</v>
      </c>
      <c r="NI3" s="14"/>
      <c r="NJ3" s="14" t="s">
        <v>266</v>
      </c>
      <c r="NK3" s="14">
        <v>1</v>
      </c>
      <c r="NL3" s="14">
        <v>1</v>
      </c>
      <c r="NM3" s="14">
        <v>1</v>
      </c>
      <c r="NN3" s="14">
        <v>1</v>
      </c>
      <c r="NO3" s="14">
        <v>0</v>
      </c>
      <c r="NP3" s="14">
        <v>1</v>
      </c>
      <c r="NQ3" s="14" t="s">
        <v>255</v>
      </c>
      <c r="NR3" s="14">
        <v>0</v>
      </c>
      <c r="NS3" s="14">
        <v>0</v>
      </c>
      <c r="NT3" s="14">
        <v>0</v>
      </c>
      <c r="NU3" s="14">
        <v>0</v>
      </c>
      <c r="NV3" s="14">
        <v>0</v>
      </c>
      <c r="NW3" s="14">
        <v>0</v>
      </c>
      <c r="NX3" s="14">
        <v>0</v>
      </c>
      <c r="NY3" s="14">
        <v>0</v>
      </c>
      <c r="NZ3" s="14">
        <v>0</v>
      </c>
      <c r="OA3" s="14">
        <v>0</v>
      </c>
      <c r="OB3" s="14">
        <v>1</v>
      </c>
      <c r="OC3" s="14">
        <v>0</v>
      </c>
      <c r="OD3" s="14"/>
      <c r="OE3" s="14" t="s">
        <v>255</v>
      </c>
      <c r="OF3" s="14">
        <v>0</v>
      </c>
      <c r="OG3" s="14">
        <v>0</v>
      </c>
      <c r="OH3" s="14">
        <v>0</v>
      </c>
      <c r="OI3" s="14">
        <v>0</v>
      </c>
      <c r="OJ3" s="14">
        <v>0</v>
      </c>
      <c r="OK3" s="14">
        <v>0</v>
      </c>
      <c r="OL3" s="14">
        <v>0</v>
      </c>
      <c r="OM3" s="14">
        <v>0</v>
      </c>
      <c r="ON3" s="14">
        <v>0</v>
      </c>
      <c r="OO3" s="14">
        <v>0</v>
      </c>
      <c r="OP3" s="14">
        <v>1</v>
      </c>
      <c r="OQ3" s="14">
        <v>0</v>
      </c>
      <c r="OR3" s="14"/>
      <c r="OS3" s="14"/>
      <c r="OT3" s="14"/>
      <c r="OU3" s="14"/>
      <c r="OV3" s="14"/>
      <c r="OW3" s="14"/>
      <c r="OX3" s="14"/>
      <c r="OY3" s="14"/>
      <c r="OZ3" s="14"/>
      <c r="PA3" s="14"/>
      <c r="PB3" s="14"/>
      <c r="PC3" s="14"/>
      <c r="PD3" s="14"/>
      <c r="PE3" s="14"/>
      <c r="PF3" s="14"/>
      <c r="PG3" s="14"/>
      <c r="PH3" s="73" t="s">
        <v>267</v>
      </c>
      <c r="PI3" s="73">
        <v>1</v>
      </c>
      <c r="PJ3" s="73">
        <v>0</v>
      </c>
      <c r="PK3" s="73">
        <v>0</v>
      </c>
      <c r="PL3" s="73">
        <v>0</v>
      </c>
      <c r="PM3" s="73">
        <v>0</v>
      </c>
      <c r="PN3" s="73">
        <v>0</v>
      </c>
      <c r="PO3" s="73">
        <v>0</v>
      </c>
      <c r="PP3" s="73">
        <v>0</v>
      </c>
      <c r="PQ3" s="73">
        <v>0</v>
      </c>
      <c r="PR3" s="73"/>
      <c r="PS3" s="73" t="s">
        <v>267</v>
      </c>
      <c r="PT3" s="73">
        <v>1</v>
      </c>
      <c r="PU3" s="73">
        <v>0</v>
      </c>
      <c r="PV3" s="73">
        <v>0</v>
      </c>
      <c r="PW3" s="73">
        <v>0</v>
      </c>
      <c r="PX3" s="73">
        <v>0</v>
      </c>
      <c r="PY3" s="73">
        <v>0</v>
      </c>
      <c r="PZ3" s="73">
        <v>0</v>
      </c>
      <c r="QA3" s="73">
        <v>0</v>
      </c>
      <c r="QB3" s="73">
        <v>0</v>
      </c>
      <c r="QC3" s="73">
        <v>0</v>
      </c>
      <c r="QD3" s="73"/>
      <c r="QE3" s="14"/>
      <c r="QF3" s="14"/>
      <c r="QG3" s="14"/>
      <c r="QH3" s="14"/>
      <c r="QI3" s="14"/>
      <c r="QJ3" s="14"/>
      <c r="QK3" s="14"/>
      <c r="QL3" s="14"/>
      <c r="QM3" s="14"/>
      <c r="QN3" s="14"/>
      <c r="QO3" s="14"/>
      <c r="QP3" s="73" t="s">
        <v>268</v>
      </c>
      <c r="QQ3" s="73">
        <v>0</v>
      </c>
      <c r="QR3" s="73">
        <v>1</v>
      </c>
      <c r="QS3" s="73">
        <v>1</v>
      </c>
      <c r="QT3" s="73">
        <v>0</v>
      </c>
      <c r="QU3" s="73">
        <v>0</v>
      </c>
      <c r="QV3" s="73">
        <v>0</v>
      </c>
      <c r="QW3" s="73">
        <v>0</v>
      </c>
      <c r="QX3" s="73">
        <v>0</v>
      </c>
      <c r="QY3" s="73">
        <v>0</v>
      </c>
      <c r="QZ3" s="73">
        <v>0</v>
      </c>
      <c r="RA3" s="73">
        <v>0</v>
      </c>
      <c r="RB3" s="73"/>
      <c r="RC3" s="73" t="s">
        <v>269</v>
      </c>
      <c r="RD3" s="73">
        <v>0</v>
      </c>
      <c r="RE3" s="73">
        <v>1</v>
      </c>
      <c r="RF3" s="73">
        <v>1</v>
      </c>
      <c r="RG3" s="73">
        <v>0</v>
      </c>
      <c r="RH3" s="73">
        <v>0</v>
      </c>
      <c r="RI3" s="73">
        <v>0</v>
      </c>
      <c r="RJ3" s="73">
        <v>0</v>
      </c>
      <c r="RK3" s="73">
        <v>0</v>
      </c>
      <c r="RL3" s="73">
        <v>0</v>
      </c>
      <c r="RM3" s="73">
        <v>0</v>
      </c>
      <c r="RN3" s="73">
        <v>0</v>
      </c>
      <c r="RO3" s="73"/>
      <c r="RP3" s="14"/>
      <c r="RQ3" s="14"/>
      <c r="RR3" s="14"/>
      <c r="RS3" s="14"/>
      <c r="RT3" s="14"/>
      <c r="RU3" s="14"/>
      <c r="RV3" s="14"/>
      <c r="RW3" s="14"/>
      <c r="RX3" s="14"/>
      <c r="RY3" s="14"/>
      <c r="RZ3" s="14"/>
      <c r="SA3" s="14"/>
      <c r="SB3" s="14"/>
      <c r="SC3" s="14" t="s">
        <v>255</v>
      </c>
      <c r="SD3" s="14">
        <v>0</v>
      </c>
      <c r="SE3" s="14">
        <v>0</v>
      </c>
      <c r="SF3" s="14">
        <v>0</v>
      </c>
      <c r="SG3" s="14">
        <v>0</v>
      </c>
      <c r="SH3" s="14">
        <v>0</v>
      </c>
      <c r="SI3" s="14">
        <v>0</v>
      </c>
      <c r="SJ3" s="14">
        <v>0</v>
      </c>
      <c r="SK3" s="14">
        <v>0</v>
      </c>
      <c r="SL3" s="14">
        <v>0</v>
      </c>
      <c r="SM3" s="14">
        <v>0</v>
      </c>
      <c r="SN3" s="14">
        <v>0</v>
      </c>
      <c r="SO3" s="14">
        <v>1</v>
      </c>
      <c r="SP3" s="14">
        <v>0</v>
      </c>
      <c r="SQ3" s="14"/>
      <c r="SR3" s="14"/>
      <c r="SS3" s="73" t="s">
        <v>271</v>
      </c>
      <c r="ST3" s="73">
        <v>1</v>
      </c>
      <c r="SU3" s="73">
        <v>0</v>
      </c>
      <c r="SV3" s="73">
        <v>0</v>
      </c>
      <c r="SW3" s="73" t="s">
        <v>272</v>
      </c>
      <c r="SX3" s="73">
        <v>1</v>
      </c>
      <c r="SY3" s="73">
        <v>1</v>
      </c>
      <c r="SZ3" s="73">
        <v>1</v>
      </c>
      <c r="TA3" s="14"/>
      <c r="TB3" s="14"/>
      <c r="TC3" s="14"/>
      <c r="TD3" s="14"/>
      <c r="TE3" s="73" t="s">
        <v>252</v>
      </c>
      <c r="TF3" s="73" t="s">
        <v>240</v>
      </c>
      <c r="TG3" s="73" t="s">
        <v>255</v>
      </c>
      <c r="TH3" s="73" t="s">
        <v>3095</v>
      </c>
      <c r="TI3" s="73" t="s">
        <v>252</v>
      </c>
      <c r="TJ3" s="73" t="s">
        <v>240</v>
      </c>
      <c r="TK3" s="73" t="s">
        <v>255</v>
      </c>
      <c r="TL3" s="73" t="s">
        <v>3095</v>
      </c>
      <c r="TM3" s="14"/>
      <c r="TN3" s="14"/>
      <c r="TO3" s="14"/>
      <c r="TP3" s="14"/>
      <c r="TQ3" s="34" t="s">
        <v>3120</v>
      </c>
      <c r="TR3" s="14">
        <v>225025188</v>
      </c>
      <c r="TS3" s="14" t="s">
        <v>278</v>
      </c>
      <c r="TT3" s="12">
        <v>44490.490740740737</v>
      </c>
      <c r="TU3" s="14"/>
      <c r="TV3" s="14"/>
      <c r="TW3" s="14" t="s">
        <v>279</v>
      </c>
      <c r="TX3" s="14" t="s">
        <v>280</v>
      </c>
      <c r="TY3" s="14"/>
      <c r="TZ3" s="14">
        <v>1</v>
      </c>
    </row>
    <row r="4" spans="1:546" s="34" customFormat="1" x14ac:dyDescent="0.25">
      <c r="A4" s="12">
        <v>44490.498424178237</v>
      </c>
      <c r="B4" s="12">
        <v>44490.578561655093</v>
      </c>
      <c r="C4" s="12">
        <v>44490</v>
      </c>
      <c r="D4" s="14" t="s">
        <v>281</v>
      </c>
      <c r="E4" s="14"/>
      <c r="F4" s="12">
        <v>44490</v>
      </c>
      <c r="G4" s="14" t="s">
        <v>240</v>
      </c>
      <c r="H4" s="14" t="s">
        <v>240</v>
      </c>
      <c r="I4" s="14" t="s">
        <v>252</v>
      </c>
      <c r="J4" s="14" t="s">
        <v>241</v>
      </c>
      <c r="K4" s="14" t="s">
        <v>242</v>
      </c>
      <c r="L4" s="14"/>
      <c r="M4" s="14" t="s">
        <v>243</v>
      </c>
      <c r="N4" s="14" t="s">
        <v>244</v>
      </c>
      <c r="O4" s="14">
        <v>0</v>
      </c>
      <c r="P4" s="14">
        <v>0</v>
      </c>
      <c r="Q4" s="14">
        <v>0</v>
      </c>
      <c r="R4" s="14">
        <v>0</v>
      </c>
      <c r="S4" s="14">
        <v>1</v>
      </c>
      <c r="T4" s="14">
        <v>0</v>
      </c>
      <c r="U4" s="14">
        <v>0</v>
      </c>
      <c r="V4" s="14">
        <v>0</v>
      </c>
      <c r="W4" s="14">
        <v>0</v>
      </c>
      <c r="X4" s="14">
        <v>0</v>
      </c>
      <c r="Y4" s="14"/>
      <c r="Z4" s="14">
        <v>375</v>
      </c>
      <c r="AA4" s="14">
        <v>120</v>
      </c>
      <c r="AB4" s="14">
        <v>3</v>
      </c>
      <c r="AC4" s="14"/>
      <c r="AD4" s="14"/>
      <c r="AE4" s="14"/>
      <c r="AF4" s="14"/>
      <c r="AG4" s="14" t="s">
        <v>245</v>
      </c>
      <c r="AH4" s="14">
        <v>0</v>
      </c>
      <c r="AI4" s="14">
        <v>1</v>
      </c>
      <c r="AJ4" s="14">
        <v>1</v>
      </c>
      <c r="AK4" s="14">
        <v>0</v>
      </c>
      <c r="AL4" s="14">
        <v>0</v>
      </c>
      <c r="AM4" s="14">
        <v>0</v>
      </c>
      <c r="AN4" s="14">
        <v>0</v>
      </c>
      <c r="AO4" s="14"/>
      <c r="AP4" s="14" t="s">
        <v>246</v>
      </c>
      <c r="AQ4" s="14" t="s">
        <v>247</v>
      </c>
      <c r="AR4" s="14">
        <v>1</v>
      </c>
      <c r="AS4" s="14">
        <v>0</v>
      </c>
      <c r="AT4" s="14">
        <v>0</v>
      </c>
      <c r="AU4" s="14">
        <v>0</v>
      </c>
      <c r="AV4" s="14">
        <v>0</v>
      </c>
      <c r="AW4" s="14">
        <v>0</v>
      </c>
      <c r="AX4" s="14">
        <v>0</v>
      </c>
      <c r="AY4" s="14">
        <v>0</v>
      </c>
      <c r="AZ4" s="14"/>
      <c r="BA4" s="14" t="s">
        <v>282</v>
      </c>
      <c r="BB4" s="14"/>
      <c r="BC4" s="14" t="s">
        <v>249</v>
      </c>
      <c r="BD4" s="14"/>
      <c r="BE4" s="14">
        <v>650</v>
      </c>
      <c r="BF4" s="14"/>
      <c r="BG4" s="14"/>
      <c r="BH4" s="14"/>
      <c r="BI4" s="14"/>
      <c r="BJ4" s="14"/>
      <c r="BK4" s="14"/>
      <c r="BL4" s="14"/>
      <c r="BM4" s="14"/>
      <c r="BN4" s="14"/>
      <c r="BO4" s="14" t="s">
        <v>283</v>
      </c>
      <c r="BP4" s="14"/>
      <c r="BQ4" s="14"/>
      <c r="BR4" s="14"/>
      <c r="BS4" s="14"/>
      <c r="BT4" s="14"/>
      <c r="BU4" s="14"/>
      <c r="BV4" s="14"/>
      <c r="BW4" s="14"/>
      <c r="BX4" s="14"/>
      <c r="BY4" s="14"/>
      <c r="BZ4" s="14"/>
      <c r="CA4" s="14"/>
      <c r="CB4" s="14" t="s">
        <v>246</v>
      </c>
      <c r="CC4" s="14" t="s">
        <v>284</v>
      </c>
      <c r="CD4" s="14">
        <v>0</v>
      </c>
      <c r="CE4" s="14">
        <v>0</v>
      </c>
      <c r="CF4" s="14">
        <v>1</v>
      </c>
      <c r="CG4" s="14">
        <v>0</v>
      </c>
      <c r="CH4" s="14">
        <v>0</v>
      </c>
      <c r="CI4" s="14">
        <v>0</v>
      </c>
      <c r="CJ4" s="14">
        <v>0</v>
      </c>
      <c r="CK4" s="14">
        <v>0</v>
      </c>
      <c r="CL4" s="14"/>
      <c r="CM4" s="14"/>
      <c r="CN4" s="14"/>
      <c r="CO4" s="73" t="s">
        <v>249</v>
      </c>
      <c r="CP4" s="14"/>
      <c r="CQ4" s="14">
        <v>650</v>
      </c>
      <c r="CR4" s="14"/>
      <c r="CS4" s="14"/>
      <c r="CT4" s="14"/>
      <c r="CU4" s="14"/>
      <c r="CV4" s="14"/>
      <c r="CW4" s="14"/>
      <c r="CX4" s="14"/>
      <c r="CY4" s="14"/>
      <c r="CZ4" s="14"/>
      <c r="DA4" s="14" t="s">
        <v>250</v>
      </c>
      <c r="DB4" s="14"/>
      <c r="DC4" s="14"/>
      <c r="DD4" s="14"/>
      <c r="DE4" s="14"/>
      <c r="DF4" s="14"/>
      <c r="DG4" s="14"/>
      <c r="DH4" s="14"/>
      <c r="DI4" s="14"/>
      <c r="DJ4" s="14"/>
      <c r="DK4" s="14"/>
      <c r="DL4" s="14"/>
      <c r="DM4" s="14"/>
      <c r="DN4" s="14"/>
      <c r="DO4" s="14"/>
      <c r="DP4" s="14"/>
      <c r="DQ4" s="14"/>
      <c r="DR4" s="14"/>
      <c r="DS4" s="14"/>
      <c r="DT4" s="14"/>
      <c r="DU4" s="14"/>
      <c r="DV4" s="14"/>
      <c r="DW4" s="14"/>
      <c r="DX4" s="14"/>
      <c r="DY4" s="14"/>
      <c r="DZ4" s="14"/>
      <c r="EA4" s="14"/>
      <c r="EB4" s="14"/>
      <c r="EC4" s="14"/>
      <c r="ED4" s="14"/>
      <c r="EE4" s="14"/>
      <c r="EF4" s="14"/>
      <c r="EG4" s="14"/>
      <c r="EH4" s="14"/>
      <c r="EI4" s="14"/>
      <c r="EJ4" s="14"/>
      <c r="EK4" s="14"/>
      <c r="EL4" s="14"/>
      <c r="EM4" s="14"/>
      <c r="EN4" s="14"/>
      <c r="EO4" s="14"/>
      <c r="EP4" s="14"/>
      <c r="EQ4" s="14"/>
      <c r="ER4" s="14"/>
      <c r="ES4" s="14"/>
      <c r="ET4" s="14"/>
      <c r="EU4" s="14"/>
      <c r="EV4" s="14"/>
      <c r="EW4" s="14"/>
      <c r="EX4" s="14"/>
      <c r="EY4" s="14"/>
      <c r="EZ4" s="14" t="s">
        <v>251</v>
      </c>
      <c r="FA4" s="14" t="s">
        <v>251</v>
      </c>
      <c r="FB4" s="14"/>
      <c r="FC4" s="14" t="s">
        <v>2910</v>
      </c>
      <c r="FD4" s="14">
        <v>1</v>
      </c>
      <c r="FE4" s="14">
        <v>0</v>
      </c>
      <c r="FF4" s="14">
        <v>1</v>
      </c>
      <c r="FG4" s="14">
        <v>1</v>
      </c>
      <c r="FH4" s="14">
        <v>1</v>
      </c>
      <c r="FI4" s="14">
        <v>0</v>
      </c>
      <c r="FJ4" s="14">
        <v>1</v>
      </c>
      <c r="FK4" s="14">
        <v>0</v>
      </c>
      <c r="FL4" s="14">
        <v>0</v>
      </c>
      <c r="FM4" s="14">
        <v>0</v>
      </c>
      <c r="FN4" s="14">
        <v>0</v>
      </c>
      <c r="FO4" s="14">
        <v>0</v>
      </c>
      <c r="FP4" s="14">
        <v>0</v>
      </c>
      <c r="FQ4" s="14">
        <v>0</v>
      </c>
      <c r="FR4" s="14">
        <v>0</v>
      </c>
      <c r="FS4" s="14">
        <v>0</v>
      </c>
      <c r="FT4" s="14">
        <v>0</v>
      </c>
      <c r="FU4" s="14">
        <v>0</v>
      </c>
      <c r="FV4" s="14">
        <v>0</v>
      </c>
      <c r="FW4" s="14">
        <v>0</v>
      </c>
      <c r="FX4" s="14"/>
      <c r="FY4" s="14"/>
      <c r="FZ4" s="14" t="s">
        <v>252</v>
      </c>
      <c r="GA4" s="14" t="s">
        <v>2875</v>
      </c>
      <c r="GB4" s="14" t="s">
        <v>252</v>
      </c>
      <c r="GC4" s="14" t="s">
        <v>2875</v>
      </c>
      <c r="GD4" s="14"/>
      <c r="GE4" s="14"/>
      <c r="GF4" s="14" t="s">
        <v>240</v>
      </c>
      <c r="GG4" s="14" t="s">
        <v>2880</v>
      </c>
      <c r="GH4" s="14" t="s">
        <v>287</v>
      </c>
      <c r="GI4" s="14">
        <v>1</v>
      </c>
      <c r="GJ4" s="14">
        <v>0</v>
      </c>
      <c r="GK4" s="14">
        <v>0</v>
      </c>
      <c r="GL4" s="14">
        <v>0</v>
      </c>
      <c r="GM4" s="14">
        <v>0</v>
      </c>
      <c r="GN4" s="14">
        <v>0</v>
      </c>
      <c r="GO4" s="14"/>
      <c r="GP4" s="14" t="s">
        <v>287</v>
      </c>
      <c r="GQ4" s="14">
        <v>1</v>
      </c>
      <c r="GR4" s="14">
        <v>0</v>
      </c>
      <c r="GS4" s="14">
        <v>0</v>
      </c>
      <c r="GT4" s="14">
        <v>0</v>
      </c>
      <c r="GU4" s="14">
        <v>0</v>
      </c>
      <c r="GV4" s="14">
        <v>0</v>
      </c>
      <c r="GW4" s="14"/>
      <c r="GX4" s="14"/>
      <c r="GY4" s="14"/>
      <c r="GZ4" s="14"/>
      <c r="HA4" s="14"/>
      <c r="HB4" s="14"/>
      <c r="HC4" s="14"/>
      <c r="HD4" s="14"/>
      <c r="HE4" s="14"/>
      <c r="HF4" s="14" t="s">
        <v>288</v>
      </c>
      <c r="HG4" s="14">
        <v>0</v>
      </c>
      <c r="HH4" s="14">
        <v>1</v>
      </c>
      <c r="HI4" s="14">
        <v>0</v>
      </c>
      <c r="HJ4" s="14">
        <v>0</v>
      </c>
      <c r="HK4" s="14">
        <v>0</v>
      </c>
      <c r="HL4" s="14">
        <v>0</v>
      </c>
      <c r="HM4" s="14">
        <v>0</v>
      </c>
      <c r="HN4" s="14">
        <v>0</v>
      </c>
      <c r="HO4" s="14">
        <v>0</v>
      </c>
      <c r="HP4" s="14">
        <v>0</v>
      </c>
      <c r="HQ4" s="14">
        <v>0</v>
      </c>
      <c r="HR4" s="14">
        <v>0</v>
      </c>
      <c r="HS4" s="14"/>
      <c r="HT4" s="14" t="s">
        <v>257</v>
      </c>
      <c r="HU4" s="14"/>
      <c r="HV4" s="14" t="s">
        <v>240</v>
      </c>
      <c r="HW4" s="14"/>
      <c r="HX4" s="14" t="s">
        <v>240</v>
      </c>
      <c r="HY4" s="14"/>
      <c r="HZ4" s="14"/>
      <c r="IA4" s="14"/>
      <c r="IB4" s="14"/>
      <c r="IC4" s="14"/>
      <c r="ID4" s="14"/>
      <c r="IE4" s="14"/>
      <c r="IF4" s="14"/>
      <c r="IG4" s="14"/>
      <c r="IH4" s="14"/>
      <c r="II4" s="14"/>
      <c r="IJ4" s="14"/>
      <c r="IK4" s="14"/>
      <c r="IL4" s="14"/>
      <c r="IM4" s="14"/>
      <c r="IN4" s="14"/>
      <c r="IO4" s="73" t="s">
        <v>289</v>
      </c>
      <c r="IP4" s="14">
        <v>1</v>
      </c>
      <c r="IQ4" s="14">
        <v>0</v>
      </c>
      <c r="IR4" s="14">
        <v>0</v>
      </c>
      <c r="IS4" s="14">
        <v>0</v>
      </c>
      <c r="IT4" s="14">
        <v>0</v>
      </c>
      <c r="IU4" s="14">
        <v>0</v>
      </c>
      <c r="IV4" s="14">
        <v>0</v>
      </c>
      <c r="IW4" s="14">
        <v>0</v>
      </c>
      <c r="IX4" s="14">
        <v>0</v>
      </c>
      <c r="IY4" s="14"/>
      <c r="IZ4" s="73" t="s">
        <v>2954</v>
      </c>
      <c r="JA4" s="73" t="s">
        <v>291</v>
      </c>
      <c r="JB4" s="73">
        <v>1</v>
      </c>
      <c r="JC4" s="73">
        <v>1</v>
      </c>
      <c r="JD4" s="73">
        <v>1</v>
      </c>
      <c r="JE4" s="73">
        <v>1</v>
      </c>
      <c r="JF4" s="73">
        <v>0</v>
      </c>
      <c r="JG4" s="73">
        <v>0</v>
      </c>
      <c r="JH4" s="73">
        <v>0</v>
      </c>
      <c r="JI4" s="73">
        <v>0</v>
      </c>
      <c r="JJ4" s="73">
        <v>0</v>
      </c>
      <c r="JK4" s="73">
        <v>0</v>
      </c>
      <c r="JL4" s="73">
        <v>0</v>
      </c>
      <c r="JM4" s="73">
        <v>0</v>
      </c>
      <c r="JN4" s="73">
        <v>0</v>
      </c>
      <c r="JO4" s="73">
        <v>0</v>
      </c>
      <c r="JP4" s="73">
        <v>0</v>
      </c>
      <c r="JQ4" s="73"/>
      <c r="JR4" s="73" t="s">
        <v>292</v>
      </c>
      <c r="JS4" s="14"/>
      <c r="JT4" s="14"/>
      <c r="JU4" s="14"/>
      <c r="JV4" s="14"/>
      <c r="JW4" s="14"/>
      <c r="JX4" s="14"/>
      <c r="JY4" s="14"/>
      <c r="JZ4" s="14"/>
      <c r="KA4" s="14"/>
      <c r="KB4" s="14"/>
      <c r="KC4" s="14"/>
      <c r="KD4" s="73" t="s">
        <v>289</v>
      </c>
      <c r="KE4" s="73">
        <v>1</v>
      </c>
      <c r="KF4" s="73">
        <v>0</v>
      </c>
      <c r="KG4" s="73">
        <v>0</v>
      </c>
      <c r="KH4" s="73">
        <v>0</v>
      </c>
      <c r="KI4" s="73">
        <v>0</v>
      </c>
      <c r="KJ4" s="73">
        <v>0</v>
      </c>
      <c r="KK4" s="73">
        <v>0</v>
      </c>
      <c r="KL4" s="73">
        <v>0</v>
      </c>
      <c r="KM4" s="73">
        <v>0</v>
      </c>
      <c r="KN4" s="14"/>
      <c r="KO4" s="73" t="s">
        <v>2974</v>
      </c>
      <c r="KP4" s="73" t="s">
        <v>294</v>
      </c>
      <c r="KQ4" s="73">
        <v>1</v>
      </c>
      <c r="KR4" s="73">
        <v>1</v>
      </c>
      <c r="KS4" s="73">
        <v>1</v>
      </c>
      <c r="KT4" s="73">
        <v>1</v>
      </c>
      <c r="KU4" s="73">
        <v>1</v>
      </c>
      <c r="KV4" s="73">
        <v>0</v>
      </c>
      <c r="KW4" s="73">
        <v>0</v>
      </c>
      <c r="KX4" s="73">
        <v>0</v>
      </c>
      <c r="KY4" s="73">
        <v>0</v>
      </c>
      <c r="KZ4" s="73">
        <v>0</v>
      </c>
      <c r="LA4" s="73">
        <v>0</v>
      </c>
      <c r="LB4" s="73">
        <v>0</v>
      </c>
      <c r="LC4" s="73">
        <v>0</v>
      </c>
      <c r="LD4" s="73">
        <v>0</v>
      </c>
      <c r="LE4" s="73">
        <v>0</v>
      </c>
      <c r="LF4" s="73">
        <v>0</v>
      </c>
      <c r="LG4" s="73">
        <v>0</v>
      </c>
      <c r="LH4" s="73"/>
      <c r="LI4" s="73" t="s">
        <v>292</v>
      </c>
      <c r="LJ4" s="14"/>
      <c r="LK4" s="14"/>
      <c r="LL4" s="14"/>
      <c r="LM4" s="14"/>
      <c r="LN4" s="14"/>
      <c r="LO4" s="14"/>
      <c r="LP4" s="14"/>
      <c r="LQ4" s="14"/>
      <c r="LR4" s="14"/>
      <c r="LS4" s="14"/>
      <c r="LT4" s="14"/>
      <c r="LU4" s="14"/>
      <c r="LV4" s="14"/>
      <c r="LW4" s="14"/>
      <c r="LX4" s="14"/>
      <c r="LY4" s="14"/>
      <c r="LZ4" s="14"/>
      <c r="MA4" s="14"/>
      <c r="MB4" s="14"/>
      <c r="MC4" s="14"/>
      <c r="MD4" s="14"/>
      <c r="ME4" s="14"/>
      <c r="MF4" s="14"/>
      <c r="MG4" s="14"/>
      <c r="MH4" s="14"/>
      <c r="MI4" s="14"/>
      <c r="MJ4" s="14"/>
      <c r="MK4" s="14"/>
      <c r="ML4" s="14"/>
      <c r="MM4" s="14"/>
      <c r="MN4" s="14"/>
      <c r="MO4" s="14"/>
      <c r="MP4" s="14"/>
      <c r="MQ4" s="14"/>
      <c r="MR4" s="14"/>
      <c r="MS4" s="14"/>
      <c r="MT4" s="14"/>
      <c r="MU4" s="14"/>
      <c r="MV4" s="14"/>
      <c r="MW4" s="14"/>
      <c r="MX4" s="14"/>
      <c r="MY4" s="14" t="s">
        <v>3042</v>
      </c>
      <c r="MZ4" s="14" t="s">
        <v>296</v>
      </c>
      <c r="NA4" s="14">
        <v>1</v>
      </c>
      <c r="NB4" s="14">
        <v>0</v>
      </c>
      <c r="NC4" s="14">
        <v>0</v>
      </c>
      <c r="ND4" s="14">
        <v>0</v>
      </c>
      <c r="NE4" s="14">
        <v>0</v>
      </c>
      <c r="NF4" s="14">
        <v>0</v>
      </c>
      <c r="NG4" s="14">
        <v>0</v>
      </c>
      <c r="NH4" s="14">
        <v>0</v>
      </c>
      <c r="NI4" s="14"/>
      <c r="NJ4" s="14" t="s">
        <v>297</v>
      </c>
      <c r="NK4" s="14">
        <v>0</v>
      </c>
      <c r="NL4" s="14">
        <v>0</v>
      </c>
      <c r="NM4" s="14">
        <v>1</v>
      </c>
      <c r="NN4" s="14">
        <v>0</v>
      </c>
      <c r="NO4" s="14">
        <v>0</v>
      </c>
      <c r="NP4" s="14">
        <v>0</v>
      </c>
      <c r="NQ4" s="14" t="s">
        <v>298</v>
      </c>
      <c r="NR4" s="14">
        <v>0</v>
      </c>
      <c r="NS4" s="14">
        <v>0</v>
      </c>
      <c r="NT4" s="14">
        <v>1</v>
      </c>
      <c r="NU4" s="14">
        <v>0</v>
      </c>
      <c r="NV4" s="14">
        <v>0</v>
      </c>
      <c r="NW4" s="14">
        <v>0</v>
      </c>
      <c r="NX4" s="14">
        <v>0</v>
      </c>
      <c r="NY4" s="14">
        <v>0</v>
      </c>
      <c r="NZ4" s="14">
        <v>0</v>
      </c>
      <c r="OA4" s="14">
        <v>0</v>
      </c>
      <c r="OB4" s="14">
        <v>0</v>
      </c>
      <c r="OC4" s="14">
        <v>0</v>
      </c>
      <c r="OD4" s="14"/>
      <c r="OE4" s="14" t="s">
        <v>298</v>
      </c>
      <c r="OF4" s="14">
        <v>0</v>
      </c>
      <c r="OG4" s="14">
        <v>0</v>
      </c>
      <c r="OH4" s="14">
        <v>1</v>
      </c>
      <c r="OI4" s="14">
        <v>0</v>
      </c>
      <c r="OJ4" s="14">
        <v>0</v>
      </c>
      <c r="OK4" s="14">
        <v>0</v>
      </c>
      <c r="OL4" s="14">
        <v>0</v>
      </c>
      <c r="OM4" s="14">
        <v>0</v>
      </c>
      <c r="ON4" s="14">
        <v>0</v>
      </c>
      <c r="OO4" s="14">
        <v>0</v>
      </c>
      <c r="OP4" s="14">
        <v>0</v>
      </c>
      <c r="OQ4" s="14">
        <v>0</v>
      </c>
      <c r="OR4" s="14"/>
      <c r="OS4" s="14"/>
      <c r="OT4" s="14"/>
      <c r="OU4" s="14"/>
      <c r="OV4" s="14"/>
      <c r="OW4" s="14"/>
      <c r="OX4" s="14"/>
      <c r="OY4" s="14"/>
      <c r="OZ4" s="14"/>
      <c r="PA4" s="14"/>
      <c r="PB4" s="14"/>
      <c r="PC4" s="14"/>
      <c r="PD4" s="14"/>
      <c r="PE4" s="14"/>
      <c r="PF4" s="14"/>
      <c r="PG4" s="14"/>
      <c r="PH4" s="73" t="s">
        <v>299</v>
      </c>
      <c r="PI4" s="73">
        <v>0</v>
      </c>
      <c r="PJ4" s="73">
        <v>1</v>
      </c>
      <c r="PK4" s="73">
        <v>0</v>
      </c>
      <c r="PL4" s="73">
        <v>0</v>
      </c>
      <c r="PM4" s="73">
        <v>0</v>
      </c>
      <c r="PN4" s="73">
        <v>0</v>
      </c>
      <c r="PO4" s="73">
        <v>0</v>
      </c>
      <c r="PP4" s="73">
        <v>0</v>
      </c>
      <c r="PQ4" s="73">
        <v>0</v>
      </c>
      <c r="PR4" s="73"/>
      <c r="PS4" s="73" t="s">
        <v>299</v>
      </c>
      <c r="PT4" s="73">
        <v>0</v>
      </c>
      <c r="PU4" s="73">
        <v>1</v>
      </c>
      <c r="PV4" s="73">
        <v>0</v>
      </c>
      <c r="PW4" s="73">
        <v>0</v>
      </c>
      <c r="PX4" s="73">
        <v>0</v>
      </c>
      <c r="PY4" s="73">
        <v>0</v>
      </c>
      <c r="PZ4" s="73">
        <v>0</v>
      </c>
      <c r="QA4" s="73">
        <v>0</v>
      </c>
      <c r="QB4" s="73">
        <v>0</v>
      </c>
      <c r="QC4" s="73">
        <v>0</v>
      </c>
      <c r="QD4" s="73"/>
      <c r="QE4" s="14"/>
      <c r="QF4" s="14"/>
      <c r="QG4" s="14"/>
      <c r="QH4" s="14"/>
      <c r="QI4" s="14"/>
      <c r="QJ4" s="14"/>
      <c r="QK4" s="14"/>
      <c r="QL4" s="14"/>
      <c r="QM4" s="14"/>
      <c r="QN4" s="14"/>
      <c r="QO4" s="14"/>
      <c r="QP4" s="73" t="s">
        <v>300</v>
      </c>
      <c r="QQ4" s="73">
        <v>0</v>
      </c>
      <c r="QR4" s="73">
        <v>1</v>
      </c>
      <c r="QS4" s="73">
        <v>0</v>
      </c>
      <c r="QT4" s="73">
        <v>0</v>
      </c>
      <c r="QU4" s="73">
        <v>0</v>
      </c>
      <c r="QV4" s="73">
        <v>0</v>
      </c>
      <c r="QW4" s="73">
        <v>0</v>
      </c>
      <c r="QX4" s="73">
        <v>0</v>
      </c>
      <c r="QY4" s="73">
        <v>0</v>
      </c>
      <c r="QZ4" s="73">
        <v>0</v>
      </c>
      <c r="RA4" s="73">
        <v>0</v>
      </c>
      <c r="RB4" s="73"/>
      <c r="RC4" s="73" t="s">
        <v>300</v>
      </c>
      <c r="RD4" s="73">
        <v>0</v>
      </c>
      <c r="RE4" s="73">
        <v>1</v>
      </c>
      <c r="RF4" s="73">
        <v>0</v>
      </c>
      <c r="RG4" s="73">
        <v>0</v>
      </c>
      <c r="RH4" s="73">
        <v>0</v>
      </c>
      <c r="RI4" s="73">
        <v>0</v>
      </c>
      <c r="RJ4" s="73">
        <v>0</v>
      </c>
      <c r="RK4" s="73">
        <v>0</v>
      </c>
      <c r="RL4" s="73">
        <v>0</v>
      </c>
      <c r="RM4" s="73">
        <v>0</v>
      </c>
      <c r="RN4" s="73">
        <v>0</v>
      </c>
      <c r="RO4" s="73"/>
      <c r="RP4" s="14"/>
      <c r="RQ4" s="14"/>
      <c r="RR4" s="14"/>
      <c r="RS4" s="14"/>
      <c r="RT4" s="14"/>
      <c r="RU4" s="14"/>
      <c r="RV4" s="14"/>
      <c r="RW4" s="14"/>
      <c r="RX4" s="14"/>
      <c r="RY4" s="14"/>
      <c r="RZ4" s="14"/>
      <c r="SA4" s="14"/>
      <c r="SB4" s="14"/>
      <c r="SC4" s="14" t="s">
        <v>301</v>
      </c>
      <c r="SD4" s="14">
        <v>0</v>
      </c>
      <c r="SE4" s="14">
        <v>0</v>
      </c>
      <c r="SF4" s="14">
        <v>1</v>
      </c>
      <c r="SG4" s="14">
        <v>0</v>
      </c>
      <c r="SH4" s="14">
        <v>0</v>
      </c>
      <c r="SI4" s="14">
        <v>0</v>
      </c>
      <c r="SJ4" s="14">
        <v>0</v>
      </c>
      <c r="SK4" s="14">
        <v>0</v>
      </c>
      <c r="SL4" s="14">
        <v>0</v>
      </c>
      <c r="SM4" s="14">
        <v>0</v>
      </c>
      <c r="SN4" s="14">
        <v>0</v>
      </c>
      <c r="SO4" s="14">
        <v>0</v>
      </c>
      <c r="SP4" s="14">
        <v>0</v>
      </c>
      <c r="SQ4" s="14"/>
      <c r="SR4" s="14" t="s">
        <v>3076</v>
      </c>
      <c r="SS4" s="73" t="s">
        <v>302</v>
      </c>
      <c r="ST4" s="73">
        <v>0</v>
      </c>
      <c r="SU4" s="73">
        <v>1</v>
      </c>
      <c r="SV4" s="73">
        <v>0</v>
      </c>
      <c r="SW4" s="73" t="s">
        <v>302</v>
      </c>
      <c r="SX4" s="73">
        <v>0</v>
      </c>
      <c r="SY4" s="73">
        <v>1</v>
      </c>
      <c r="SZ4" s="73">
        <v>0</v>
      </c>
      <c r="TA4" s="14"/>
      <c r="TB4" s="14"/>
      <c r="TC4" s="14"/>
      <c r="TD4" s="14"/>
      <c r="TE4" s="73" t="s">
        <v>252</v>
      </c>
      <c r="TF4" s="73" t="s">
        <v>252</v>
      </c>
      <c r="TG4" s="73"/>
      <c r="TH4" s="73"/>
      <c r="TI4" s="73" t="s">
        <v>252</v>
      </c>
      <c r="TJ4" s="73" t="s">
        <v>252</v>
      </c>
      <c r="TK4" s="73"/>
      <c r="TL4" s="73"/>
      <c r="TM4" s="14"/>
      <c r="TN4" s="14"/>
      <c r="TO4" s="14"/>
      <c r="TP4" s="14"/>
      <c r="TQ4" s="34" t="s">
        <v>3121</v>
      </c>
      <c r="TR4" s="14">
        <v>225027933</v>
      </c>
      <c r="TS4" s="14" t="s">
        <v>305</v>
      </c>
      <c r="TT4" s="12">
        <v>44490.495358796303</v>
      </c>
      <c r="TU4" s="14"/>
      <c r="TV4" s="14"/>
      <c r="TW4" s="14" t="s">
        <v>279</v>
      </c>
      <c r="TX4" s="14" t="s">
        <v>280</v>
      </c>
      <c r="TY4" s="14"/>
      <c r="TZ4" s="14">
        <v>2</v>
      </c>
    </row>
    <row r="5" spans="1:546" x14ac:dyDescent="0.25">
      <c r="A5" s="12">
        <v>44490.584418715283</v>
      </c>
      <c r="B5" s="12">
        <v>44490.622333935193</v>
      </c>
      <c r="C5" s="12">
        <v>44490</v>
      </c>
      <c r="D5" s="14" t="s">
        <v>281</v>
      </c>
      <c r="E5" s="14"/>
      <c r="F5" s="12">
        <v>44490</v>
      </c>
      <c r="G5" s="14" t="s">
        <v>240</v>
      </c>
      <c r="H5" s="14" t="s">
        <v>240</v>
      </c>
      <c r="I5" s="14" t="s">
        <v>252</v>
      </c>
      <c r="J5" s="14" t="s">
        <v>241</v>
      </c>
      <c r="K5" s="14" t="s">
        <v>307</v>
      </c>
      <c r="L5" s="14"/>
      <c r="M5" s="14" t="s">
        <v>308</v>
      </c>
      <c r="N5" s="14"/>
      <c r="O5" s="14"/>
      <c r="P5" s="14"/>
      <c r="Q5" s="14"/>
      <c r="R5" s="14"/>
      <c r="S5" s="14"/>
      <c r="T5" s="14"/>
      <c r="U5" s="14"/>
      <c r="V5" s="14"/>
      <c r="W5" s="14"/>
      <c r="X5" s="14"/>
      <c r="Y5" s="14"/>
      <c r="Z5" s="14"/>
      <c r="AA5" s="14"/>
      <c r="AB5" s="14"/>
      <c r="AC5" s="14" t="s">
        <v>309</v>
      </c>
      <c r="AD5" s="14">
        <v>0</v>
      </c>
      <c r="AE5" s="14">
        <v>1</v>
      </c>
      <c r="AF5" s="14">
        <v>0</v>
      </c>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t="s">
        <v>255</v>
      </c>
      <c r="CC5" s="14" t="s">
        <v>247</v>
      </c>
      <c r="CD5" s="14">
        <v>0</v>
      </c>
      <c r="CE5" s="14">
        <v>1</v>
      </c>
      <c r="CF5" s="14">
        <v>0</v>
      </c>
      <c r="CG5" s="14">
        <v>0</v>
      </c>
      <c r="CH5" s="14">
        <v>0</v>
      </c>
      <c r="CI5" s="14">
        <v>0</v>
      </c>
      <c r="CJ5" s="14">
        <v>0</v>
      </c>
      <c r="CK5" s="14">
        <v>0</v>
      </c>
      <c r="CL5" s="14"/>
      <c r="CM5" s="14" t="s">
        <v>282</v>
      </c>
      <c r="CN5" s="14"/>
      <c r="CO5" s="73" t="s">
        <v>336</v>
      </c>
      <c r="CP5" s="14" t="s">
        <v>2856</v>
      </c>
      <c r="CQ5" s="14">
        <v>650</v>
      </c>
      <c r="CR5" s="14"/>
      <c r="CS5" s="14"/>
      <c r="CT5" s="14"/>
      <c r="CU5" s="14"/>
      <c r="CV5" s="14"/>
      <c r="CW5" s="14"/>
      <c r="CX5" s="14"/>
      <c r="CY5" s="14"/>
      <c r="CZ5" s="14"/>
      <c r="DA5" s="14" t="s">
        <v>250</v>
      </c>
      <c r="DB5" s="14"/>
      <c r="DC5" s="14"/>
      <c r="DD5" s="14"/>
      <c r="DE5" s="14"/>
      <c r="DF5" s="14"/>
      <c r="DG5" s="14"/>
      <c r="DH5" s="14"/>
      <c r="DI5" s="14"/>
      <c r="DJ5" s="14"/>
      <c r="DK5" s="14"/>
      <c r="DL5" s="14"/>
      <c r="DM5" s="14"/>
      <c r="DN5" s="14"/>
      <c r="DO5" s="14"/>
      <c r="DP5" s="14"/>
      <c r="DQ5" s="14"/>
      <c r="DR5" s="14"/>
      <c r="DS5" s="14"/>
      <c r="DT5" s="14"/>
      <c r="DU5" s="14"/>
      <c r="DV5" s="14"/>
      <c r="DW5" s="14"/>
      <c r="DX5" s="14"/>
      <c r="DY5" s="14"/>
      <c r="DZ5" s="14"/>
      <c r="EA5" s="14"/>
      <c r="EB5" s="14"/>
      <c r="EC5" s="14"/>
      <c r="ED5" s="14"/>
      <c r="EE5" s="14"/>
      <c r="EF5" s="14"/>
      <c r="EG5" s="14"/>
      <c r="EH5" s="14"/>
      <c r="EI5" s="14"/>
      <c r="EJ5" s="14"/>
      <c r="EK5" s="14"/>
      <c r="EL5" s="14"/>
      <c r="EM5" s="14"/>
      <c r="EN5" s="14"/>
      <c r="EO5" s="14"/>
      <c r="EP5" s="14"/>
      <c r="EQ5" s="14"/>
      <c r="ER5" s="14"/>
      <c r="ES5" s="14"/>
      <c r="ET5" s="14"/>
      <c r="EU5" s="14"/>
      <c r="EV5" s="14"/>
      <c r="EW5" s="14"/>
      <c r="EX5" s="14"/>
      <c r="EY5" s="14"/>
      <c r="EZ5" s="14"/>
      <c r="FA5" s="14" t="s">
        <v>251</v>
      </c>
      <c r="FB5" s="14"/>
      <c r="FC5" s="14" t="s">
        <v>2927</v>
      </c>
      <c r="FD5" s="14">
        <f>COUNTIF(Tableau1[[#This Row],[legad_2_category_eligbility]],"All Libyan children (18 and under)")</f>
        <v>0</v>
      </c>
      <c r="FE5" s="14">
        <v>0</v>
      </c>
      <c r="FF5" s="14">
        <v>1</v>
      </c>
      <c r="FG5" s="14">
        <v>1</v>
      </c>
      <c r="FH5" s="14">
        <v>1</v>
      </c>
      <c r="FI5" s="14">
        <v>1</v>
      </c>
      <c r="FJ5" s="14">
        <v>1</v>
      </c>
      <c r="FK5" s="14">
        <v>1</v>
      </c>
      <c r="FL5" s="14">
        <v>1</v>
      </c>
      <c r="FM5" s="14">
        <v>1</v>
      </c>
      <c r="FN5" s="14">
        <v>1</v>
      </c>
      <c r="FO5" s="14">
        <v>1</v>
      </c>
      <c r="FP5" s="14">
        <v>0</v>
      </c>
      <c r="FQ5" s="14">
        <v>0</v>
      </c>
      <c r="FR5" s="14">
        <v>1</v>
      </c>
      <c r="FS5" s="14">
        <v>1</v>
      </c>
      <c r="FT5" s="14">
        <v>0</v>
      </c>
      <c r="FU5" s="14">
        <v>0</v>
      </c>
      <c r="FV5" s="14">
        <v>0</v>
      </c>
      <c r="FW5" s="14">
        <v>0</v>
      </c>
      <c r="FX5" s="14"/>
      <c r="FY5" s="14"/>
      <c r="FZ5" s="14"/>
      <c r="GA5" s="14"/>
      <c r="GB5" s="14" t="s">
        <v>240</v>
      </c>
      <c r="GC5" s="14"/>
      <c r="GD5" s="14"/>
      <c r="GE5" s="14"/>
      <c r="GF5" s="14" t="s">
        <v>255</v>
      </c>
      <c r="GG5" s="14"/>
      <c r="GH5" s="14"/>
      <c r="GI5" s="14"/>
      <c r="GJ5" s="14"/>
      <c r="GK5" s="14"/>
      <c r="GL5" s="14"/>
      <c r="GM5" s="14"/>
      <c r="GN5" s="14"/>
      <c r="GO5" s="14"/>
      <c r="GP5" s="14" t="s">
        <v>337</v>
      </c>
      <c r="GQ5" s="14">
        <v>0</v>
      </c>
      <c r="GR5" s="14">
        <v>0</v>
      </c>
      <c r="GS5" s="14">
        <v>1</v>
      </c>
      <c r="GT5" s="14">
        <v>0</v>
      </c>
      <c r="GU5" s="14">
        <v>0</v>
      </c>
      <c r="GV5" s="14">
        <v>0</v>
      </c>
      <c r="GW5" s="14"/>
      <c r="GX5" s="14"/>
      <c r="GY5" s="14"/>
      <c r="GZ5" s="14"/>
      <c r="HA5" s="14"/>
      <c r="HB5" s="14"/>
      <c r="HC5" s="14"/>
      <c r="HD5" s="14"/>
      <c r="HE5" s="14"/>
      <c r="HF5" s="14" t="s">
        <v>314</v>
      </c>
      <c r="HG5" s="14">
        <v>0</v>
      </c>
      <c r="HH5" s="14">
        <v>0</v>
      </c>
      <c r="HI5" s="14">
        <v>1</v>
      </c>
      <c r="HJ5" s="14">
        <v>0</v>
      </c>
      <c r="HK5" s="14">
        <v>0</v>
      </c>
      <c r="HL5" s="14">
        <v>1</v>
      </c>
      <c r="HM5" s="14">
        <v>0</v>
      </c>
      <c r="HN5" s="14">
        <v>0</v>
      </c>
      <c r="HO5" s="14">
        <v>0</v>
      </c>
      <c r="HP5" s="14">
        <v>0</v>
      </c>
      <c r="HQ5" s="14">
        <v>0</v>
      </c>
      <c r="HR5" s="14">
        <v>0</v>
      </c>
      <c r="HS5" s="14"/>
      <c r="HT5" s="14" t="s">
        <v>257</v>
      </c>
      <c r="HU5" s="14"/>
      <c r="HV5" s="14"/>
      <c r="HW5" s="14" t="s">
        <v>240</v>
      </c>
      <c r="HX5" s="14"/>
      <c r="HY5" s="14"/>
      <c r="HZ5" s="14"/>
      <c r="IA5" s="14"/>
      <c r="IB5" s="14"/>
      <c r="IC5" s="14"/>
      <c r="ID5" s="14"/>
      <c r="IE5" s="14"/>
      <c r="IF5" s="14"/>
      <c r="IG5" s="14"/>
      <c r="IH5" s="14"/>
      <c r="II5" s="14"/>
      <c r="IJ5" s="14"/>
      <c r="IK5" s="14"/>
      <c r="IL5" s="14"/>
      <c r="IM5" s="14"/>
      <c r="IN5" s="14"/>
      <c r="IO5" s="73"/>
      <c r="IP5" s="14"/>
      <c r="IQ5" s="14"/>
      <c r="IR5" s="14"/>
      <c r="IS5" s="14"/>
      <c r="IT5" s="14"/>
      <c r="IU5" s="14"/>
      <c r="IV5" s="14"/>
      <c r="IW5" s="14"/>
      <c r="IX5" s="14"/>
      <c r="IY5" s="14"/>
      <c r="IZ5" s="14"/>
      <c r="JA5" s="14"/>
      <c r="JB5" s="14"/>
      <c r="JC5" s="14"/>
      <c r="JD5" s="14"/>
      <c r="JE5" s="14"/>
      <c r="JF5" s="14"/>
      <c r="JG5" s="14"/>
      <c r="JH5" s="14"/>
      <c r="JI5" s="14"/>
      <c r="JJ5" s="14"/>
      <c r="JK5" s="14"/>
      <c r="JL5" s="14"/>
      <c r="JM5" s="14"/>
      <c r="JN5" s="14"/>
      <c r="JO5" s="14"/>
      <c r="JP5" s="14"/>
      <c r="JQ5" s="14"/>
      <c r="JR5" s="14"/>
      <c r="JS5" s="14" t="s">
        <v>358</v>
      </c>
      <c r="JT5" s="14">
        <v>0</v>
      </c>
      <c r="JU5" s="14">
        <v>1</v>
      </c>
      <c r="JV5" s="14">
        <v>0</v>
      </c>
      <c r="JW5" s="14">
        <v>0</v>
      </c>
      <c r="JX5" s="14">
        <v>0</v>
      </c>
      <c r="JY5" s="14">
        <v>0</v>
      </c>
      <c r="JZ5" s="14">
        <v>0</v>
      </c>
      <c r="KA5" s="14">
        <v>0</v>
      </c>
      <c r="KB5" s="14">
        <v>0</v>
      </c>
      <c r="KC5" s="14"/>
      <c r="KD5" s="73"/>
      <c r="KE5" s="73"/>
      <c r="KF5" s="73"/>
      <c r="KG5" s="73"/>
      <c r="KH5" s="73"/>
      <c r="KI5" s="73"/>
      <c r="KJ5" s="73"/>
      <c r="KK5" s="73"/>
      <c r="KL5" s="73"/>
      <c r="KM5" s="73"/>
      <c r="KN5" s="14"/>
      <c r="KO5" s="14" t="s">
        <v>2964</v>
      </c>
      <c r="KP5" s="77" t="s">
        <v>2981</v>
      </c>
      <c r="KQ5" s="14">
        <v>1</v>
      </c>
      <c r="KR5" s="14">
        <v>1</v>
      </c>
      <c r="KS5" s="14">
        <v>1</v>
      </c>
      <c r="KT5" s="14">
        <v>1</v>
      </c>
      <c r="KU5" s="14">
        <v>1</v>
      </c>
      <c r="KV5" s="14">
        <v>0</v>
      </c>
      <c r="KW5" s="14">
        <v>0</v>
      </c>
      <c r="KX5" s="14">
        <v>0</v>
      </c>
      <c r="KY5" s="14">
        <v>0</v>
      </c>
      <c r="KZ5" s="14">
        <v>0</v>
      </c>
      <c r="LA5" s="14">
        <v>0</v>
      </c>
      <c r="LB5" s="14">
        <v>1</v>
      </c>
      <c r="LC5" s="14">
        <v>1</v>
      </c>
      <c r="LD5" s="14">
        <v>0</v>
      </c>
      <c r="LE5" s="14">
        <v>0</v>
      </c>
      <c r="LF5" s="14">
        <v>0</v>
      </c>
      <c r="LG5" s="14">
        <v>0</v>
      </c>
      <c r="LH5" s="14"/>
      <c r="LI5" s="14" t="s">
        <v>318</v>
      </c>
      <c r="LJ5" s="14"/>
      <c r="LK5" s="14"/>
      <c r="LL5" s="14"/>
      <c r="LM5" s="14"/>
      <c r="LN5" s="14"/>
      <c r="LO5" s="14"/>
      <c r="LP5" s="14"/>
      <c r="LQ5" s="14"/>
      <c r="LR5" s="14"/>
      <c r="LS5" s="14"/>
      <c r="LT5" s="14"/>
      <c r="LU5" s="14"/>
      <c r="LV5" s="14"/>
      <c r="LW5" s="14"/>
      <c r="LX5" s="14"/>
      <c r="LY5" s="14"/>
      <c r="LZ5" s="14"/>
      <c r="MA5" s="14"/>
      <c r="MB5" s="14"/>
      <c r="MC5" s="14"/>
      <c r="MD5" s="14"/>
      <c r="ME5" s="14"/>
      <c r="MF5" s="14"/>
      <c r="MG5" s="14"/>
      <c r="MH5" s="14"/>
      <c r="MI5" s="14"/>
      <c r="MJ5" s="14"/>
      <c r="MK5" s="14"/>
      <c r="ML5" s="14"/>
      <c r="MM5" s="14"/>
      <c r="MN5" s="14"/>
      <c r="MO5" s="14"/>
      <c r="MP5" s="14"/>
      <c r="MQ5" s="14"/>
      <c r="MR5" s="14"/>
      <c r="MS5" s="14"/>
      <c r="MT5" s="14"/>
      <c r="MU5" s="14"/>
      <c r="MV5" s="14"/>
      <c r="MW5" s="14"/>
      <c r="MX5" s="14"/>
      <c r="MY5" s="14" t="s">
        <v>3044</v>
      </c>
      <c r="MZ5" s="14" t="s">
        <v>320</v>
      </c>
      <c r="NA5" s="14">
        <v>0</v>
      </c>
      <c r="NB5" s="14">
        <v>0</v>
      </c>
      <c r="NC5" s="14">
        <v>0</v>
      </c>
      <c r="ND5" s="14">
        <v>1</v>
      </c>
      <c r="NE5" s="14">
        <v>0</v>
      </c>
      <c r="NF5" s="14">
        <v>0</v>
      </c>
      <c r="NG5" s="14">
        <v>0</v>
      </c>
      <c r="NH5" s="14">
        <v>0</v>
      </c>
      <c r="NI5" s="14"/>
      <c r="NJ5" s="14" t="s">
        <v>321</v>
      </c>
      <c r="NK5" s="14">
        <v>0</v>
      </c>
      <c r="NL5" s="14">
        <v>1</v>
      </c>
      <c r="NM5" s="14">
        <v>0</v>
      </c>
      <c r="NN5" s="14">
        <v>0</v>
      </c>
      <c r="NO5" s="14">
        <v>0</v>
      </c>
      <c r="NP5" s="14">
        <v>0</v>
      </c>
      <c r="NQ5" s="14"/>
      <c r="NR5" s="14"/>
      <c r="NS5" s="14"/>
      <c r="NT5" s="14"/>
      <c r="NU5" s="14"/>
      <c r="NV5" s="14"/>
      <c r="NW5" s="14"/>
      <c r="NX5" s="14"/>
      <c r="NY5" s="14"/>
      <c r="NZ5" s="14"/>
      <c r="OA5" s="14"/>
      <c r="OB5" s="14"/>
      <c r="OC5" s="14"/>
      <c r="OD5" s="14"/>
      <c r="OE5" s="14" t="s">
        <v>298</v>
      </c>
      <c r="OF5" s="14">
        <v>0</v>
      </c>
      <c r="OG5" s="14">
        <v>0</v>
      </c>
      <c r="OH5" s="14">
        <v>1</v>
      </c>
      <c r="OI5" s="14">
        <v>0</v>
      </c>
      <c r="OJ5" s="14">
        <v>0</v>
      </c>
      <c r="OK5" s="14">
        <v>0</v>
      </c>
      <c r="OL5" s="14">
        <v>0</v>
      </c>
      <c r="OM5" s="14">
        <v>0</v>
      </c>
      <c r="ON5" s="14">
        <v>0</v>
      </c>
      <c r="OO5" s="14">
        <v>0</v>
      </c>
      <c r="OP5" s="14">
        <v>0</v>
      </c>
      <c r="OQ5" s="14">
        <v>0</v>
      </c>
      <c r="OR5" s="14"/>
      <c r="OS5" s="14"/>
      <c r="OT5" s="14"/>
      <c r="OU5" s="14"/>
      <c r="OV5" s="14"/>
      <c r="OW5" s="14"/>
      <c r="OX5" s="14"/>
      <c r="OY5" s="14"/>
      <c r="OZ5" s="14"/>
      <c r="PA5" s="14"/>
      <c r="PB5" s="14"/>
      <c r="PC5" s="14"/>
      <c r="PD5" s="14"/>
      <c r="PE5" s="14"/>
      <c r="PF5" s="14"/>
      <c r="PG5" s="14"/>
      <c r="PH5" s="14"/>
      <c r="PI5" s="14"/>
      <c r="PJ5" s="14"/>
      <c r="PK5" s="14"/>
      <c r="PL5" s="14"/>
      <c r="PM5" s="14"/>
      <c r="PN5" s="14"/>
      <c r="PO5" s="14"/>
      <c r="PP5" s="14"/>
      <c r="PQ5" s="14"/>
      <c r="PR5" s="14"/>
      <c r="PS5" s="14" t="s">
        <v>311</v>
      </c>
      <c r="PT5" s="14">
        <v>0</v>
      </c>
      <c r="PU5" s="14">
        <v>0</v>
      </c>
      <c r="PV5" s="14">
        <v>0</v>
      </c>
      <c r="PW5" s="14">
        <v>0</v>
      </c>
      <c r="PX5" s="14">
        <v>0</v>
      </c>
      <c r="PY5" s="14">
        <v>0</v>
      </c>
      <c r="PZ5" s="14">
        <v>0</v>
      </c>
      <c r="QA5" s="14">
        <v>1</v>
      </c>
      <c r="QB5" s="14">
        <v>0</v>
      </c>
      <c r="QC5" s="14">
        <v>0</v>
      </c>
      <c r="QD5" s="34" t="s">
        <v>3067</v>
      </c>
      <c r="QE5" s="14"/>
      <c r="QF5" s="14"/>
      <c r="QG5" s="14"/>
      <c r="QH5" s="14"/>
      <c r="QI5" s="14"/>
      <c r="QJ5" s="14"/>
      <c r="QK5" s="14"/>
      <c r="QL5" s="14"/>
      <c r="QM5" s="14"/>
      <c r="QN5" s="14"/>
      <c r="QO5" s="14"/>
      <c r="QP5" s="14"/>
      <c r="QQ5" s="14"/>
      <c r="QR5" s="14"/>
      <c r="QS5" s="14"/>
      <c r="QT5" s="14"/>
      <c r="QU5" s="14"/>
      <c r="QV5" s="14"/>
      <c r="QW5" s="14"/>
      <c r="QX5" s="14"/>
      <c r="QY5" s="14"/>
      <c r="QZ5" s="14"/>
      <c r="RA5" s="14"/>
      <c r="RB5" s="14"/>
      <c r="RC5" s="14" t="s">
        <v>300</v>
      </c>
      <c r="RD5" s="14">
        <v>0</v>
      </c>
      <c r="RE5" s="14">
        <v>1</v>
      </c>
      <c r="RF5" s="14">
        <v>0</v>
      </c>
      <c r="RG5" s="14">
        <v>0</v>
      </c>
      <c r="RH5" s="14">
        <v>0</v>
      </c>
      <c r="RI5" s="14">
        <v>0</v>
      </c>
      <c r="RJ5" s="14">
        <v>0</v>
      </c>
      <c r="RK5" s="14">
        <v>0</v>
      </c>
      <c r="RL5" s="14">
        <v>0</v>
      </c>
      <c r="RM5" s="14">
        <v>0</v>
      </c>
      <c r="RN5" s="14">
        <v>0</v>
      </c>
      <c r="RO5" s="14"/>
      <c r="RP5" s="14"/>
      <c r="RQ5" s="14"/>
      <c r="RR5" s="14"/>
      <c r="RS5" s="14"/>
      <c r="RT5" s="14"/>
      <c r="RU5" s="14"/>
      <c r="RV5" s="14"/>
      <c r="RW5" s="14"/>
      <c r="RX5" s="14"/>
      <c r="RY5" s="14"/>
      <c r="RZ5" s="14"/>
      <c r="SA5" s="14"/>
      <c r="SB5" s="14"/>
      <c r="SC5" s="14" t="s">
        <v>323</v>
      </c>
      <c r="SD5" s="14">
        <v>0</v>
      </c>
      <c r="SE5" s="14">
        <v>0</v>
      </c>
      <c r="SF5" s="14">
        <v>0</v>
      </c>
      <c r="SG5" s="14">
        <v>1</v>
      </c>
      <c r="SH5" s="14">
        <v>0</v>
      </c>
      <c r="SI5" s="14">
        <v>0</v>
      </c>
      <c r="SJ5" s="14">
        <v>0</v>
      </c>
      <c r="SK5" s="14">
        <v>0</v>
      </c>
      <c r="SL5" s="14">
        <v>0</v>
      </c>
      <c r="SM5" s="14">
        <v>0</v>
      </c>
      <c r="SN5" s="14">
        <v>0</v>
      </c>
      <c r="SO5" s="14">
        <v>0</v>
      </c>
      <c r="SP5" s="14">
        <v>0</v>
      </c>
      <c r="SQ5" s="14"/>
      <c r="SR5" s="14" t="s">
        <v>3076</v>
      </c>
      <c r="SS5" s="14"/>
      <c r="ST5" s="14"/>
      <c r="SU5" s="14"/>
      <c r="SV5" s="14"/>
      <c r="SW5" s="14" t="s">
        <v>271</v>
      </c>
      <c r="SX5" s="14">
        <v>1</v>
      </c>
      <c r="SY5" s="14">
        <v>0</v>
      </c>
      <c r="SZ5" s="14">
        <v>0</v>
      </c>
      <c r="TA5" s="14"/>
      <c r="TB5" s="14"/>
      <c r="TC5" s="14"/>
      <c r="TD5" s="14"/>
      <c r="TE5" s="14"/>
      <c r="TF5" s="14"/>
      <c r="TG5" s="14"/>
      <c r="TH5" s="14"/>
      <c r="TI5" s="14" t="s">
        <v>240</v>
      </c>
      <c r="TJ5" s="14" t="s">
        <v>240</v>
      </c>
      <c r="TK5" s="34"/>
      <c r="TL5" s="14"/>
      <c r="TM5" s="14"/>
      <c r="TN5" s="14"/>
      <c r="TO5" s="14"/>
      <c r="TP5" s="14"/>
      <c r="TQ5" s="34" t="s">
        <v>3122</v>
      </c>
      <c r="TR5" s="14">
        <v>225055505</v>
      </c>
      <c r="TS5" s="14" t="s">
        <v>328</v>
      </c>
      <c r="TT5" s="12">
        <v>44490.539074074077</v>
      </c>
      <c r="TU5" s="14"/>
      <c r="TV5" s="14"/>
      <c r="TW5" s="14" t="s">
        <v>279</v>
      </c>
      <c r="TX5" s="14" t="s">
        <v>280</v>
      </c>
      <c r="TY5" s="14"/>
      <c r="TZ5" s="14">
        <v>3</v>
      </c>
    </row>
    <row r="6" spans="1:546" s="34" customFormat="1" x14ac:dyDescent="0.25">
      <c r="A6" s="12">
        <v>44490.633616805557</v>
      </c>
      <c r="B6" s="12">
        <v>44490.688971261567</v>
      </c>
      <c r="C6" s="12">
        <v>44490</v>
      </c>
      <c r="D6" s="14" t="s">
        <v>329</v>
      </c>
      <c r="E6" s="14"/>
      <c r="F6" s="12">
        <v>44490</v>
      </c>
      <c r="G6" s="14" t="s">
        <v>240</v>
      </c>
      <c r="H6" s="14" t="s">
        <v>240</v>
      </c>
      <c r="I6" s="14" t="s">
        <v>252</v>
      </c>
      <c r="J6" s="14" t="s">
        <v>331</v>
      </c>
      <c r="K6" s="14" t="s">
        <v>242</v>
      </c>
      <c r="L6" s="14"/>
      <c r="M6" s="14" t="s">
        <v>243</v>
      </c>
      <c r="N6" s="14" t="s">
        <v>2525</v>
      </c>
      <c r="O6" s="14">
        <v>1</v>
      </c>
      <c r="P6" s="14">
        <v>0</v>
      </c>
      <c r="Q6" s="14">
        <v>0</v>
      </c>
      <c r="R6" s="14">
        <v>0</v>
      </c>
      <c r="S6" s="14">
        <v>1</v>
      </c>
      <c r="T6" s="14">
        <v>0</v>
      </c>
      <c r="U6" s="14">
        <v>0</v>
      </c>
      <c r="V6" s="14">
        <v>0</v>
      </c>
      <c r="W6" s="14">
        <v>0</v>
      </c>
      <c r="X6" s="14">
        <v>0</v>
      </c>
      <c r="Y6" s="14"/>
      <c r="Z6" s="14">
        <v>32</v>
      </c>
      <c r="AA6" s="14">
        <v>8</v>
      </c>
      <c r="AB6" s="14">
        <v>3</v>
      </c>
      <c r="AC6" s="14"/>
      <c r="AD6" s="14"/>
      <c r="AE6" s="14"/>
      <c r="AF6" s="14"/>
      <c r="AG6" s="14" t="s">
        <v>333</v>
      </c>
      <c r="AH6" s="14">
        <v>0</v>
      </c>
      <c r="AI6" s="14">
        <v>0</v>
      </c>
      <c r="AJ6" s="14">
        <v>1</v>
      </c>
      <c r="AK6" s="14">
        <v>0</v>
      </c>
      <c r="AL6" s="14">
        <v>1</v>
      </c>
      <c r="AM6" s="14">
        <v>0</v>
      </c>
      <c r="AN6" s="14">
        <v>0</v>
      </c>
      <c r="AO6" s="14" t="s">
        <v>2912</v>
      </c>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t="s">
        <v>335</v>
      </c>
      <c r="CC6" s="14" t="s">
        <v>247</v>
      </c>
      <c r="CD6" s="14">
        <v>1</v>
      </c>
      <c r="CE6" s="14">
        <v>0</v>
      </c>
      <c r="CF6" s="14">
        <v>0</v>
      </c>
      <c r="CG6" s="14">
        <v>0</v>
      </c>
      <c r="CH6" s="14">
        <v>0</v>
      </c>
      <c r="CI6" s="14">
        <v>0</v>
      </c>
      <c r="CJ6" s="14">
        <v>0</v>
      </c>
      <c r="CK6" s="14">
        <v>0</v>
      </c>
      <c r="CL6" s="14"/>
      <c r="CM6" s="14" t="s">
        <v>248</v>
      </c>
      <c r="CN6" s="14"/>
      <c r="CO6" s="73" t="s">
        <v>336</v>
      </c>
      <c r="CP6" s="14"/>
      <c r="CQ6" s="14">
        <v>450</v>
      </c>
      <c r="CR6" s="14"/>
      <c r="CS6" s="14"/>
      <c r="CT6" s="14"/>
      <c r="CU6" s="14"/>
      <c r="CV6" s="14"/>
      <c r="CW6" s="14"/>
      <c r="CX6" s="14"/>
      <c r="CY6" s="14"/>
      <c r="CZ6" s="14"/>
      <c r="DA6" s="14" t="s">
        <v>250</v>
      </c>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t="s">
        <v>251</v>
      </c>
      <c r="FB6" s="14"/>
      <c r="FC6" s="14" t="s">
        <v>311</v>
      </c>
      <c r="FD6" s="14">
        <v>0</v>
      </c>
      <c r="FE6" s="14">
        <v>0</v>
      </c>
      <c r="FF6" s="14">
        <v>0</v>
      </c>
      <c r="FG6" s="14">
        <v>0</v>
      </c>
      <c r="FH6" s="14">
        <v>0</v>
      </c>
      <c r="FI6" s="14">
        <v>0</v>
      </c>
      <c r="FJ6" s="14">
        <v>0</v>
      </c>
      <c r="FK6" s="14">
        <v>0</v>
      </c>
      <c r="FL6" s="14">
        <v>0</v>
      </c>
      <c r="FM6" s="14">
        <v>0</v>
      </c>
      <c r="FN6" s="14">
        <v>0</v>
      </c>
      <c r="FO6" s="14">
        <v>0</v>
      </c>
      <c r="FP6" s="14">
        <v>0</v>
      </c>
      <c r="FQ6" s="14">
        <v>0</v>
      </c>
      <c r="FR6" s="14">
        <v>0</v>
      </c>
      <c r="FS6" s="14">
        <v>0</v>
      </c>
      <c r="FT6" s="14">
        <v>0</v>
      </c>
      <c r="FU6" s="14">
        <v>1</v>
      </c>
      <c r="FV6" s="14">
        <v>0</v>
      </c>
      <c r="FW6" s="14">
        <v>0</v>
      </c>
      <c r="FX6" s="14" t="s">
        <v>2913</v>
      </c>
      <c r="FY6" s="14"/>
      <c r="FZ6" s="14"/>
      <c r="GA6" s="14"/>
      <c r="GB6" s="14" t="s">
        <v>240</v>
      </c>
      <c r="GC6" s="14"/>
      <c r="GD6" s="14"/>
      <c r="GE6" s="14"/>
      <c r="GF6" s="14" t="s">
        <v>252</v>
      </c>
      <c r="GG6" s="14"/>
      <c r="GH6" s="14"/>
      <c r="GI6" s="14"/>
      <c r="GJ6" s="14"/>
      <c r="GK6" s="14"/>
      <c r="GL6" s="14"/>
      <c r="GM6" s="14"/>
      <c r="GN6" s="14"/>
      <c r="GO6" s="14"/>
      <c r="GP6" s="14" t="s">
        <v>337</v>
      </c>
      <c r="GQ6" s="14">
        <v>0</v>
      </c>
      <c r="GR6" s="14">
        <v>0</v>
      </c>
      <c r="GS6" s="14">
        <v>1</v>
      </c>
      <c r="GT6" s="14">
        <v>0</v>
      </c>
      <c r="GU6" s="14">
        <v>0</v>
      </c>
      <c r="GV6" s="14">
        <v>0</v>
      </c>
      <c r="GW6" s="14"/>
      <c r="GX6" s="14"/>
      <c r="GY6" s="14"/>
      <c r="GZ6" s="14"/>
      <c r="HA6" s="14"/>
      <c r="HB6" s="14"/>
      <c r="HC6" s="14"/>
      <c r="HD6" s="14"/>
      <c r="HE6" s="14"/>
      <c r="HF6" s="14" t="s">
        <v>338</v>
      </c>
      <c r="HG6" s="14">
        <v>0</v>
      </c>
      <c r="HH6" s="14">
        <v>1</v>
      </c>
      <c r="HI6" s="14">
        <v>1</v>
      </c>
      <c r="HJ6" s="14">
        <v>1</v>
      </c>
      <c r="HK6" s="14">
        <v>0</v>
      </c>
      <c r="HL6" s="14">
        <v>1</v>
      </c>
      <c r="HM6" s="14">
        <v>0</v>
      </c>
      <c r="HN6" s="14">
        <v>1</v>
      </c>
      <c r="HO6" s="14">
        <v>1</v>
      </c>
      <c r="HP6" s="14">
        <v>0</v>
      </c>
      <c r="HQ6" s="14">
        <v>0</v>
      </c>
      <c r="HR6" s="14">
        <v>0</v>
      </c>
      <c r="HS6" s="14"/>
      <c r="HT6" s="14" t="s">
        <v>257</v>
      </c>
      <c r="HU6" s="14"/>
      <c r="HV6" s="14"/>
      <c r="HW6" s="14"/>
      <c r="HX6" s="14" t="s">
        <v>240</v>
      </c>
      <c r="HY6" s="14"/>
      <c r="HZ6" s="14"/>
      <c r="IA6" s="14"/>
      <c r="IB6" s="14"/>
      <c r="IC6" s="14"/>
      <c r="ID6" s="14"/>
      <c r="IE6" s="14"/>
      <c r="IF6" s="14"/>
      <c r="IG6" s="14"/>
      <c r="IH6" s="14"/>
      <c r="II6" s="14"/>
      <c r="IJ6" s="14"/>
      <c r="IK6" s="14"/>
      <c r="IL6" s="14"/>
      <c r="IM6" s="14"/>
      <c r="IN6" s="14"/>
      <c r="IO6" s="73"/>
      <c r="IP6" s="14"/>
      <c r="IQ6" s="14"/>
      <c r="IR6" s="14"/>
      <c r="IS6" s="14"/>
      <c r="IT6" s="14"/>
      <c r="IU6" s="14"/>
      <c r="IV6" s="14"/>
      <c r="IW6" s="14"/>
      <c r="IX6" s="14"/>
      <c r="IY6" s="14"/>
      <c r="IZ6" s="14"/>
      <c r="JA6" s="14"/>
      <c r="JB6" s="14"/>
      <c r="JC6" s="14"/>
      <c r="JD6" s="14"/>
      <c r="JE6" s="14"/>
      <c r="JF6" s="14"/>
      <c r="JG6" s="14"/>
      <c r="JH6" s="14"/>
      <c r="JI6" s="14"/>
      <c r="JJ6" s="14"/>
      <c r="JK6" s="14"/>
      <c r="JL6" s="14"/>
      <c r="JM6" s="14"/>
      <c r="JN6" s="14"/>
      <c r="JO6" s="14"/>
      <c r="JP6" s="14"/>
      <c r="JQ6" s="14"/>
      <c r="JR6" s="14"/>
      <c r="JS6" s="14"/>
      <c r="JT6" s="14"/>
      <c r="JU6" s="14"/>
      <c r="JV6" s="14"/>
      <c r="JW6" s="14"/>
      <c r="JX6" s="14"/>
      <c r="JY6" s="14"/>
      <c r="JZ6" s="14"/>
      <c r="KA6" s="14"/>
      <c r="KB6" s="14"/>
      <c r="KC6" s="14"/>
      <c r="KD6" s="73" t="s">
        <v>339</v>
      </c>
      <c r="KE6" s="73">
        <v>0</v>
      </c>
      <c r="KF6" s="73">
        <v>0</v>
      </c>
      <c r="KG6" s="73">
        <v>1</v>
      </c>
      <c r="KH6" s="73">
        <v>1</v>
      </c>
      <c r="KI6" s="73">
        <v>0</v>
      </c>
      <c r="KJ6" s="73">
        <v>0</v>
      </c>
      <c r="KK6" s="73">
        <v>0</v>
      </c>
      <c r="KL6" s="73">
        <v>0</v>
      </c>
      <c r="KM6" s="73">
        <v>0</v>
      </c>
      <c r="KN6" s="14"/>
      <c r="KO6" s="14" t="s">
        <v>2964</v>
      </c>
      <c r="KP6" s="77" t="s">
        <v>2982</v>
      </c>
      <c r="KQ6" s="73">
        <v>1</v>
      </c>
      <c r="KR6" s="73">
        <v>0</v>
      </c>
      <c r="KS6" s="73">
        <v>0</v>
      </c>
      <c r="KT6" s="73">
        <v>1</v>
      </c>
      <c r="KU6" s="73">
        <v>1</v>
      </c>
      <c r="KV6" s="73">
        <v>0</v>
      </c>
      <c r="KW6" s="73">
        <v>0</v>
      </c>
      <c r="KX6" s="73">
        <v>0</v>
      </c>
      <c r="KY6" s="73">
        <v>0</v>
      </c>
      <c r="KZ6" s="73">
        <v>0</v>
      </c>
      <c r="LA6" s="73">
        <v>0</v>
      </c>
      <c r="LB6" s="73">
        <v>0</v>
      </c>
      <c r="LC6" s="73">
        <v>1</v>
      </c>
      <c r="LD6" s="73">
        <v>0</v>
      </c>
      <c r="LE6" s="73">
        <v>0</v>
      </c>
      <c r="LF6" s="73">
        <v>0</v>
      </c>
      <c r="LG6" s="73">
        <v>0</v>
      </c>
      <c r="LH6" s="73"/>
      <c r="LI6" s="73" t="s">
        <v>292</v>
      </c>
      <c r="LJ6" s="14"/>
      <c r="LK6" s="14"/>
      <c r="LL6" s="14"/>
      <c r="LM6" s="14"/>
      <c r="LN6" s="14"/>
      <c r="LO6" s="14"/>
      <c r="LP6" s="14"/>
      <c r="LQ6" s="14"/>
      <c r="LR6" s="14"/>
      <c r="LS6" s="14"/>
      <c r="LT6" s="14"/>
      <c r="LU6" s="14"/>
      <c r="LV6" s="14"/>
      <c r="LW6" s="14"/>
      <c r="LX6" s="14"/>
      <c r="LY6" s="14"/>
      <c r="LZ6" s="14"/>
      <c r="MA6" s="14"/>
      <c r="MB6" s="14"/>
      <c r="MC6" s="14"/>
      <c r="MD6" s="14"/>
      <c r="ME6" s="14"/>
      <c r="MF6" s="14"/>
      <c r="MG6" s="14"/>
      <c r="MH6" s="14"/>
      <c r="MI6" s="14"/>
      <c r="MJ6" s="14"/>
      <c r="MK6" s="14"/>
      <c r="ML6" s="14"/>
      <c r="MM6" s="14"/>
      <c r="MN6" s="14"/>
      <c r="MO6" s="14"/>
      <c r="MP6" s="14"/>
      <c r="MQ6" s="14"/>
      <c r="MR6" s="14"/>
      <c r="MS6" s="14"/>
      <c r="MT6" s="14"/>
      <c r="MU6" s="14"/>
      <c r="MV6" s="14"/>
      <c r="MW6" s="14"/>
      <c r="MX6" s="14"/>
      <c r="MY6" s="14" t="s">
        <v>3048</v>
      </c>
      <c r="MZ6" s="14" t="s">
        <v>343</v>
      </c>
      <c r="NA6" s="14">
        <v>0</v>
      </c>
      <c r="NB6" s="14">
        <v>1</v>
      </c>
      <c r="NC6" s="14">
        <v>0</v>
      </c>
      <c r="ND6" s="14">
        <v>1</v>
      </c>
      <c r="NE6" s="14">
        <v>0</v>
      </c>
      <c r="NF6" s="14">
        <v>0</v>
      </c>
      <c r="NG6" s="14">
        <v>0</v>
      </c>
      <c r="NH6" s="14">
        <v>0</v>
      </c>
      <c r="NI6" s="14"/>
      <c r="NJ6" s="14" t="s">
        <v>344</v>
      </c>
      <c r="NK6" s="14">
        <v>0</v>
      </c>
      <c r="NL6" s="14">
        <v>1</v>
      </c>
      <c r="NM6" s="14">
        <v>0</v>
      </c>
      <c r="NN6" s="14">
        <v>1</v>
      </c>
      <c r="NO6" s="14">
        <v>1</v>
      </c>
      <c r="NP6" s="14">
        <v>1</v>
      </c>
      <c r="NQ6" s="14"/>
      <c r="NR6" s="14"/>
      <c r="NS6" s="14"/>
      <c r="NT6" s="14"/>
      <c r="NU6" s="14"/>
      <c r="NV6" s="14"/>
      <c r="NW6" s="14"/>
      <c r="NX6" s="14"/>
      <c r="NY6" s="14"/>
      <c r="NZ6" s="14"/>
      <c r="OA6" s="14"/>
      <c r="OB6" s="14"/>
      <c r="OC6" s="14"/>
      <c r="OD6" s="14"/>
      <c r="OE6" s="73" t="s">
        <v>345</v>
      </c>
      <c r="OF6" s="73">
        <v>0</v>
      </c>
      <c r="OG6" s="73">
        <v>1</v>
      </c>
      <c r="OH6" s="73">
        <v>1</v>
      </c>
      <c r="OI6" s="73">
        <v>0</v>
      </c>
      <c r="OJ6" s="73">
        <v>1</v>
      </c>
      <c r="OK6" s="73">
        <v>0</v>
      </c>
      <c r="OL6" s="73">
        <v>0</v>
      </c>
      <c r="OM6" s="73">
        <v>0</v>
      </c>
      <c r="ON6" s="73">
        <v>0</v>
      </c>
      <c r="OO6" s="73">
        <v>0</v>
      </c>
      <c r="OP6" s="73">
        <v>0</v>
      </c>
      <c r="OQ6" s="73">
        <v>0</v>
      </c>
      <c r="OR6" s="73"/>
      <c r="OS6" s="14"/>
      <c r="OT6" s="14"/>
      <c r="OU6" s="14"/>
      <c r="OV6" s="14"/>
      <c r="OW6" s="14"/>
      <c r="OX6" s="14"/>
      <c r="OY6" s="14"/>
      <c r="OZ6" s="14"/>
      <c r="PA6" s="14"/>
      <c r="PB6" s="14"/>
      <c r="PC6" s="14"/>
      <c r="PD6" s="14"/>
      <c r="PE6" s="14"/>
      <c r="PF6" s="14"/>
      <c r="PG6" s="14"/>
      <c r="PH6" s="14"/>
      <c r="PI6" s="14"/>
      <c r="PJ6" s="14"/>
      <c r="PK6" s="14"/>
      <c r="PL6" s="14"/>
      <c r="PM6" s="14"/>
      <c r="PN6" s="14"/>
      <c r="PO6" s="14"/>
      <c r="PP6" s="14"/>
      <c r="PQ6" s="14"/>
      <c r="PR6" s="14"/>
      <c r="PS6" s="73" t="s">
        <v>3065</v>
      </c>
      <c r="PT6" s="73">
        <v>0</v>
      </c>
      <c r="PU6" s="73">
        <v>0</v>
      </c>
      <c r="PV6" s="73">
        <v>0</v>
      </c>
      <c r="PW6" s="73">
        <v>0</v>
      </c>
      <c r="PX6" s="73">
        <v>0</v>
      </c>
      <c r="PY6" s="73">
        <v>0</v>
      </c>
      <c r="PZ6" s="73">
        <v>1</v>
      </c>
      <c r="QA6" s="73">
        <v>0</v>
      </c>
      <c r="QB6" s="73">
        <v>0</v>
      </c>
      <c r="QC6" s="73">
        <v>0</v>
      </c>
      <c r="QD6" s="73"/>
      <c r="QE6" s="14"/>
      <c r="QF6" s="14"/>
      <c r="QG6" s="14"/>
      <c r="QH6" s="14"/>
      <c r="QI6" s="14"/>
      <c r="QJ6" s="14"/>
      <c r="QK6" s="14"/>
      <c r="QL6" s="14"/>
      <c r="QM6" s="14"/>
      <c r="QN6" s="14"/>
      <c r="QO6" s="14"/>
      <c r="QP6" s="14"/>
      <c r="QQ6" s="14"/>
      <c r="QR6" s="14"/>
      <c r="QS6" s="14"/>
      <c r="QT6" s="14"/>
      <c r="QU6" s="14"/>
      <c r="QV6" s="14"/>
      <c r="QW6" s="14"/>
      <c r="QX6" s="14"/>
      <c r="QY6" s="14"/>
      <c r="QZ6" s="14"/>
      <c r="RA6" s="14"/>
      <c r="RB6" s="14"/>
      <c r="RC6" s="73" t="s">
        <v>311</v>
      </c>
      <c r="RD6" s="73">
        <v>0</v>
      </c>
      <c r="RE6" s="73">
        <v>0</v>
      </c>
      <c r="RF6" s="73">
        <v>0</v>
      </c>
      <c r="RG6" s="73">
        <v>0</v>
      </c>
      <c r="RH6" s="73">
        <v>0</v>
      </c>
      <c r="RI6" s="73">
        <v>0</v>
      </c>
      <c r="RJ6" s="73">
        <v>0</v>
      </c>
      <c r="RK6" s="73">
        <v>0</v>
      </c>
      <c r="RL6" s="73">
        <v>1</v>
      </c>
      <c r="RM6" s="73">
        <v>0</v>
      </c>
      <c r="RN6" s="73">
        <v>0</v>
      </c>
      <c r="RO6" s="73" t="s">
        <v>2530</v>
      </c>
      <c r="RP6" s="14"/>
      <c r="RQ6" s="14"/>
      <c r="RR6" s="14"/>
      <c r="RS6" s="14"/>
      <c r="RT6" s="14"/>
      <c r="RU6" s="14"/>
      <c r="RV6" s="14"/>
      <c r="RW6" s="14"/>
      <c r="RX6" s="14"/>
      <c r="RY6" s="14"/>
      <c r="RZ6" s="14"/>
      <c r="SA6" s="14"/>
      <c r="SB6" s="14"/>
      <c r="SC6" s="14" t="s">
        <v>287</v>
      </c>
      <c r="SD6" s="14">
        <v>1</v>
      </c>
      <c r="SE6" s="14">
        <v>0</v>
      </c>
      <c r="SF6" s="14">
        <v>0</v>
      </c>
      <c r="SG6" s="14">
        <v>0</v>
      </c>
      <c r="SH6" s="14">
        <v>0</v>
      </c>
      <c r="SI6" s="14">
        <v>0</v>
      </c>
      <c r="SJ6" s="14">
        <v>0</v>
      </c>
      <c r="SK6" s="14">
        <v>0</v>
      </c>
      <c r="SL6" s="14">
        <v>0</v>
      </c>
      <c r="SM6" s="14">
        <v>0</v>
      </c>
      <c r="SN6" s="14">
        <v>0</v>
      </c>
      <c r="SO6" s="14">
        <v>0</v>
      </c>
      <c r="SP6" s="14">
        <v>0</v>
      </c>
      <c r="SQ6" s="14"/>
      <c r="SR6" s="14"/>
      <c r="SS6" s="14"/>
      <c r="ST6" s="14"/>
      <c r="SU6" s="14"/>
      <c r="SV6" s="14"/>
      <c r="SW6" s="73" t="s">
        <v>272</v>
      </c>
      <c r="SX6" s="73">
        <v>1</v>
      </c>
      <c r="SY6" s="73">
        <v>1</v>
      </c>
      <c r="SZ6" s="73">
        <v>1</v>
      </c>
      <c r="TA6" s="14"/>
      <c r="TB6" s="14"/>
      <c r="TC6" s="14"/>
      <c r="TD6" s="14"/>
      <c r="TE6" s="14"/>
      <c r="TF6" s="14"/>
      <c r="TG6" s="14"/>
      <c r="TH6" s="14"/>
      <c r="TI6" s="73" t="s">
        <v>255</v>
      </c>
      <c r="TJ6" s="73" t="s">
        <v>255</v>
      </c>
      <c r="TK6" s="73"/>
      <c r="TL6" s="73"/>
      <c r="TM6" s="14"/>
      <c r="TN6" s="14"/>
      <c r="TO6" s="14"/>
      <c r="TP6" s="14"/>
      <c r="TQ6" s="34" t="s">
        <v>3123</v>
      </c>
      <c r="TR6" s="14">
        <v>225095027</v>
      </c>
      <c r="TS6" s="14" t="s">
        <v>349</v>
      </c>
      <c r="TT6" s="12">
        <v>44490.606828703712</v>
      </c>
      <c r="TU6" s="14"/>
      <c r="TV6" s="14"/>
      <c r="TW6" s="14" t="s">
        <v>279</v>
      </c>
      <c r="TX6" s="14" t="s">
        <v>280</v>
      </c>
      <c r="TY6" s="14"/>
      <c r="TZ6" s="14">
        <v>4</v>
      </c>
    </row>
    <row r="7" spans="1:546" s="34" customFormat="1" x14ac:dyDescent="0.25">
      <c r="A7" s="12">
        <v>44490.799103344907</v>
      </c>
      <c r="B7" s="12">
        <v>44490.844003078702</v>
      </c>
      <c r="C7" s="12">
        <v>44490</v>
      </c>
      <c r="D7" s="14" t="s">
        <v>329</v>
      </c>
      <c r="E7" s="14"/>
      <c r="F7" s="12">
        <v>44490</v>
      </c>
      <c r="G7" s="14" t="s">
        <v>240</v>
      </c>
      <c r="H7" s="14" t="s">
        <v>240</v>
      </c>
      <c r="I7" s="14" t="s">
        <v>252</v>
      </c>
      <c r="J7" s="14" t="s">
        <v>331</v>
      </c>
      <c r="K7" s="14" t="s">
        <v>242</v>
      </c>
      <c r="L7" s="14"/>
      <c r="M7" s="14" t="s">
        <v>308</v>
      </c>
      <c r="N7" s="14"/>
      <c r="O7" s="14"/>
      <c r="P7" s="14"/>
      <c r="Q7" s="14"/>
      <c r="R7" s="14"/>
      <c r="S7" s="14"/>
      <c r="T7" s="14"/>
      <c r="U7" s="14"/>
      <c r="V7" s="14"/>
      <c r="W7" s="14"/>
      <c r="X7" s="14"/>
      <c r="Y7" s="14"/>
      <c r="Z7" s="14"/>
      <c r="AA7" s="14"/>
      <c r="AB7" s="14"/>
      <c r="AC7" s="14" t="s">
        <v>350</v>
      </c>
      <c r="AD7" s="14">
        <v>0</v>
      </c>
      <c r="AE7" s="14">
        <v>1</v>
      </c>
      <c r="AF7" s="14">
        <v>1</v>
      </c>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t="s">
        <v>335</v>
      </c>
      <c r="CC7" s="14" t="s">
        <v>247</v>
      </c>
      <c r="CD7" s="14">
        <v>0</v>
      </c>
      <c r="CE7" s="14">
        <v>1</v>
      </c>
      <c r="CF7" s="14">
        <v>0</v>
      </c>
      <c r="CG7" s="14">
        <v>0</v>
      </c>
      <c r="CH7" s="14">
        <v>0</v>
      </c>
      <c r="CI7" s="14">
        <v>0</v>
      </c>
      <c r="CJ7" s="14">
        <v>0</v>
      </c>
      <c r="CK7" s="14">
        <v>0</v>
      </c>
      <c r="CL7" s="14"/>
      <c r="CM7" s="14" t="s">
        <v>282</v>
      </c>
      <c r="CN7" s="14"/>
      <c r="CO7" s="73" t="s">
        <v>411</v>
      </c>
      <c r="CP7" s="14"/>
      <c r="CQ7" s="14">
        <v>600</v>
      </c>
      <c r="CR7" s="14"/>
      <c r="CS7" s="14"/>
      <c r="CT7" s="14"/>
      <c r="CU7" s="14"/>
      <c r="CV7" s="14"/>
      <c r="CW7" s="14"/>
      <c r="CX7" s="14"/>
      <c r="CY7" s="14"/>
      <c r="CZ7" s="14"/>
      <c r="DA7" s="14" t="s">
        <v>413</v>
      </c>
      <c r="DB7" s="14"/>
      <c r="DC7" s="14"/>
      <c r="DD7" s="14"/>
      <c r="DE7" s="14"/>
      <c r="DF7" s="14"/>
      <c r="DG7" s="14"/>
      <c r="DH7" s="14"/>
      <c r="DI7" s="14"/>
      <c r="DJ7" s="14"/>
      <c r="DK7" s="14"/>
      <c r="DL7" s="14"/>
      <c r="DM7" s="14"/>
      <c r="DN7" s="14" t="s">
        <v>335</v>
      </c>
      <c r="DO7" s="14" t="s">
        <v>247</v>
      </c>
      <c r="DP7" s="14">
        <v>1</v>
      </c>
      <c r="DQ7" s="14">
        <v>0</v>
      </c>
      <c r="DR7" s="14">
        <v>0</v>
      </c>
      <c r="DS7" s="14">
        <v>0</v>
      </c>
      <c r="DT7" s="14">
        <v>0</v>
      </c>
      <c r="DU7" s="14">
        <v>0</v>
      </c>
      <c r="DV7" s="14">
        <v>0</v>
      </c>
      <c r="DW7" s="14">
        <v>0</v>
      </c>
      <c r="DX7" s="14"/>
      <c r="DY7" s="14" t="s">
        <v>352</v>
      </c>
      <c r="DZ7" s="14"/>
      <c r="EA7" s="14" t="s">
        <v>336</v>
      </c>
      <c r="EB7" s="14"/>
      <c r="EC7" s="14">
        <v>450</v>
      </c>
      <c r="ED7" s="14"/>
      <c r="EE7" s="14"/>
      <c r="EF7" s="14"/>
      <c r="EG7" s="14"/>
      <c r="EH7" s="14"/>
      <c r="EI7" s="14"/>
      <c r="EJ7" s="14"/>
      <c r="EK7" s="14"/>
      <c r="EL7" s="14"/>
      <c r="EM7" s="14" t="s">
        <v>311</v>
      </c>
      <c r="EN7" s="14" t="s">
        <v>2529</v>
      </c>
      <c r="EO7" s="14"/>
      <c r="EP7" s="14"/>
      <c r="EQ7" s="14"/>
      <c r="ER7" s="14"/>
      <c r="ES7" s="14"/>
      <c r="ET7" s="14"/>
      <c r="EU7" s="14"/>
      <c r="EV7" s="14"/>
      <c r="EW7" s="14"/>
      <c r="EX7" s="14"/>
      <c r="EY7" s="14"/>
      <c r="EZ7" s="14"/>
      <c r="FA7" s="14" t="s">
        <v>251</v>
      </c>
      <c r="FB7" s="14" t="s">
        <v>251</v>
      </c>
      <c r="FC7" s="14" t="s">
        <v>2909</v>
      </c>
      <c r="FD7" s="14">
        <v>0</v>
      </c>
      <c r="FE7" s="14">
        <v>0</v>
      </c>
      <c r="FF7" s="14">
        <v>1</v>
      </c>
      <c r="FG7" s="14">
        <v>1</v>
      </c>
      <c r="FH7" s="14">
        <v>0</v>
      </c>
      <c r="FI7" s="14">
        <v>0</v>
      </c>
      <c r="FJ7" s="14">
        <v>1</v>
      </c>
      <c r="FK7" s="14">
        <v>1</v>
      </c>
      <c r="FL7" s="14">
        <v>1</v>
      </c>
      <c r="FM7" s="14">
        <v>0</v>
      </c>
      <c r="FN7" s="14">
        <v>1</v>
      </c>
      <c r="FO7" s="14">
        <v>1</v>
      </c>
      <c r="FP7" s="14">
        <v>1</v>
      </c>
      <c r="FQ7" s="14">
        <v>0</v>
      </c>
      <c r="FR7" s="14">
        <v>0</v>
      </c>
      <c r="FS7" s="14">
        <v>0</v>
      </c>
      <c r="FT7" s="14">
        <v>0</v>
      </c>
      <c r="FU7" s="14">
        <v>0</v>
      </c>
      <c r="FV7" s="14">
        <v>0</v>
      </c>
      <c r="FW7" s="14">
        <v>0</v>
      </c>
      <c r="FX7" s="14"/>
      <c r="FY7" s="14"/>
      <c r="FZ7" s="14"/>
      <c r="GA7" s="14"/>
      <c r="GB7" s="14" t="s">
        <v>255</v>
      </c>
      <c r="GC7" s="14"/>
      <c r="GD7" s="14" t="s">
        <v>255</v>
      </c>
      <c r="GE7" s="14"/>
      <c r="GF7" s="14" t="s">
        <v>240</v>
      </c>
      <c r="GG7" s="14" t="s">
        <v>2881</v>
      </c>
      <c r="GH7" s="14"/>
      <c r="GI7" s="14"/>
      <c r="GJ7" s="14"/>
      <c r="GK7" s="14"/>
      <c r="GL7" s="14"/>
      <c r="GM7" s="14"/>
      <c r="GN7" s="14"/>
      <c r="GO7" s="14"/>
      <c r="GP7" s="14" t="s">
        <v>355</v>
      </c>
      <c r="GQ7" s="14">
        <v>0</v>
      </c>
      <c r="GR7" s="14">
        <v>1</v>
      </c>
      <c r="GS7" s="14">
        <v>1</v>
      </c>
      <c r="GT7" s="14">
        <v>0</v>
      </c>
      <c r="GU7" s="14">
        <v>0</v>
      </c>
      <c r="GV7" s="14">
        <v>0</v>
      </c>
      <c r="GW7" s="14"/>
      <c r="GX7" s="14" t="s">
        <v>337</v>
      </c>
      <c r="GY7" s="14">
        <v>0</v>
      </c>
      <c r="GZ7" s="14">
        <v>0</v>
      </c>
      <c r="HA7" s="14">
        <v>1</v>
      </c>
      <c r="HB7" s="14">
        <v>0</v>
      </c>
      <c r="HC7" s="14">
        <v>0</v>
      </c>
      <c r="HD7" s="14">
        <v>0</v>
      </c>
      <c r="HE7" s="14"/>
      <c r="HF7" s="14" t="s">
        <v>356</v>
      </c>
      <c r="HG7" s="14">
        <v>0</v>
      </c>
      <c r="HH7" s="14">
        <v>1</v>
      </c>
      <c r="HI7" s="14">
        <v>1</v>
      </c>
      <c r="HJ7" s="14">
        <v>0</v>
      </c>
      <c r="HK7" s="14">
        <v>0</v>
      </c>
      <c r="HL7" s="14">
        <v>0</v>
      </c>
      <c r="HM7" s="14">
        <v>0</v>
      </c>
      <c r="HN7" s="14">
        <v>0</v>
      </c>
      <c r="HO7" s="14">
        <v>0</v>
      </c>
      <c r="HP7" s="14">
        <v>0</v>
      </c>
      <c r="HQ7" s="14">
        <v>0</v>
      </c>
      <c r="HR7" s="14">
        <v>0</v>
      </c>
      <c r="HS7" s="14"/>
      <c r="HT7" s="14" t="s">
        <v>357</v>
      </c>
      <c r="HU7" s="14"/>
      <c r="HV7" s="14"/>
      <c r="HW7" s="14" t="s">
        <v>252</v>
      </c>
      <c r="HX7" s="14"/>
      <c r="HY7" s="14" t="s">
        <v>252</v>
      </c>
      <c r="HZ7" s="14"/>
      <c r="IA7" s="14" t="s">
        <v>255</v>
      </c>
      <c r="IB7" s="14"/>
      <c r="IC7" s="14"/>
      <c r="ID7" s="14"/>
      <c r="IE7" s="14"/>
      <c r="IF7" s="14"/>
      <c r="IG7" s="14"/>
      <c r="IH7" s="14"/>
      <c r="II7" s="14"/>
      <c r="IJ7" s="14"/>
      <c r="IK7" s="14"/>
      <c r="IL7" s="14"/>
      <c r="IM7" s="14"/>
      <c r="IN7" s="14"/>
      <c r="IO7" s="73"/>
      <c r="IP7" s="14"/>
      <c r="IQ7" s="14"/>
      <c r="IR7" s="14"/>
      <c r="IS7" s="14"/>
      <c r="IT7" s="14"/>
      <c r="IU7" s="14"/>
      <c r="IV7" s="14"/>
      <c r="IW7" s="14"/>
      <c r="IX7" s="14"/>
      <c r="IY7" s="14"/>
      <c r="IZ7" s="14"/>
      <c r="JA7" s="14"/>
      <c r="JB7" s="14"/>
      <c r="JC7" s="14"/>
      <c r="JD7" s="14"/>
      <c r="JE7" s="14"/>
      <c r="JF7" s="14"/>
      <c r="JG7" s="14"/>
      <c r="JH7" s="14"/>
      <c r="JI7" s="14"/>
      <c r="JJ7" s="14"/>
      <c r="JK7" s="14"/>
      <c r="JL7" s="14"/>
      <c r="JM7" s="14"/>
      <c r="JN7" s="14"/>
      <c r="JO7" s="14"/>
      <c r="JP7" s="14"/>
      <c r="JQ7" s="14"/>
      <c r="JR7" s="14"/>
      <c r="JS7" s="14" t="s">
        <v>358</v>
      </c>
      <c r="JT7" s="14">
        <v>0</v>
      </c>
      <c r="JU7" s="14">
        <v>1</v>
      </c>
      <c r="JV7" s="14">
        <v>0</v>
      </c>
      <c r="JW7" s="14">
        <v>0</v>
      </c>
      <c r="JX7" s="14">
        <v>0</v>
      </c>
      <c r="JY7" s="14">
        <v>0</v>
      </c>
      <c r="JZ7" s="14">
        <v>0</v>
      </c>
      <c r="KA7" s="14">
        <v>0</v>
      </c>
      <c r="KB7" s="14">
        <v>0</v>
      </c>
      <c r="KC7" s="14"/>
      <c r="KD7" s="73"/>
      <c r="KE7" s="73"/>
      <c r="KF7" s="73"/>
      <c r="KG7" s="73"/>
      <c r="KH7" s="73"/>
      <c r="KI7" s="73"/>
      <c r="KJ7" s="73"/>
      <c r="KK7" s="73"/>
      <c r="KL7" s="73"/>
      <c r="KM7" s="73"/>
      <c r="KN7" s="14"/>
      <c r="KO7" s="14" t="s">
        <v>2964</v>
      </c>
      <c r="KP7" s="77" t="s">
        <v>2983</v>
      </c>
      <c r="KQ7" s="14">
        <v>0</v>
      </c>
      <c r="KR7" s="14">
        <v>0</v>
      </c>
      <c r="KS7" s="14">
        <v>0</v>
      </c>
      <c r="KT7" s="14">
        <v>1</v>
      </c>
      <c r="KU7" s="14">
        <v>1</v>
      </c>
      <c r="KV7" s="14">
        <v>0</v>
      </c>
      <c r="KW7" s="14">
        <v>0</v>
      </c>
      <c r="KX7" s="14">
        <v>0</v>
      </c>
      <c r="KY7" s="14">
        <v>1</v>
      </c>
      <c r="KZ7" s="14">
        <v>1</v>
      </c>
      <c r="LA7" s="14">
        <v>0</v>
      </c>
      <c r="LB7" s="14">
        <v>1</v>
      </c>
      <c r="LC7" s="14">
        <v>1</v>
      </c>
      <c r="LD7" s="14">
        <v>0</v>
      </c>
      <c r="LE7" s="14">
        <v>0</v>
      </c>
      <c r="LF7" s="14">
        <v>0</v>
      </c>
      <c r="LG7" s="14">
        <v>0</v>
      </c>
      <c r="LH7" s="14"/>
      <c r="LI7" s="14" t="s">
        <v>361</v>
      </c>
      <c r="LJ7" s="14" t="s">
        <v>358</v>
      </c>
      <c r="LK7" s="14">
        <v>0</v>
      </c>
      <c r="LL7" s="14">
        <v>1</v>
      </c>
      <c r="LM7" s="14">
        <v>0</v>
      </c>
      <c r="LN7" s="14">
        <v>0</v>
      </c>
      <c r="LO7" s="14">
        <v>0</v>
      </c>
      <c r="LP7" s="14">
        <v>0</v>
      </c>
      <c r="LQ7" s="14">
        <v>0</v>
      </c>
      <c r="LR7" s="14">
        <v>0</v>
      </c>
      <c r="LS7" s="14">
        <v>0</v>
      </c>
      <c r="LT7" s="14"/>
      <c r="LU7" s="14"/>
      <c r="LV7" s="14"/>
      <c r="LW7" s="14"/>
      <c r="LX7" s="14"/>
      <c r="LY7" s="14"/>
      <c r="LZ7" s="14"/>
      <c r="MA7" s="14"/>
      <c r="MB7" s="14"/>
      <c r="MC7" s="14"/>
      <c r="MD7" s="14"/>
      <c r="ME7" s="14"/>
      <c r="MF7" s="14" t="s">
        <v>255</v>
      </c>
      <c r="MG7" s="14" t="s">
        <v>362</v>
      </c>
      <c r="MH7" s="14">
        <v>1</v>
      </c>
      <c r="MI7" s="14">
        <v>1</v>
      </c>
      <c r="MJ7" s="14">
        <v>1</v>
      </c>
      <c r="MK7" s="14">
        <v>1</v>
      </c>
      <c r="ML7" s="14">
        <v>1</v>
      </c>
      <c r="MM7" s="14">
        <v>0</v>
      </c>
      <c r="MN7" s="14">
        <v>0</v>
      </c>
      <c r="MO7" s="14">
        <v>0</v>
      </c>
      <c r="MP7" s="14">
        <v>0</v>
      </c>
      <c r="MQ7" s="14">
        <v>0</v>
      </c>
      <c r="MR7" s="14">
        <v>0</v>
      </c>
      <c r="MS7" s="14">
        <v>0</v>
      </c>
      <c r="MT7" s="14">
        <v>0</v>
      </c>
      <c r="MU7" s="14">
        <v>0</v>
      </c>
      <c r="MV7" s="14">
        <v>0</v>
      </c>
      <c r="MW7" s="14"/>
      <c r="MX7" s="14" t="s">
        <v>318</v>
      </c>
      <c r="MY7" s="14" t="s">
        <v>3048</v>
      </c>
      <c r="MZ7" s="14" t="s">
        <v>364</v>
      </c>
      <c r="NA7" s="14">
        <v>1</v>
      </c>
      <c r="NB7" s="14">
        <v>1</v>
      </c>
      <c r="NC7" s="14">
        <v>0</v>
      </c>
      <c r="ND7" s="14">
        <v>0</v>
      </c>
      <c r="NE7" s="14">
        <v>0</v>
      </c>
      <c r="NF7" s="14">
        <v>0</v>
      </c>
      <c r="NG7" s="14">
        <v>0</v>
      </c>
      <c r="NH7" s="14">
        <v>0</v>
      </c>
      <c r="NI7" s="14"/>
      <c r="NJ7" s="14" t="s">
        <v>365</v>
      </c>
      <c r="NK7" s="14">
        <v>1</v>
      </c>
      <c r="NL7" s="14">
        <v>1</v>
      </c>
      <c r="NM7" s="14">
        <v>0</v>
      </c>
      <c r="NN7" s="14">
        <v>0</v>
      </c>
      <c r="NO7" s="14">
        <v>1</v>
      </c>
      <c r="NP7" s="14">
        <v>1</v>
      </c>
      <c r="NQ7" s="14"/>
      <c r="NR7" s="14"/>
      <c r="NS7" s="14"/>
      <c r="NT7" s="14"/>
      <c r="NU7" s="14"/>
      <c r="NV7" s="14"/>
      <c r="NW7" s="14"/>
      <c r="NX7" s="14"/>
      <c r="NY7" s="14"/>
      <c r="NZ7" s="14"/>
      <c r="OA7" s="14"/>
      <c r="OB7" s="14"/>
      <c r="OC7" s="14"/>
      <c r="OD7" s="14"/>
      <c r="OE7" s="14" t="s">
        <v>366</v>
      </c>
      <c r="OF7" s="14">
        <v>0</v>
      </c>
      <c r="OG7" s="14">
        <v>1</v>
      </c>
      <c r="OH7" s="14">
        <v>0</v>
      </c>
      <c r="OI7" s="14">
        <v>0</v>
      </c>
      <c r="OJ7" s="14">
        <v>1</v>
      </c>
      <c r="OK7" s="14">
        <v>0</v>
      </c>
      <c r="OL7" s="14">
        <v>0</v>
      </c>
      <c r="OM7" s="14">
        <v>1</v>
      </c>
      <c r="ON7" s="14">
        <v>0</v>
      </c>
      <c r="OO7" s="14">
        <v>0</v>
      </c>
      <c r="OP7" s="14">
        <v>0</v>
      </c>
      <c r="OQ7" s="14">
        <v>0</v>
      </c>
      <c r="OR7" s="14"/>
      <c r="OS7" s="14" t="s">
        <v>367</v>
      </c>
      <c r="OT7" s="14">
        <v>0</v>
      </c>
      <c r="OU7" s="14">
        <v>1</v>
      </c>
      <c r="OV7" s="14">
        <v>1</v>
      </c>
      <c r="OW7" s="14">
        <v>0</v>
      </c>
      <c r="OX7" s="14">
        <v>1</v>
      </c>
      <c r="OY7" s="14">
        <v>0</v>
      </c>
      <c r="OZ7" s="14">
        <v>0</v>
      </c>
      <c r="PA7" s="14">
        <v>1</v>
      </c>
      <c r="PB7" s="14">
        <v>0</v>
      </c>
      <c r="PC7" s="14">
        <v>0</v>
      </c>
      <c r="PD7" s="14">
        <v>0</v>
      </c>
      <c r="PE7" s="14">
        <v>0</v>
      </c>
      <c r="PF7" s="14"/>
      <c r="PG7" s="14"/>
      <c r="PH7" s="14"/>
      <c r="PI7" s="14"/>
      <c r="PJ7" s="14"/>
      <c r="PK7" s="14"/>
      <c r="PL7" s="14"/>
      <c r="PM7" s="14"/>
      <c r="PN7" s="14"/>
      <c r="PO7" s="14"/>
      <c r="PP7" s="14"/>
      <c r="PQ7" s="14"/>
      <c r="PR7" s="14"/>
      <c r="PS7" s="14" t="s">
        <v>368</v>
      </c>
      <c r="PT7" s="14">
        <v>0</v>
      </c>
      <c r="PU7" s="14">
        <v>1</v>
      </c>
      <c r="PV7" s="14">
        <v>1</v>
      </c>
      <c r="PW7" s="14">
        <v>0</v>
      </c>
      <c r="PX7" s="14">
        <v>1</v>
      </c>
      <c r="PY7" s="14">
        <v>0</v>
      </c>
      <c r="PZ7" s="14">
        <v>0</v>
      </c>
      <c r="QA7" s="14">
        <v>0</v>
      </c>
      <c r="QB7" s="14">
        <v>0</v>
      </c>
      <c r="QC7" s="14">
        <v>0</v>
      </c>
      <c r="QD7" s="14"/>
      <c r="QE7" s="14" t="s">
        <v>369</v>
      </c>
      <c r="QF7" s="14">
        <v>0</v>
      </c>
      <c r="QG7" s="14">
        <v>1</v>
      </c>
      <c r="QH7" s="14">
        <v>0</v>
      </c>
      <c r="QI7" s="14">
        <v>1</v>
      </c>
      <c r="QJ7" s="14">
        <v>1</v>
      </c>
      <c r="QK7" s="14">
        <v>0</v>
      </c>
      <c r="QL7" s="14">
        <v>0</v>
      </c>
      <c r="QM7" s="14">
        <v>0</v>
      </c>
      <c r="QN7" s="14">
        <v>0</v>
      </c>
      <c r="QO7" s="14"/>
      <c r="QP7" s="14"/>
      <c r="QQ7" s="14"/>
      <c r="QR7" s="14"/>
      <c r="QS7" s="14"/>
      <c r="QT7" s="14"/>
      <c r="QU7" s="14"/>
      <c r="QV7" s="14"/>
      <c r="QW7" s="14"/>
      <c r="QX7" s="14"/>
      <c r="QY7" s="14"/>
      <c r="QZ7" s="14"/>
      <c r="RA7" s="14"/>
      <c r="RB7" s="14"/>
      <c r="RC7" s="14" t="s">
        <v>370</v>
      </c>
      <c r="RD7" s="14">
        <v>0</v>
      </c>
      <c r="RE7" s="14">
        <v>1</v>
      </c>
      <c r="RF7" s="14">
        <v>0</v>
      </c>
      <c r="RG7" s="14">
        <v>0</v>
      </c>
      <c r="RH7" s="14">
        <v>0</v>
      </c>
      <c r="RI7" s="14">
        <v>1</v>
      </c>
      <c r="RJ7" s="14">
        <v>0</v>
      </c>
      <c r="RK7" s="14">
        <v>0</v>
      </c>
      <c r="RL7" s="14">
        <v>0</v>
      </c>
      <c r="RM7" s="14">
        <v>0</v>
      </c>
      <c r="RN7" s="14">
        <v>0</v>
      </c>
      <c r="RO7" s="14"/>
      <c r="RP7" s="14" t="s">
        <v>371</v>
      </c>
      <c r="RQ7" s="14">
        <v>0</v>
      </c>
      <c r="RR7" s="14">
        <v>1</v>
      </c>
      <c r="RS7" s="14">
        <v>0</v>
      </c>
      <c r="RT7" s="14">
        <v>1</v>
      </c>
      <c r="RU7" s="14">
        <v>0</v>
      </c>
      <c r="RV7" s="14">
        <v>0</v>
      </c>
      <c r="RW7" s="14">
        <v>0</v>
      </c>
      <c r="RX7" s="14">
        <v>0</v>
      </c>
      <c r="RY7" s="14">
        <v>0</v>
      </c>
      <c r="RZ7" s="14">
        <v>0</v>
      </c>
      <c r="SA7" s="14">
        <v>0</v>
      </c>
      <c r="SB7" s="14"/>
      <c r="SC7" s="14" t="s">
        <v>372</v>
      </c>
      <c r="SD7" s="14">
        <v>0</v>
      </c>
      <c r="SE7" s="14">
        <v>0</v>
      </c>
      <c r="SF7" s="14">
        <v>0</v>
      </c>
      <c r="SG7" s="14">
        <v>0</v>
      </c>
      <c r="SH7" s="14">
        <v>0</v>
      </c>
      <c r="SI7" s="14">
        <v>1</v>
      </c>
      <c r="SJ7" s="14">
        <v>0</v>
      </c>
      <c r="SK7" s="14">
        <v>0</v>
      </c>
      <c r="SL7" s="14">
        <v>0</v>
      </c>
      <c r="SM7" s="14">
        <v>0</v>
      </c>
      <c r="SN7" s="14">
        <v>0</v>
      </c>
      <c r="SO7" s="14">
        <v>0</v>
      </c>
      <c r="SP7" s="14">
        <v>0</v>
      </c>
      <c r="SQ7" s="14"/>
      <c r="SR7" s="14" t="s">
        <v>3083</v>
      </c>
      <c r="SS7" s="14"/>
      <c r="ST7" s="14"/>
      <c r="SU7" s="14"/>
      <c r="SV7" s="14"/>
      <c r="SW7" s="14" t="s">
        <v>374</v>
      </c>
      <c r="SX7" s="14">
        <v>0</v>
      </c>
      <c r="SY7" s="14">
        <v>1</v>
      </c>
      <c r="SZ7" s="14">
        <v>1</v>
      </c>
      <c r="TA7" s="14" t="s">
        <v>375</v>
      </c>
      <c r="TB7" s="14">
        <v>1</v>
      </c>
      <c r="TC7" s="14">
        <v>0</v>
      </c>
      <c r="TD7" s="14">
        <v>1</v>
      </c>
      <c r="TE7" s="14"/>
      <c r="TF7" s="14"/>
      <c r="TG7" s="14"/>
      <c r="TH7" s="14"/>
      <c r="TI7" s="14" t="s">
        <v>252</v>
      </c>
      <c r="TJ7" s="14" t="s">
        <v>240</v>
      </c>
      <c r="TK7" s="14" t="s">
        <v>255</v>
      </c>
      <c r="TL7" s="14" t="s">
        <v>255</v>
      </c>
      <c r="TM7" s="14" t="s">
        <v>240</v>
      </c>
      <c r="TN7" s="14" t="s">
        <v>240</v>
      </c>
      <c r="TO7" s="14" t="s">
        <v>255</v>
      </c>
      <c r="TP7" s="14" t="s">
        <v>255</v>
      </c>
      <c r="TQ7" s="34" t="s">
        <v>3120</v>
      </c>
      <c r="TR7" s="14">
        <v>225165691</v>
      </c>
      <c r="TS7" s="14" t="s">
        <v>377</v>
      </c>
      <c r="TT7" s="12">
        <v>44490.76185185185</v>
      </c>
      <c r="TU7" s="14"/>
      <c r="TV7" s="14"/>
      <c r="TW7" s="14" t="s">
        <v>279</v>
      </c>
      <c r="TX7" s="14" t="s">
        <v>280</v>
      </c>
      <c r="TY7" s="14"/>
      <c r="TZ7" s="14">
        <v>5</v>
      </c>
    </row>
    <row r="8" spans="1:546" s="15" customFormat="1" x14ac:dyDescent="0.25">
      <c r="A8" s="12">
        <v>44493.45043203704</v>
      </c>
      <c r="B8" s="12">
        <v>44493.46305233796</v>
      </c>
      <c r="C8" s="12">
        <v>44493</v>
      </c>
      <c r="D8" s="14" t="s">
        <v>281</v>
      </c>
      <c r="E8" s="14"/>
      <c r="F8" s="12">
        <v>44493</v>
      </c>
      <c r="G8" s="14" t="s">
        <v>240</v>
      </c>
      <c r="H8" s="14" t="s">
        <v>240</v>
      </c>
      <c r="I8" s="14" t="s">
        <v>252</v>
      </c>
      <c r="J8" s="14" t="s">
        <v>241</v>
      </c>
      <c r="K8" s="14" t="s">
        <v>307</v>
      </c>
      <c r="L8" s="14"/>
      <c r="M8" s="14" t="s">
        <v>243</v>
      </c>
      <c r="N8" s="14" t="s">
        <v>379</v>
      </c>
      <c r="O8" s="14">
        <v>0</v>
      </c>
      <c r="P8" s="14">
        <v>0</v>
      </c>
      <c r="Q8" s="14">
        <v>0</v>
      </c>
      <c r="R8" s="14">
        <v>1</v>
      </c>
      <c r="S8" s="14">
        <v>0</v>
      </c>
      <c r="T8" s="14">
        <v>0</v>
      </c>
      <c r="U8" s="14">
        <v>0</v>
      </c>
      <c r="V8" s="14">
        <v>0</v>
      </c>
      <c r="W8" s="14">
        <v>0</v>
      </c>
      <c r="X8" s="14">
        <v>0</v>
      </c>
      <c r="Y8" s="14"/>
      <c r="Z8" s="14">
        <v>30</v>
      </c>
      <c r="AA8" s="14">
        <v>10</v>
      </c>
      <c r="AB8" s="14">
        <v>8</v>
      </c>
      <c r="AC8" s="14"/>
      <c r="AD8" s="14"/>
      <c r="AE8" s="14"/>
      <c r="AF8" s="14"/>
      <c r="AG8" s="14" t="s">
        <v>2531</v>
      </c>
      <c r="AH8" s="14">
        <v>1</v>
      </c>
      <c r="AI8" s="14">
        <v>0</v>
      </c>
      <c r="AJ8" s="14">
        <v>0</v>
      </c>
      <c r="AK8" s="14">
        <v>0</v>
      </c>
      <c r="AL8" s="14">
        <v>1</v>
      </c>
      <c r="AM8" s="14">
        <v>0</v>
      </c>
      <c r="AN8" s="14">
        <v>0</v>
      </c>
      <c r="AO8" s="14" t="s">
        <v>2532</v>
      </c>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t="s">
        <v>335</v>
      </c>
      <c r="CC8" s="14" t="s">
        <v>247</v>
      </c>
      <c r="CD8" s="14">
        <v>1</v>
      </c>
      <c r="CE8" s="14">
        <v>0</v>
      </c>
      <c r="CF8" s="14">
        <v>0</v>
      </c>
      <c r="CG8" s="14">
        <v>0</v>
      </c>
      <c r="CH8" s="14">
        <v>0</v>
      </c>
      <c r="CI8" s="14">
        <v>0</v>
      </c>
      <c r="CJ8" s="14">
        <v>0</v>
      </c>
      <c r="CK8" s="14">
        <v>0</v>
      </c>
      <c r="CL8" s="14"/>
      <c r="CM8" s="14" t="s">
        <v>282</v>
      </c>
      <c r="CN8" s="14"/>
      <c r="CO8" s="73" t="s">
        <v>336</v>
      </c>
      <c r="CP8" s="14"/>
      <c r="CQ8" s="14">
        <v>650</v>
      </c>
      <c r="CR8" s="14"/>
      <c r="CS8" s="14"/>
      <c r="CT8" s="14"/>
      <c r="CU8" s="14"/>
      <c r="CV8" s="14"/>
      <c r="CW8" s="14"/>
      <c r="CX8" s="14"/>
      <c r="CY8" s="14"/>
      <c r="CZ8" s="14"/>
      <c r="DA8" s="14" t="s">
        <v>250</v>
      </c>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t="s">
        <v>255</v>
      </c>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t="s">
        <v>381</v>
      </c>
      <c r="HG8" s="14">
        <v>0</v>
      </c>
      <c r="HH8" s="14">
        <v>1</v>
      </c>
      <c r="HI8" s="14">
        <v>0</v>
      </c>
      <c r="HJ8" s="14">
        <v>1</v>
      </c>
      <c r="HK8" s="14">
        <v>0</v>
      </c>
      <c r="HL8" s="14">
        <v>0</v>
      </c>
      <c r="HM8" s="14">
        <v>1</v>
      </c>
      <c r="HN8" s="14">
        <v>0</v>
      </c>
      <c r="HO8" s="14">
        <v>0</v>
      </c>
      <c r="HP8" s="14">
        <v>0</v>
      </c>
      <c r="HQ8" s="14">
        <v>0</v>
      </c>
      <c r="HR8" s="14">
        <v>0</v>
      </c>
      <c r="HS8" s="14"/>
      <c r="HT8" s="14" t="s">
        <v>257</v>
      </c>
      <c r="HU8" s="14"/>
      <c r="HV8" s="14"/>
      <c r="HW8" s="14"/>
      <c r="HX8" s="14"/>
      <c r="HY8" s="14"/>
      <c r="HZ8" s="14"/>
      <c r="IA8" s="14"/>
      <c r="IB8" s="14"/>
      <c r="IC8" s="14"/>
      <c r="ID8" s="14"/>
      <c r="IE8" s="14"/>
      <c r="IF8" s="14"/>
      <c r="IG8" s="14"/>
      <c r="IH8" s="14"/>
      <c r="II8" s="14"/>
      <c r="IJ8" s="14"/>
      <c r="IK8" s="14"/>
      <c r="IL8" s="14"/>
      <c r="IM8" s="14"/>
      <c r="IN8" s="14"/>
      <c r="IO8" s="73"/>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73"/>
      <c r="KE8" s="73"/>
      <c r="KF8" s="73"/>
      <c r="KG8" s="73"/>
      <c r="KH8" s="73"/>
      <c r="KI8" s="73"/>
      <c r="KJ8" s="73"/>
      <c r="KK8" s="73"/>
      <c r="KL8" s="73"/>
      <c r="KM8" s="73"/>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c r="ML8" s="14"/>
      <c r="MM8" s="14"/>
      <c r="MN8" s="14"/>
      <c r="MO8" s="14"/>
      <c r="MP8" s="14"/>
      <c r="MQ8" s="14"/>
      <c r="MR8" s="14"/>
      <c r="MS8" s="14"/>
      <c r="MT8" s="14"/>
      <c r="MU8" s="14"/>
      <c r="MV8" s="14"/>
      <c r="MW8" s="14"/>
      <c r="MX8" s="14"/>
      <c r="MY8" s="14" t="s">
        <v>3048</v>
      </c>
      <c r="MZ8" s="14" t="s">
        <v>383</v>
      </c>
      <c r="NA8" s="14">
        <v>1</v>
      </c>
      <c r="NB8" s="14">
        <v>1</v>
      </c>
      <c r="NC8" s="14">
        <v>1</v>
      </c>
      <c r="ND8" s="14">
        <v>1</v>
      </c>
      <c r="NE8" s="14">
        <v>0</v>
      </c>
      <c r="NF8" s="14">
        <v>0</v>
      </c>
      <c r="NG8" s="14">
        <v>0</v>
      </c>
      <c r="NH8" s="14">
        <v>0</v>
      </c>
      <c r="NI8" s="14"/>
      <c r="NJ8" s="14" t="s">
        <v>384</v>
      </c>
      <c r="NK8" s="14">
        <v>1</v>
      </c>
      <c r="NL8" s="14">
        <v>1</v>
      </c>
      <c r="NM8" s="14">
        <v>0</v>
      </c>
      <c r="NN8" s="14">
        <v>1</v>
      </c>
      <c r="NO8" s="14">
        <v>0</v>
      </c>
      <c r="NP8" s="14">
        <v>0</v>
      </c>
      <c r="NQ8" s="14"/>
      <c r="NR8" s="14"/>
      <c r="NS8" s="14"/>
      <c r="NT8" s="14"/>
      <c r="NU8" s="14"/>
      <c r="NV8" s="14"/>
      <c r="NW8" s="14"/>
      <c r="NX8" s="14"/>
      <c r="NY8" s="14"/>
      <c r="NZ8" s="14"/>
      <c r="OA8" s="14"/>
      <c r="OB8" s="14"/>
      <c r="OC8" s="14"/>
      <c r="OD8" s="14"/>
      <c r="OE8" s="14"/>
      <c r="OF8" s="14"/>
      <c r="OG8" s="14"/>
      <c r="OH8" s="14"/>
      <c r="OI8" s="14"/>
      <c r="OJ8" s="14"/>
      <c r="OK8" s="14"/>
      <c r="OL8" s="14"/>
      <c r="OM8" s="14"/>
      <c r="ON8" s="14"/>
      <c r="OO8" s="14"/>
      <c r="OP8" s="14"/>
      <c r="OQ8" s="14"/>
      <c r="OR8" s="14"/>
      <c r="OS8" s="14"/>
      <c r="OT8" s="14"/>
      <c r="OU8" s="14"/>
      <c r="OV8" s="14"/>
      <c r="OW8" s="14"/>
      <c r="OX8" s="14"/>
      <c r="OY8" s="14"/>
      <c r="OZ8" s="14"/>
      <c r="PA8" s="14"/>
      <c r="PB8" s="14"/>
      <c r="PC8" s="14"/>
      <c r="PD8" s="14"/>
      <c r="PE8" s="14"/>
      <c r="PF8" s="14"/>
      <c r="PG8" s="14"/>
      <c r="PH8" s="14"/>
      <c r="PI8" s="14"/>
      <c r="PJ8" s="14"/>
      <c r="PK8" s="14"/>
      <c r="PL8" s="14"/>
      <c r="PM8" s="14"/>
      <c r="PN8" s="14"/>
      <c r="PO8" s="14"/>
      <c r="PP8" s="14"/>
      <c r="PQ8" s="14"/>
      <c r="PR8" s="14"/>
      <c r="PS8" s="14"/>
      <c r="PT8" s="14"/>
      <c r="PU8" s="14"/>
      <c r="PV8" s="14"/>
      <c r="PW8" s="14"/>
      <c r="PX8" s="14"/>
      <c r="PY8" s="14"/>
      <c r="PZ8" s="14"/>
      <c r="QA8" s="14"/>
      <c r="QB8" s="14"/>
      <c r="QC8" s="14"/>
      <c r="QD8" s="14"/>
      <c r="QE8" s="14"/>
      <c r="QF8" s="14"/>
      <c r="QG8" s="14"/>
      <c r="QH8" s="14"/>
      <c r="QI8" s="14"/>
      <c r="QJ8" s="14"/>
      <c r="QK8" s="14"/>
      <c r="QL8" s="14"/>
      <c r="QM8" s="14"/>
      <c r="QN8" s="14"/>
      <c r="QO8" s="14"/>
      <c r="QP8" s="14"/>
      <c r="QQ8" s="14"/>
      <c r="QR8" s="14"/>
      <c r="QS8" s="14"/>
      <c r="QT8" s="14"/>
      <c r="QU8" s="14"/>
      <c r="QV8" s="14"/>
      <c r="QW8" s="14"/>
      <c r="QX8" s="14"/>
      <c r="QY8" s="14"/>
      <c r="QZ8" s="14"/>
      <c r="RA8" s="14"/>
      <c r="RB8" s="14"/>
      <c r="RC8" s="14"/>
      <c r="RD8" s="14"/>
      <c r="RE8" s="14"/>
      <c r="RF8" s="14"/>
      <c r="RG8" s="14"/>
      <c r="RH8" s="14"/>
      <c r="RI8" s="14"/>
      <c r="RJ8" s="14"/>
      <c r="RK8" s="14"/>
      <c r="RL8" s="14"/>
      <c r="RM8" s="14"/>
      <c r="RN8" s="14"/>
      <c r="RO8" s="14"/>
      <c r="RP8" s="14"/>
      <c r="RQ8" s="14"/>
      <c r="RR8" s="14"/>
      <c r="RS8" s="14"/>
      <c r="RT8" s="14"/>
      <c r="RU8" s="14"/>
      <c r="RV8" s="14"/>
      <c r="RW8" s="14"/>
      <c r="RX8" s="14"/>
      <c r="RY8" s="14"/>
      <c r="RZ8" s="14"/>
      <c r="SA8" s="14"/>
      <c r="SB8" s="14"/>
      <c r="SC8" s="14" t="s">
        <v>385</v>
      </c>
      <c r="SD8" s="14">
        <v>0</v>
      </c>
      <c r="SE8" s="14">
        <v>1</v>
      </c>
      <c r="SF8" s="14">
        <v>1</v>
      </c>
      <c r="SG8" s="14">
        <v>1</v>
      </c>
      <c r="SH8" s="14">
        <v>1</v>
      </c>
      <c r="SI8" s="14">
        <v>1</v>
      </c>
      <c r="SJ8" s="14">
        <v>1</v>
      </c>
      <c r="SK8" s="14">
        <v>1</v>
      </c>
      <c r="SL8" s="14">
        <v>1</v>
      </c>
      <c r="SM8" s="14">
        <v>0</v>
      </c>
      <c r="SN8" s="14">
        <v>0</v>
      </c>
      <c r="SO8" s="14">
        <v>0</v>
      </c>
      <c r="SP8" s="14">
        <v>0</v>
      </c>
      <c r="SQ8" s="14"/>
      <c r="SR8" s="34" t="s">
        <v>3077</v>
      </c>
      <c r="SS8" s="14"/>
      <c r="ST8" s="14"/>
      <c r="SU8" s="14"/>
      <c r="SV8" s="14"/>
      <c r="SW8" s="14"/>
      <c r="SX8" s="14"/>
      <c r="SY8" s="14"/>
      <c r="SZ8" s="14"/>
      <c r="TA8" s="14"/>
      <c r="TB8" s="14"/>
      <c r="TC8" s="14"/>
      <c r="TD8" s="14"/>
      <c r="TE8" s="14"/>
      <c r="TF8" s="14"/>
      <c r="TG8" s="14"/>
      <c r="TH8" s="14"/>
      <c r="TI8" s="14"/>
      <c r="TJ8" s="14"/>
      <c r="TK8" s="14"/>
      <c r="TL8" s="14"/>
      <c r="TM8" s="14"/>
      <c r="TN8" s="14"/>
      <c r="TO8" s="14"/>
      <c r="TP8" s="14"/>
      <c r="TQ8" s="34" t="s">
        <v>3124</v>
      </c>
      <c r="TR8" s="14">
        <v>225865938</v>
      </c>
      <c r="TS8" s="14" t="s">
        <v>388</v>
      </c>
      <c r="TT8" s="12">
        <v>44493.452199074083</v>
      </c>
      <c r="TU8" s="14"/>
      <c r="TV8" s="14"/>
      <c r="TW8" s="14" t="s">
        <v>279</v>
      </c>
      <c r="TX8" s="14" t="s">
        <v>280</v>
      </c>
      <c r="TY8" s="14"/>
      <c r="TZ8" s="14">
        <v>6</v>
      </c>
    </row>
    <row r="9" spans="1:546" s="34" customFormat="1" x14ac:dyDescent="0.25">
      <c r="A9" s="12">
        <v>44493.476645949071</v>
      </c>
      <c r="B9" s="12">
        <v>44493.534572673612</v>
      </c>
      <c r="C9" s="12">
        <v>44493</v>
      </c>
      <c r="D9" s="14" t="s">
        <v>281</v>
      </c>
      <c r="E9" s="14"/>
      <c r="F9" s="12">
        <v>44493</v>
      </c>
      <c r="G9" s="14" t="s">
        <v>240</v>
      </c>
      <c r="H9" s="14" t="s">
        <v>240</v>
      </c>
      <c r="I9" s="14" t="s">
        <v>252</v>
      </c>
      <c r="J9" s="14" t="s">
        <v>241</v>
      </c>
      <c r="K9" s="14" t="s">
        <v>307</v>
      </c>
      <c r="L9" s="14"/>
      <c r="M9" s="14" t="s">
        <v>389</v>
      </c>
      <c r="N9" s="14"/>
      <c r="O9" s="14"/>
      <c r="P9" s="14"/>
      <c r="Q9" s="14"/>
      <c r="R9" s="14"/>
      <c r="S9" s="14"/>
      <c r="T9" s="14"/>
      <c r="U9" s="14"/>
      <c r="V9" s="14"/>
      <c r="W9" s="14"/>
      <c r="X9" s="14"/>
      <c r="Y9" s="14"/>
      <c r="Z9" s="14"/>
      <c r="AA9" s="14"/>
      <c r="AB9" s="14"/>
      <c r="AC9" s="14" t="s">
        <v>309</v>
      </c>
      <c r="AD9" s="14">
        <v>0</v>
      </c>
      <c r="AE9" s="14">
        <v>1</v>
      </c>
      <c r="AF9" s="14">
        <v>0</v>
      </c>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t="s">
        <v>572</v>
      </c>
      <c r="CC9" s="14" t="s">
        <v>310</v>
      </c>
      <c r="CD9" s="14">
        <v>1</v>
      </c>
      <c r="CE9" s="14">
        <v>0</v>
      </c>
      <c r="CF9" s="14">
        <v>0</v>
      </c>
      <c r="CG9" s="14">
        <v>0</v>
      </c>
      <c r="CH9" s="14">
        <v>0</v>
      </c>
      <c r="CI9" s="14">
        <v>0</v>
      </c>
      <c r="CJ9" s="14">
        <v>0</v>
      </c>
      <c r="CK9" s="14">
        <v>0</v>
      </c>
      <c r="CL9" s="14"/>
      <c r="CM9" s="14" t="s">
        <v>352</v>
      </c>
      <c r="CN9" s="14"/>
      <c r="CO9" s="73" t="s">
        <v>411</v>
      </c>
      <c r="CP9" s="14"/>
      <c r="CQ9" s="14">
        <v>200</v>
      </c>
      <c r="CR9" s="14"/>
      <c r="CS9" s="14"/>
      <c r="CT9" s="14"/>
      <c r="CU9" s="14"/>
      <c r="CV9" s="14"/>
      <c r="CW9" s="14"/>
      <c r="CX9" s="14"/>
      <c r="CY9" s="14"/>
      <c r="CZ9" s="14"/>
      <c r="DA9" s="14" t="s">
        <v>250</v>
      </c>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t="s">
        <v>251</v>
      </c>
      <c r="FB9" s="14"/>
      <c r="FC9" s="14" t="s">
        <v>2928</v>
      </c>
      <c r="FD9" s="14">
        <f>COUNTIF(Tableau1[[#This Row],[legad_2_category_eligbility]],"All Libyan children (18 and under)")</f>
        <v>0</v>
      </c>
      <c r="FE9" s="14">
        <v>0</v>
      </c>
      <c r="FF9" s="14">
        <v>1</v>
      </c>
      <c r="FG9" s="14">
        <v>1</v>
      </c>
      <c r="FH9" s="14">
        <v>1</v>
      </c>
      <c r="FI9" s="14">
        <v>1</v>
      </c>
      <c r="FJ9" s="14">
        <v>1</v>
      </c>
      <c r="FK9" s="14">
        <v>1</v>
      </c>
      <c r="FL9" s="14">
        <v>1</v>
      </c>
      <c r="FM9" s="14">
        <v>1</v>
      </c>
      <c r="FN9" s="14">
        <v>1</v>
      </c>
      <c r="FO9" s="14">
        <v>1</v>
      </c>
      <c r="FP9" s="14">
        <v>0</v>
      </c>
      <c r="FQ9" s="14">
        <v>0</v>
      </c>
      <c r="FR9" s="14">
        <v>1</v>
      </c>
      <c r="FS9" s="14">
        <v>1</v>
      </c>
      <c r="FT9" s="14">
        <v>1</v>
      </c>
      <c r="FU9" s="14">
        <v>0</v>
      </c>
      <c r="FV9" s="14">
        <v>0</v>
      </c>
      <c r="FW9" s="14">
        <v>0</v>
      </c>
      <c r="FX9" s="14"/>
      <c r="FY9" s="14"/>
      <c r="FZ9" s="14"/>
      <c r="GA9" s="14"/>
      <c r="GB9" s="14" t="s">
        <v>240</v>
      </c>
      <c r="GC9" s="14" t="s">
        <v>2878</v>
      </c>
      <c r="GD9" s="14"/>
      <c r="GE9" s="14"/>
      <c r="GF9" s="14" t="s">
        <v>240</v>
      </c>
      <c r="GG9" s="14" t="s">
        <v>2882</v>
      </c>
      <c r="GH9" s="14"/>
      <c r="GI9" s="14"/>
      <c r="GJ9" s="14"/>
      <c r="GK9" s="14"/>
      <c r="GL9" s="14"/>
      <c r="GM9" s="14"/>
      <c r="GN9" s="14"/>
      <c r="GO9" s="14"/>
      <c r="GP9" s="14" t="s">
        <v>337</v>
      </c>
      <c r="GQ9" s="14">
        <v>0</v>
      </c>
      <c r="GR9" s="14">
        <v>0</v>
      </c>
      <c r="GS9" s="14">
        <v>1</v>
      </c>
      <c r="GT9" s="14">
        <v>0</v>
      </c>
      <c r="GU9" s="14">
        <v>0</v>
      </c>
      <c r="GV9" s="14">
        <v>0</v>
      </c>
      <c r="GW9" s="14"/>
      <c r="GX9" s="14"/>
      <c r="GY9" s="14"/>
      <c r="GZ9" s="14"/>
      <c r="HA9" s="14"/>
      <c r="HB9" s="14"/>
      <c r="HC9" s="14"/>
      <c r="HD9" s="14"/>
      <c r="HE9" s="14"/>
      <c r="HF9" s="14" t="s">
        <v>394</v>
      </c>
      <c r="HG9" s="14">
        <v>0</v>
      </c>
      <c r="HH9" s="14">
        <v>0</v>
      </c>
      <c r="HI9" s="14">
        <v>0</v>
      </c>
      <c r="HJ9" s="14">
        <v>0</v>
      </c>
      <c r="HK9" s="14">
        <v>0</v>
      </c>
      <c r="HL9" s="14">
        <v>0</v>
      </c>
      <c r="HM9" s="14">
        <v>0</v>
      </c>
      <c r="HN9" s="14">
        <v>1</v>
      </c>
      <c r="HO9" s="14">
        <v>0</v>
      </c>
      <c r="HP9" s="14">
        <v>0</v>
      </c>
      <c r="HQ9" s="14">
        <v>0</v>
      </c>
      <c r="HR9" s="14">
        <v>0</v>
      </c>
      <c r="HS9" s="14"/>
      <c r="HT9" s="14" t="s">
        <v>257</v>
      </c>
      <c r="HU9" s="14"/>
      <c r="HV9" s="14"/>
      <c r="HW9" s="14" t="s">
        <v>240</v>
      </c>
      <c r="HX9" s="14"/>
      <c r="HY9" s="14"/>
      <c r="HZ9" s="14"/>
      <c r="IA9" s="14"/>
      <c r="IB9" s="14"/>
      <c r="IC9" s="14"/>
      <c r="ID9" s="14"/>
      <c r="IE9" s="14"/>
      <c r="IF9" s="14"/>
      <c r="IG9" s="14"/>
      <c r="IH9" s="14"/>
      <c r="II9" s="14"/>
      <c r="IJ9" s="14"/>
      <c r="IK9" s="14"/>
      <c r="IL9" s="14"/>
      <c r="IM9" s="14"/>
      <c r="IN9" s="14"/>
      <c r="IO9" s="73"/>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t="s">
        <v>358</v>
      </c>
      <c r="JT9" s="14">
        <v>0</v>
      </c>
      <c r="JU9" s="14">
        <v>1</v>
      </c>
      <c r="JV9" s="14">
        <v>0</v>
      </c>
      <c r="JW9" s="14">
        <v>0</v>
      </c>
      <c r="JX9" s="14">
        <v>0</v>
      </c>
      <c r="JY9" s="14">
        <v>0</v>
      </c>
      <c r="JZ9" s="14">
        <v>0</v>
      </c>
      <c r="KA9" s="14">
        <v>0</v>
      </c>
      <c r="KB9" s="14">
        <v>0</v>
      </c>
      <c r="KC9" s="14"/>
      <c r="KD9" s="73"/>
      <c r="KE9" s="73"/>
      <c r="KF9" s="73"/>
      <c r="KG9" s="73"/>
      <c r="KH9" s="73"/>
      <c r="KI9" s="73"/>
      <c r="KJ9" s="73"/>
      <c r="KK9" s="73"/>
      <c r="KL9" s="73"/>
      <c r="KM9" s="73"/>
      <c r="KN9" s="14"/>
      <c r="KO9" s="14" t="s">
        <v>2964</v>
      </c>
      <c r="KP9" s="14" t="s">
        <v>2980</v>
      </c>
      <c r="KQ9" s="14">
        <v>1</v>
      </c>
      <c r="KR9" s="14">
        <v>1</v>
      </c>
      <c r="KS9" s="14">
        <v>1</v>
      </c>
      <c r="KT9" s="14">
        <v>1</v>
      </c>
      <c r="KU9" s="14">
        <v>1</v>
      </c>
      <c r="KV9" s="14">
        <v>1</v>
      </c>
      <c r="KW9" s="14">
        <v>0</v>
      </c>
      <c r="KX9" s="14">
        <v>0</v>
      </c>
      <c r="KY9" s="14">
        <v>1</v>
      </c>
      <c r="KZ9" s="14">
        <v>1</v>
      </c>
      <c r="LA9" s="14">
        <v>1</v>
      </c>
      <c r="LB9" s="14">
        <v>1</v>
      </c>
      <c r="LC9" s="14">
        <v>1</v>
      </c>
      <c r="LD9" s="14">
        <v>0</v>
      </c>
      <c r="LE9" s="14">
        <v>0</v>
      </c>
      <c r="LF9" s="14">
        <v>0</v>
      </c>
      <c r="LG9" s="14">
        <v>0</v>
      </c>
      <c r="LH9" s="14"/>
      <c r="LI9" s="14" t="s">
        <v>318</v>
      </c>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c r="ML9" s="14"/>
      <c r="MM9" s="14"/>
      <c r="MN9" s="14"/>
      <c r="MO9" s="14"/>
      <c r="MP9" s="14"/>
      <c r="MQ9" s="14"/>
      <c r="MR9" s="14"/>
      <c r="MS9" s="14"/>
      <c r="MT9" s="14"/>
      <c r="MU9" s="14"/>
      <c r="MV9" s="14"/>
      <c r="MW9" s="14"/>
      <c r="MX9" s="14"/>
      <c r="MY9" s="34" t="s">
        <v>3049</v>
      </c>
      <c r="MZ9" s="14" t="s">
        <v>2541</v>
      </c>
      <c r="NA9" s="14">
        <v>0</v>
      </c>
      <c r="NB9" s="14">
        <v>0</v>
      </c>
      <c r="NC9" s="14">
        <v>0</v>
      </c>
      <c r="ND9" s="14">
        <v>0</v>
      </c>
      <c r="NE9" s="14">
        <v>1</v>
      </c>
      <c r="NF9" s="14">
        <v>0</v>
      </c>
      <c r="NG9" s="14">
        <v>0</v>
      </c>
      <c r="NH9" s="14">
        <v>0</v>
      </c>
      <c r="NJ9" s="14" t="s">
        <v>399</v>
      </c>
      <c r="NK9" s="14">
        <v>1</v>
      </c>
      <c r="NL9" s="14">
        <v>0</v>
      </c>
      <c r="NM9" s="14">
        <v>0</v>
      </c>
      <c r="NN9" s="14">
        <v>0</v>
      </c>
      <c r="NO9" s="14">
        <v>0</v>
      </c>
      <c r="NP9" s="14">
        <v>0</v>
      </c>
      <c r="NQ9" s="14"/>
      <c r="NR9" s="14"/>
      <c r="NS9" s="14"/>
      <c r="NT9" s="14"/>
      <c r="NU9" s="14"/>
      <c r="NV9" s="14"/>
      <c r="NW9" s="14"/>
      <c r="NX9" s="14"/>
      <c r="NY9" s="14"/>
      <c r="NZ9" s="14"/>
      <c r="OA9" s="14"/>
      <c r="OB9" s="14"/>
      <c r="OC9" s="14"/>
      <c r="OD9" s="14"/>
      <c r="OE9" s="14" t="s">
        <v>400</v>
      </c>
      <c r="OF9" s="14">
        <v>0</v>
      </c>
      <c r="OG9" s="14">
        <v>0</v>
      </c>
      <c r="OH9" s="14">
        <v>1</v>
      </c>
      <c r="OI9" s="14">
        <v>0</v>
      </c>
      <c r="OJ9" s="14">
        <v>1</v>
      </c>
      <c r="OK9" s="14">
        <v>0</v>
      </c>
      <c r="OL9" s="14">
        <v>0</v>
      </c>
      <c r="OM9" s="14">
        <v>0</v>
      </c>
      <c r="ON9" s="14">
        <v>0</v>
      </c>
      <c r="OO9" s="14">
        <v>0</v>
      </c>
      <c r="OP9" s="14">
        <v>0</v>
      </c>
      <c r="OQ9" s="14">
        <v>0</v>
      </c>
      <c r="OR9" s="14"/>
      <c r="OS9" s="14"/>
      <c r="OT9" s="14"/>
      <c r="OU9" s="14"/>
      <c r="OV9" s="14"/>
      <c r="OW9" s="14"/>
      <c r="OX9" s="14"/>
      <c r="OY9" s="14"/>
      <c r="OZ9" s="14"/>
      <c r="PA9" s="14"/>
      <c r="PB9" s="14"/>
      <c r="PC9" s="14"/>
      <c r="PD9" s="14"/>
      <c r="PE9" s="14"/>
      <c r="PF9" s="14"/>
      <c r="PG9" s="14"/>
      <c r="PH9" s="14"/>
      <c r="PI9" s="14"/>
      <c r="PJ9" s="14"/>
      <c r="PK9" s="14"/>
      <c r="PL9" s="14"/>
      <c r="PM9" s="14"/>
      <c r="PN9" s="14"/>
      <c r="PO9" s="14"/>
      <c r="PP9" s="14"/>
      <c r="PQ9" s="14"/>
      <c r="PR9" s="14"/>
      <c r="PS9" s="14" t="s">
        <v>311</v>
      </c>
      <c r="PT9" s="14">
        <v>0</v>
      </c>
      <c r="PU9" s="14">
        <v>0</v>
      </c>
      <c r="PV9" s="14">
        <v>0</v>
      </c>
      <c r="PW9" s="14">
        <v>0</v>
      </c>
      <c r="PX9" s="14">
        <v>0</v>
      </c>
      <c r="PY9" s="14">
        <v>0</v>
      </c>
      <c r="PZ9" s="14">
        <v>0</v>
      </c>
      <c r="QA9" s="14">
        <v>1</v>
      </c>
      <c r="QB9" s="14">
        <v>0</v>
      </c>
      <c r="QC9" s="14">
        <v>0</v>
      </c>
      <c r="QD9" s="34" t="s">
        <v>3068</v>
      </c>
      <c r="QE9" s="14"/>
      <c r="QF9" s="14"/>
      <c r="QG9" s="14"/>
      <c r="QH9" s="14"/>
      <c r="QI9" s="14"/>
      <c r="QJ9" s="14"/>
      <c r="QK9" s="14"/>
      <c r="QL9" s="14"/>
      <c r="QM9" s="14"/>
      <c r="QN9" s="14"/>
      <c r="QO9" s="14"/>
      <c r="QP9" s="14"/>
      <c r="QQ9" s="14"/>
      <c r="QR9" s="14"/>
      <c r="QS9" s="14"/>
      <c r="QT9" s="14"/>
      <c r="QU9" s="14"/>
      <c r="QV9" s="14"/>
      <c r="QW9" s="14"/>
      <c r="QX9" s="14"/>
      <c r="QY9" s="14"/>
      <c r="QZ9" s="14"/>
      <c r="RA9" s="14"/>
      <c r="RB9" s="14"/>
      <c r="RC9" s="14" t="s">
        <v>300</v>
      </c>
      <c r="RD9" s="14">
        <v>0</v>
      </c>
      <c r="RE9" s="14">
        <v>1</v>
      </c>
      <c r="RF9" s="14">
        <v>0</v>
      </c>
      <c r="RG9" s="14">
        <v>0</v>
      </c>
      <c r="RH9" s="14">
        <v>0</v>
      </c>
      <c r="RI9" s="14">
        <v>0</v>
      </c>
      <c r="RJ9" s="14">
        <v>0</v>
      </c>
      <c r="RK9" s="14">
        <v>0</v>
      </c>
      <c r="RL9" s="14">
        <v>0</v>
      </c>
      <c r="RM9" s="14">
        <v>0</v>
      </c>
      <c r="RN9" s="14">
        <v>0</v>
      </c>
      <c r="RO9" s="14"/>
      <c r="RP9" s="14"/>
      <c r="RQ9" s="14"/>
      <c r="RR9" s="14"/>
      <c r="RS9" s="14"/>
      <c r="RT9" s="14"/>
      <c r="RU9" s="14"/>
      <c r="RV9" s="14"/>
      <c r="RW9" s="14"/>
      <c r="RX9" s="14"/>
      <c r="RY9" s="14"/>
      <c r="RZ9" s="14"/>
      <c r="SA9" s="14"/>
      <c r="SB9" s="14"/>
      <c r="SC9" s="14" t="s">
        <v>323</v>
      </c>
      <c r="SD9" s="14">
        <v>0</v>
      </c>
      <c r="SE9" s="14">
        <v>0</v>
      </c>
      <c r="SF9" s="14">
        <v>0</v>
      </c>
      <c r="SG9" s="14">
        <v>1</v>
      </c>
      <c r="SH9" s="14">
        <v>0</v>
      </c>
      <c r="SI9" s="14">
        <v>0</v>
      </c>
      <c r="SJ9" s="14">
        <v>0</v>
      </c>
      <c r="SK9" s="14">
        <v>0</v>
      </c>
      <c r="SL9" s="14">
        <v>0</v>
      </c>
      <c r="SM9" s="14">
        <v>0</v>
      </c>
      <c r="SN9" s="14">
        <v>0</v>
      </c>
      <c r="SO9" s="14">
        <v>0</v>
      </c>
      <c r="SP9" s="14">
        <v>0</v>
      </c>
      <c r="SR9" s="14" t="s">
        <v>3082</v>
      </c>
      <c r="SS9" s="14"/>
      <c r="ST9" s="14"/>
      <c r="SU9" s="14"/>
      <c r="SV9" s="14"/>
      <c r="SW9" s="14" t="s">
        <v>302</v>
      </c>
      <c r="SX9" s="14">
        <v>0</v>
      </c>
      <c r="SY9" s="14">
        <v>1</v>
      </c>
      <c r="SZ9" s="14">
        <v>0</v>
      </c>
      <c r="TA9" s="14"/>
      <c r="TB9" s="14"/>
      <c r="TC9" s="14"/>
      <c r="TD9" s="14"/>
      <c r="TE9" s="14"/>
      <c r="TF9" s="14"/>
      <c r="TG9" s="14"/>
      <c r="TH9" s="14"/>
      <c r="TI9" s="14" t="s">
        <v>240</v>
      </c>
      <c r="TJ9" s="14" t="s">
        <v>240</v>
      </c>
      <c r="TK9" s="14" t="s">
        <v>3108</v>
      </c>
      <c r="TL9" s="34" t="s">
        <v>3118</v>
      </c>
      <c r="TM9" s="14"/>
      <c r="TN9" s="14"/>
      <c r="TO9" s="14"/>
      <c r="TP9" s="14"/>
      <c r="TQ9" s="34" t="s">
        <v>3125</v>
      </c>
      <c r="TR9" s="14">
        <v>225865944</v>
      </c>
      <c r="TS9" s="14" t="s">
        <v>407</v>
      </c>
      <c r="TT9" s="12">
        <v>44493.452210648153</v>
      </c>
      <c r="TU9" s="14"/>
      <c r="TV9" s="14"/>
      <c r="TW9" s="14" t="s">
        <v>279</v>
      </c>
      <c r="TX9" s="14" t="s">
        <v>280</v>
      </c>
      <c r="TY9" s="14"/>
      <c r="TZ9" s="14">
        <v>7</v>
      </c>
    </row>
    <row r="10" spans="1:546" s="34" customFormat="1" x14ac:dyDescent="0.25">
      <c r="A10" s="12">
        <v>44493.549325555563</v>
      </c>
      <c r="B10" s="12">
        <v>44493.564270601863</v>
      </c>
      <c r="C10" s="12">
        <v>44493</v>
      </c>
      <c r="D10" s="14" t="s">
        <v>281</v>
      </c>
      <c r="E10" s="14"/>
      <c r="F10" s="12">
        <v>44493</v>
      </c>
      <c r="G10" s="14" t="s">
        <v>240</v>
      </c>
      <c r="H10" s="14" t="s">
        <v>240</v>
      </c>
      <c r="I10" s="14" t="s">
        <v>252</v>
      </c>
      <c r="J10" s="14" t="s">
        <v>241</v>
      </c>
      <c r="K10" s="14" t="s">
        <v>307</v>
      </c>
      <c r="L10" s="14"/>
      <c r="M10" s="14" t="s">
        <v>389</v>
      </c>
      <c r="N10" s="14"/>
      <c r="O10" s="14"/>
      <c r="P10" s="14"/>
      <c r="Q10" s="14"/>
      <c r="R10" s="14"/>
      <c r="S10" s="14"/>
      <c r="T10" s="14"/>
      <c r="U10" s="14"/>
      <c r="V10" s="14"/>
      <c r="W10" s="14"/>
      <c r="X10" s="14"/>
      <c r="Y10" s="14"/>
      <c r="Z10" s="14"/>
      <c r="AA10" s="14"/>
      <c r="AB10" s="14"/>
      <c r="AC10" s="14" t="s">
        <v>409</v>
      </c>
      <c r="AD10" s="14">
        <v>1</v>
      </c>
      <c r="AE10" s="14">
        <v>0</v>
      </c>
      <c r="AF10" s="14">
        <v>1</v>
      </c>
      <c r="AG10" s="14"/>
      <c r="AH10" s="14"/>
      <c r="AI10" s="14"/>
      <c r="AJ10" s="14"/>
      <c r="AK10" s="14"/>
      <c r="AL10" s="14"/>
      <c r="AM10" s="14"/>
      <c r="AN10" s="14"/>
      <c r="AO10" s="14"/>
      <c r="AP10" s="14" t="s">
        <v>335</v>
      </c>
      <c r="AQ10" s="14" t="s">
        <v>410</v>
      </c>
      <c r="AR10" s="14">
        <v>0</v>
      </c>
      <c r="AS10" s="14">
        <v>0</v>
      </c>
      <c r="AT10" s="14">
        <v>1</v>
      </c>
      <c r="AU10" s="14">
        <v>1</v>
      </c>
      <c r="AV10" s="14">
        <v>0</v>
      </c>
      <c r="AW10" s="14">
        <v>0</v>
      </c>
      <c r="AX10" s="14">
        <v>0</v>
      </c>
      <c r="AY10" s="14">
        <v>0</v>
      </c>
      <c r="AZ10" s="14"/>
      <c r="BA10" s="14"/>
      <c r="BB10" s="14"/>
      <c r="BC10" s="14" t="s">
        <v>411</v>
      </c>
      <c r="BD10" s="14"/>
      <c r="BE10" s="14">
        <v>200</v>
      </c>
      <c r="BF10" s="14" t="s">
        <v>412</v>
      </c>
      <c r="BG10" s="14">
        <v>1</v>
      </c>
      <c r="BH10" s="14">
        <v>0</v>
      </c>
      <c r="BI10" s="14">
        <v>1</v>
      </c>
      <c r="BJ10" s="14">
        <v>1</v>
      </c>
      <c r="BK10" s="14">
        <v>0</v>
      </c>
      <c r="BL10" s="14">
        <v>0</v>
      </c>
      <c r="BM10" s="14">
        <v>0</v>
      </c>
      <c r="BN10" s="14"/>
      <c r="BO10" s="14" t="s">
        <v>413</v>
      </c>
      <c r="BP10" s="14"/>
      <c r="BQ10" s="14" t="s">
        <v>353</v>
      </c>
      <c r="BR10" s="14">
        <v>0</v>
      </c>
      <c r="BS10" s="14">
        <v>1</v>
      </c>
      <c r="BT10" s="14">
        <v>0</v>
      </c>
      <c r="BU10" s="14">
        <v>0</v>
      </c>
      <c r="BV10" s="14">
        <v>0</v>
      </c>
      <c r="BW10" s="14">
        <v>0</v>
      </c>
      <c r="BX10" s="14">
        <v>0</v>
      </c>
      <c r="BY10" s="14">
        <v>0</v>
      </c>
      <c r="BZ10" s="14">
        <v>0</v>
      </c>
      <c r="CA10" s="14"/>
      <c r="CB10" s="14"/>
      <c r="CC10" s="14"/>
      <c r="CD10" s="14"/>
      <c r="CE10" s="14"/>
      <c r="CF10" s="14"/>
      <c r="CG10" s="14"/>
      <c r="CH10" s="14"/>
      <c r="CI10" s="14"/>
      <c r="CJ10" s="14"/>
      <c r="CK10" s="14"/>
      <c r="CL10" s="14"/>
      <c r="CM10" s="14"/>
      <c r="CN10" s="14"/>
      <c r="CO10" s="73"/>
      <c r="CP10" s="14"/>
      <c r="CQ10" s="14"/>
      <c r="CR10" s="14"/>
      <c r="CS10" s="14"/>
      <c r="CT10" s="14"/>
      <c r="CU10" s="14"/>
      <c r="CV10" s="14"/>
      <c r="CW10" s="14"/>
      <c r="CX10" s="14"/>
      <c r="CY10" s="14"/>
      <c r="CZ10" s="14"/>
      <c r="DA10" s="14"/>
      <c r="DB10" s="14"/>
      <c r="DC10" s="14"/>
      <c r="DD10" s="14"/>
      <c r="DE10" s="14"/>
      <c r="DF10" s="14"/>
      <c r="DG10" s="14"/>
      <c r="DH10" s="14"/>
      <c r="DI10" s="14"/>
      <c r="DJ10" s="14"/>
      <c r="DK10" s="14"/>
      <c r="DL10" s="14"/>
      <c r="DM10" s="14"/>
      <c r="DN10" s="14" t="s">
        <v>335</v>
      </c>
      <c r="DO10" s="14" t="s">
        <v>410</v>
      </c>
      <c r="DP10" s="14">
        <v>0</v>
      </c>
      <c r="DQ10" s="14">
        <v>0</v>
      </c>
      <c r="DR10" s="14">
        <v>1</v>
      </c>
      <c r="DS10" s="14">
        <v>1</v>
      </c>
      <c r="DT10" s="14">
        <v>0</v>
      </c>
      <c r="DU10" s="14">
        <v>0</v>
      </c>
      <c r="DV10" s="14">
        <v>0</v>
      </c>
      <c r="DW10" s="14">
        <v>0</v>
      </c>
      <c r="DX10" s="14"/>
      <c r="DY10" s="14"/>
      <c r="DZ10" s="14"/>
      <c r="EA10" s="14" t="s">
        <v>411</v>
      </c>
      <c r="EB10" s="14"/>
      <c r="EC10" s="14">
        <v>200</v>
      </c>
      <c r="ED10" s="14" t="s">
        <v>414</v>
      </c>
      <c r="EE10" s="14">
        <v>1</v>
      </c>
      <c r="EF10" s="14">
        <v>0</v>
      </c>
      <c r="EG10" s="14">
        <v>1</v>
      </c>
      <c r="EH10" s="14">
        <v>1</v>
      </c>
      <c r="EI10" s="14">
        <v>0</v>
      </c>
      <c r="EJ10" s="14">
        <v>0</v>
      </c>
      <c r="EK10" s="14">
        <v>0</v>
      </c>
      <c r="EL10" s="14"/>
      <c r="EM10" s="14" t="s">
        <v>413</v>
      </c>
      <c r="EN10" s="14"/>
      <c r="EO10" s="14" t="s">
        <v>353</v>
      </c>
      <c r="EP10" s="14">
        <v>0</v>
      </c>
      <c r="EQ10" s="14">
        <v>1</v>
      </c>
      <c r="ER10" s="14">
        <v>0</v>
      </c>
      <c r="ES10" s="14">
        <v>0</v>
      </c>
      <c r="ET10" s="14">
        <v>0</v>
      </c>
      <c r="EU10" s="14">
        <v>0</v>
      </c>
      <c r="EV10" s="14">
        <v>0</v>
      </c>
      <c r="EW10" s="14">
        <v>0</v>
      </c>
      <c r="EX10" s="14">
        <v>0</v>
      </c>
      <c r="EY10" s="14"/>
      <c r="EZ10" s="14" t="s">
        <v>251</v>
      </c>
      <c r="FA10" s="14"/>
      <c r="FB10" s="14" t="s">
        <v>415</v>
      </c>
      <c r="FC10" s="14" t="s">
        <v>416</v>
      </c>
      <c r="FD10" s="14">
        <v>1</v>
      </c>
      <c r="FE10" s="14">
        <v>1</v>
      </c>
      <c r="FF10" s="14">
        <v>1</v>
      </c>
      <c r="FG10" s="14">
        <v>1</v>
      </c>
      <c r="FH10" s="14">
        <v>0</v>
      </c>
      <c r="FI10" s="14">
        <v>0</v>
      </c>
      <c r="FJ10" s="14">
        <v>1</v>
      </c>
      <c r="FK10" s="14">
        <v>1</v>
      </c>
      <c r="FL10" s="14">
        <v>1</v>
      </c>
      <c r="FM10" s="14">
        <v>0</v>
      </c>
      <c r="FN10" s="14">
        <v>1</v>
      </c>
      <c r="FO10" s="14">
        <v>1</v>
      </c>
      <c r="FP10" s="14">
        <v>1</v>
      </c>
      <c r="FQ10" s="14">
        <v>1</v>
      </c>
      <c r="FR10" s="14">
        <v>0</v>
      </c>
      <c r="FS10" s="14">
        <v>0</v>
      </c>
      <c r="FT10" s="14">
        <v>0</v>
      </c>
      <c r="FU10" s="14">
        <v>0</v>
      </c>
      <c r="FV10" s="14">
        <v>0</v>
      </c>
      <c r="FW10" s="14">
        <v>0</v>
      </c>
      <c r="FX10" s="14"/>
      <c r="FY10" s="14" t="s">
        <v>2864</v>
      </c>
      <c r="FZ10" s="14" t="s">
        <v>240</v>
      </c>
      <c r="GA10" s="14"/>
      <c r="GB10" s="14"/>
      <c r="GC10" s="14"/>
      <c r="GD10" s="14" t="s">
        <v>240</v>
      </c>
      <c r="GE10" s="14"/>
      <c r="GF10" s="14" t="s">
        <v>252</v>
      </c>
      <c r="GG10" s="14"/>
      <c r="GH10" s="14" t="s">
        <v>287</v>
      </c>
      <c r="GI10" s="14">
        <v>1</v>
      </c>
      <c r="GJ10" s="14">
        <v>0</v>
      </c>
      <c r="GK10" s="14">
        <v>0</v>
      </c>
      <c r="GL10" s="14">
        <v>0</v>
      </c>
      <c r="GM10" s="14">
        <v>0</v>
      </c>
      <c r="GN10" s="14">
        <v>0</v>
      </c>
      <c r="GO10" s="14"/>
      <c r="GP10" s="14"/>
      <c r="GQ10" s="14"/>
      <c r="GR10" s="14"/>
      <c r="GS10" s="14"/>
      <c r="GT10" s="14"/>
      <c r="GU10" s="14"/>
      <c r="GV10" s="14"/>
      <c r="GW10" s="14"/>
      <c r="GX10" s="14" t="s">
        <v>255</v>
      </c>
      <c r="GY10" s="14">
        <v>0</v>
      </c>
      <c r="GZ10" s="14">
        <v>0</v>
      </c>
      <c r="HA10" s="14">
        <v>0</v>
      </c>
      <c r="HB10" s="14">
        <v>0</v>
      </c>
      <c r="HC10" s="14">
        <v>1</v>
      </c>
      <c r="HD10" s="14">
        <v>0</v>
      </c>
      <c r="HE10" s="14"/>
      <c r="HF10" s="14" t="s">
        <v>418</v>
      </c>
      <c r="HG10" s="14">
        <v>1</v>
      </c>
      <c r="HH10" s="14">
        <v>0</v>
      </c>
      <c r="HI10" s="14">
        <v>1</v>
      </c>
      <c r="HJ10" s="14">
        <v>1</v>
      </c>
      <c r="HK10" s="14">
        <v>1</v>
      </c>
      <c r="HL10" s="14">
        <v>0</v>
      </c>
      <c r="HM10" s="14">
        <v>0</v>
      </c>
      <c r="HN10" s="14">
        <v>0</v>
      </c>
      <c r="HO10" s="14">
        <v>1</v>
      </c>
      <c r="HP10" s="14">
        <v>0</v>
      </c>
      <c r="HQ10" s="14">
        <v>0</v>
      </c>
      <c r="HR10" s="14">
        <v>0</v>
      </c>
      <c r="HS10" s="14"/>
      <c r="HT10" s="14" t="s">
        <v>357</v>
      </c>
      <c r="HU10" s="14" t="s">
        <v>252</v>
      </c>
      <c r="HV10" s="14"/>
      <c r="HW10" s="14"/>
      <c r="HX10" s="14"/>
      <c r="HY10" s="14" t="s">
        <v>252</v>
      </c>
      <c r="HZ10" s="14"/>
      <c r="IA10" s="14"/>
      <c r="IB10" s="14"/>
      <c r="IC10" s="14" t="s">
        <v>419</v>
      </c>
      <c r="ID10" s="14">
        <v>1</v>
      </c>
      <c r="IE10" s="14">
        <v>0</v>
      </c>
      <c r="IF10" s="14">
        <v>0</v>
      </c>
      <c r="IG10" s="14">
        <v>0</v>
      </c>
      <c r="IH10" s="14">
        <v>0</v>
      </c>
      <c r="II10" s="14">
        <v>0</v>
      </c>
      <c r="IJ10" s="14"/>
      <c r="IK10" s="14">
        <v>0</v>
      </c>
      <c r="IL10" s="14">
        <v>0</v>
      </c>
      <c r="IM10" s="14">
        <v>0</v>
      </c>
      <c r="IN10" s="14"/>
      <c r="IO10" s="73"/>
      <c r="IP10" s="14"/>
      <c r="IQ10" s="14"/>
      <c r="IR10" s="14"/>
      <c r="IS10" s="14"/>
      <c r="IT10" s="14"/>
      <c r="IU10" s="14"/>
      <c r="IV10" s="14"/>
      <c r="IW10" s="14"/>
      <c r="IX10" s="14"/>
      <c r="IY10" s="14"/>
      <c r="IZ10" s="14" t="s">
        <v>2956</v>
      </c>
      <c r="JA10" s="14" t="s">
        <v>421</v>
      </c>
      <c r="JB10" s="14">
        <v>1</v>
      </c>
      <c r="JC10" s="14">
        <v>0</v>
      </c>
      <c r="JD10" s="14">
        <v>1</v>
      </c>
      <c r="JE10" s="14">
        <v>0</v>
      </c>
      <c r="JF10" s="14">
        <v>1</v>
      </c>
      <c r="JG10" s="14">
        <v>0</v>
      </c>
      <c r="JH10" s="14">
        <v>1</v>
      </c>
      <c r="JI10" s="14">
        <v>1</v>
      </c>
      <c r="JJ10" s="14">
        <v>1</v>
      </c>
      <c r="JK10" s="14">
        <v>1</v>
      </c>
      <c r="JL10" s="14">
        <v>1</v>
      </c>
      <c r="JM10" s="14">
        <v>0</v>
      </c>
      <c r="JN10" s="14">
        <v>0</v>
      </c>
      <c r="JO10" s="14">
        <v>0</v>
      </c>
      <c r="JP10" s="14">
        <v>0</v>
      </c>
      <c r="JQ10" s="14"/>
      <c r="JR10" s="14" t="s">
        <v>292</v>
      </c>
      <c r="JS10" s="14"/>
      <c r="JT10" s="14"/>
      <c r="JU10" s="14"/>
      <c r="JV10" s="14"/>
      <c r="JW10" s="14"/>
      <c r="JX10" s="14"/>
      <c r="JY10" s="14"/>
      <c r="JZ10" s="14"/>
      <c r="KA10" s="14"/>
      <c r="KB10" s="14"/>
      <c r="KC10" s="14"/>
      <c r="KD10" s="73"/>
      <c r="KE10" s="73"/>
      <c r="KF10" s="73"/>
      <c r="KG10" s="73"/>
      <c r="KH10" s="73"/>
      <c r="KI10" s="73"/>
      <c r="KJ10" s="73"/>
      <c r="KK10" s="73"/>
      <c r="KL10" s="73"/>
      <c r="KM10" s="73"/>
      <c r="KN10" s="14"/>
      <c r="KO10" s="14"/>
      <c r="KP10" s="14"/>
      <c r="KQ10" s="14"/>
      <c r="KR10" s="14"/>
      <c r="KS10" s="14"/>
      <c r="KT10" s="14"/>
      <c r="KU10" s="14"/>
      <c r="KV10" s="14"/>
      <c r="KW10" s="14"/>
      <c r="KX10" s="14"/>
      <c r="KY10" s="14"/>
      <c r="KZ10" s="14"/>
      <c r="LA10" s="14"/>
      <c r="LB10" s="14"/>
      <c r="LC10" s="14"/>
      <c r="LD10" s="14"/>
      <c r="LE10" s="14"/>
      <c r="LF10" s="14"/>
      <c r="LG10" s="14"/>
      <c r="LH10" s="14"/>
      <c r="LI10" s="14"/>
      <c r="LJ10" s="14" t="s">
        <v>419</v>
      </c>
      <c r="LK10" s="14">
        <v>1</v>
      </c>
      <c r="LL10" s="14">
        <v>0</v>
      </c>
      <c r="LM10" s="14">
        <v>0</v>
      </c>
      <c r="LN10" s="14">
        <v>0</v>
      </c>
      <c r="LO10" s="14">
        <v>0</v>
      </c>
      <c r="LP10" s="14">
        <v>0</v>
      </c>
      <c r="LQ10" s="14">
        <v>0</v>
      </c>
      <c r="LR10" s="14">
        <v>0</v>
      </c>
      <c r="LS10" s="14">
        <v>0</v>
      </c>
      <c r="LT10" s="14"/>
      <c r="LU10" s="14"/>
      <c r="LV10" s="14"/>
      <c r="LW10" s="14"/>
      <c r="LX10" s="14"/>
      <c r="LY10" s="14"/>
      <c r="LZ10" s="14"/>
      <c r="MA10" s="14"/>
      <c r="MB10" s="14"/>
      <c r="MC10" s="14"/>
      <c r="MD10" s="14"/>
      <c r="ME10" s="14"/>
      <c r="MF10" s="14" t="s">
        <v>3036</v>
      </c>
      <c r="MG10" s="14" t="s">
        <v>423</v>
      </c>
      <c r="MH10" s="14">
        <v>1</v>
      </c>
      <c r="MI10" s="14">
        <v>0</v>
      </c>
      <c r="MJ10" s="14">
        <v>1</v>
      </c>
      <c r="MK10" s="14">
        <v>0</v>
      </c>
      <c r="ML10" s="14">
        <v>1</v>
      </c>
      <c r="MM10" s="14">
        <v>0</v>
      </c>
      <c r="MN10" s="14">
        <v>1</v>
      </c>
      <c r="MO10" s="14">
        <v>1</v>
      </c>
      <c r="MP10" s="14">
        <v>0</v>
      </c>
      <c r="MQ10" s="14">
        <v>1</v>
      </c>
      <c r="MR10" s="14">
        <v>1</v>
      </c>
      <c r="MS10" s="14">
        <v>0</v>
      </c>
      <c r="MT10" s="14">
        <v>0</v>
      </c>
      <c r="MU10" s="14">
        <v>0</v>
      </c>
      <c r="MV10" s="14">
        <v>0</v>
      </c>
      <c r="MW10" s="14"/>
      <c r="MX10" s="14" t="s">
        <v>292</v>
      </c>
      <c r="MY10" s="34" t="s">
        <v>3044</v>
      </c>
      <c r="MZ10" s="14" t="s">
        <v>255</v>
      </c>
      <c r="NA10" s="14">
        <v>0</v>
      </c>
      <c r="NB10" s="14">
        <v>0</v>
      </c>
      <c r="NC10" s="14">
        <v>0</v>
      </c>
      <c r="ND10" s="14">
        <v>0</v>
      </c>
      <c r="NE10" s="14">
        <v>0</v>
      </c>
      <c r="NF10" s="14">
        <v>0</v>
      </c>
      <c r="NG10" s="14">
        <v>1</v>
      </c>
      <c r="NH10" s="14">
        <v>0</v>
      </c>
      <c r="NI10" s="14"/>
      <c r="NJ10" s="14" t="s">
        <v>425</v>
      </c>
      <c r="NK10" s="14">
        <v>1</v>
      </c>
      <c r="NL10" s="14">
        <v>0</v>
      </c>
      <c r="NM10" s="14">
        <v>0</v>
      </c>
      <c r="NN10" s="14">
        <v>0</v>
      </c>
      <c r="NO10" s="14">
        <v>1</v>
      </c>
      <c r="NP10" s="14">
        <v>0</v>
      </c>
      <c r="NQ10" s="14" t="s">
        <v>267</v>
      </c>
      <c r="NR10" s="14">
        <v>1</v>
      </c>
      <c r="NS10" s="14">
        <v>0</v>
      </c>
      <c r="NT10" s="14">
        <v>0</v>
      </c>
      <c r="NU10" s="14">
        <v>0</v>
      </c>
      <c r="NV10" s="14">
        <v>0</v>
      </c>
      <c r="NW10" s="14">
        <v>0</v>
      </c>
      <c r="NX10" s="14">
        <v>0</v>
      </c>
      <c r="NY10" s="14">
        <v>0</v>
      </c>
      <c r="NZ10" s="14">
        <v>0</v>
      </c>
      <c r="OA10" s="14">
        <v>0</v>
      </c>
      <c r="OB10" s="14">
        <v>0</v>
      </c>
      <c r="OC10" s="14">
        <v>0</v>
      </c>
      <c r="OD10" s="14"/>
      <c r="OE10" s="14"/>
      <c r="OF10" s="14"/>
      <c r="OG10" s="14"/>
      <c r="OH10" s="14"/>
      <c r="OI10" s="14"/>
      <c r="OJ10" s="14"/>
      <c r="OK10" s="14"/>
      <c r="OL10" s="14"/>
      <c r="OM10" s="14"/>
      <c r="ON10" s="14"/>
      <c r="OO10" s="14"/>
      <c r="OP10" s="14"/>
      <c r="OQ10" s="14"/>
      <c r="OR10" s="14"/>
      <c r="OS10" s="14" t="s">
        <v>426</v>
      </c>
      <c r="OT10" s="14">
        <v>0</v>
      </c>
      <c r="OU10" s="14">
        <v>0</v>
      </c>
      <c r="OV10" s="14">
        <v>0</v>
      </c>
      <c r="OW10" s="14">
        <v>0</v>
      </c>
      <c r="OX10" s="14">
        <v>1</v>
      </c>
      <c r="OY10" s="14">
        <v>0</v>
      </c>
      <c r="OZ10" s="14">
        <v>0</v>
      </c>
      <c r="PA10" s="14">
        <v>0</v>
      </c>
      <c r="PB10" s="14">
        <v>0</v>
      </c>
      <c r="PC10" s="14">
        <v>0</v>
      </c>
      <c r="PD10" s="14">
        <v>0</v>
      </c>
      <c r="PE10" s="14">
        <v>0</v>
      </c>
      <c r="PF10" s="14"/>
      <c r="PG10" s="14"/>
      <c r="PH10" s="14" t="s">
        <v>267</v>
      </c>
      <c r="PI10" s="14">
        <v>1</v>
      </c>
      <c r="PJ10" s="14">
        <v>0</v>
      </c>
      <c r="PK10" s="14">
        <v>0</v>
      </c>
      <c r="PL10" s="14">
        <v>0</v>
      </c>
      <c r="PM10" s="14">
        <v>0</v>
      </c>
      <c r="PN10" s="14">
        <v>0</v>
      </c>
      <c r="PO10" s="14">
        <v>0</v>
      </c>
      <c r="PP10" s="14">
        <v>0</v>
      </c>
      <c r="PQ10" s="14">
        <v>0</v>
      </c>
      <c r="PR10" s="14"/>
      <c r="PS10" s="14"/>
      <c r="PT10" s="14"/>
      <c r="PU10" s="14"/>
      <c r="PV10" s="14"/>
      <c r="PW10" s="14"/>
      <c r="PX10" s="14"/>
      <c r="PY10" s="14"/>
      <c r="PZ10" s="14"/>
      <c r="QA10" s="14"/>
      <c r="QB10" s="14"/>
      <c r="QC10" s="14"/>
      <c r="QD10" s="14"/>
      <c r="QE10" s="14" t="s">
        <v>267</v>
      </c>
      <c r="QF10" s="14">
        <v>1</v>
      </c>
      <c r="QG10" s="14">
        <v>0</v>
      </c>
      <c r="QH10" s="14">
        <v>0</v>
      </c>
      <c r="QI10" s="14">
        <v>0</v>
      </c>
      <c r="QJ10" s="14">
        <v>0</v>
      </c>
      <c r="QK10" s="14">
        <v>0</v>
      </c>
      <c r="QL10" s="14">
        <v>0</v>
      </c>
      <c r="QM10" s="14">
        <v>0</v>
      </c>
      <c r="QN10" s="14">
        <v>0</v>
      </c>
      <c r="QO10" s="14"/>
      <c r="QP10" s="14" t="s">
        <v>267</v>
      </c>
      <c r="QQ10" s="14">
        <v>1</v>
      </c>
      <c r="QR10" s="14">
        <v>0</v>
      </c>
      <c r="QS10" s="14">
        <v>0</v>
      </c>
      <c r="QT10" s="14">
        <v>0</v>
      </c>
      <c r="QU10" s="14">
        <v>0</v>
      </c>
      <c r="QV10" s="14">
        <v>0</v>
      </c>
      <c r="QW10" s="14">
        <v>0</v>
      </c>
      <c r="QX10" s="14"/>
      <c r="QY10" s="14">
        <v>0</v>
      </c>
      <c r="QZ10" s="14">
        <v>0</v>
      </c>
      <c r="RA10" s="14">
        <v>0</v>
      </c>
      <c r="RB10" s="14"/>
      <c r="RC10" s="14"/>
      <c r="RD10" s="14"/>
      <c r="RE10" s="14"/>
      <c r="RF10" s="14"/>
      <c r="RG10" s="14"/>
      <c r="RH10" s="14"/>
      <c r="RI10" s="14"/>
      <c r="RJ10" s="14"/>
      <c r="RK10" s="14"/>
      <c r="RL10" s="14"/>
      <c r="RM10" s="14"/>
      <c r="RN10" s="14"/>
      <c r="RO10" s="14"/>
      <c r="RP10" s="14" t="s">
        <v>267</v>
      </c>
      <c r="RQ10" s="14">
        <v>1</v>
      </c>
      <c r="RR10" s="14">
        <v>0</v>
      </c>
      <c r="RS10" s="14">
        <v>0</v>
      </c>
      <c r="RT10" s="14">
        <v>0</v>
      </c>
      <c r="RU10" s="14">
        <v>0</v>
      </c>
      <c r="RV10" s="14">
        <v>0</v>
      </c>
      <c r="RW10" s="14">
        <v>0</v>
      </c>
      <c r="RX10" s="14">
        <v>0</v>
      </c>
      <c r="RY10" s="14">
        <v>0</v>
      </c>
      <c r="RZ10" s="14">
        <v>0</v>
      </c>
      <c r="SA10" s="14">
        <v>0</v>
      </c>
      <c r="SB10" s="14"/>
      <c r="SC10" s="14" t="s">
        <v>287</v>
      </c>
      <c r="SD10" s="14">
        <v>1</v>
      </c>
      <c r="SE10" s="14">
        <v>0</v>
      </c>
      <c r="SF10" s="14">
        <v>0</v>
      </c>
      <c r="SG10" s="14">
        <v>0</v>
      </c>
      <c r="SH10" s="14">
        <v>0</v>
      </c>
      <c r="SI10" s="14">
        <v>0</v>
      </c>
      <c r="SJ10" s="14">
        <v>0</v>
      </c>
      <c r="SK10" s="14">
        <v>0</v>
      </c>
      <c r="SL10" s="14">
        <v>0</v>
      </c>
      <c r="SM10" s="14">
        <v>0</v>
      </c>
      <c r="SN10" s="14">
        <v>0</v>
      </c>
      <c r="SO10" s="14">
        <v>0</v>
      </c>
      <c r="SP10" s="14">
        <v>0</v>
      </c>
      <c r="SQ10" s="14"/>
      <c r="SR10" s="14"/>
      <c r="SS10" s="14" t="s">
        <v>271</v>
      </c>
      <c r="ST10" s="14">
        <v>1</v>
      </c>
      <c r="SU10" s="14">
        <v>0</v>
      </c>
      <c r="SV10" s="14">
        <v>0</v>
      </c>
      <c r="SW10" s="14"/>
      <c r="SX10" s="14"/>
      <c r="SY10" s="14"/>
      <c r="SZ10" s="14"/>
      <c r="TA10" s="14" t="s">
        <v>302</v>
      </c>
      <c r="TB10" s="14">
        <v>0</v>
      </c>
      <c r="TC10" s="14">
        <v>1</v>
      </c>
      <c r="TD10" s="14">
        <v>0</v>
      </c>
      <c r="TE10" s="14" t="s">
        <v>255</v>
      </c>
      <c r="TF10" s="14" t="s">
        <v>255</v>
      </c>
      <c r="TG10" s="14"/>
      <c r="TH10" s="14"/>
      <c r="TI10" s="14"/>
      <c r="TJ10" s="14"/>
      <c r="TK10" s="14"/>
      <c r="TL10" s="14"/>
      <c r="TM10" s="14" t="s">
        <v>255</v>
      </c>
      <c r="TN10" s="14" t="s">
        <v>240</v>
      </c>
      <c r="TO10" s="14"/>
      <c r="TP10" s="14"/>
      <c r="TR10" s="14">
        <v>225880955</v>
      </c>
      <c r="TS10" s="14" t="s">
        <v>427</v>
      </c>
      <c r="TT10" s="12">
        <v>44493.481469907398</v>
      </c>
      <c r="TU10" s="14"/>
      <c r="TV10" s="14"/>
      <c r="TW10" s="14" t="s">
        <v>279</v>
      </c>
      <c r="TX10" s="14" t="s">
        <v>280</v>
      </c>
      <c r="TY10" s="14"/>
      <c r="TZ10" s="14">
        <v>8</v>
      </c>
    </row>
    <row r="11" spans="1:546" s="3" customFormat="1" x14ac:dyDescent="0.25">
      <c r="A11" s="12">
        <v>44493.445323043983</v>
      </c>
      <c r="B11" s="12">
        <v>44493.607434675927</v>
      </c>
      <c r="C11" s="12">
        <v>44493</v>
      </c>
      <c r="D11" s="14" t="s">
        <v>329</v>
      </c>
      <c r="E11" s="14"/>
      <c r="F11" s="12">
        <v>44493</v>
      </c>
      <c r="G11" s="14" t="s">
        <v>240</v>
      </c>
      <c r="H11" s="14" t="s">
        <v>240</v>
      </c>
      <c r="I11" s="14" t="s">
        <v>3205</v>
      </c>
      <c r="J11" s="14" t="s">
        <v>331</v>
      </c>
      <c r="K11" s="14" t="s">
        <v>307</v>
      </c>
      <c r="L11" s="14"/>
      <c r="M11" s="14" t="s">
        <v>308</v>
      </c>
      <c r="N11" s="14"/>
      <c r="O11" s="14"/>
      <c r="P11" s="14"/>
      <c r="Q11" s="14"/>
      <c r="R11" s="14"/>
      <c r="S11" s="14"/>
      <c r="T11" s="14"/>
      <c r="U11" s="14"/>
      <c r="V11" s="14"/>
      <c r="W11" s="14"/>
      <c r="X11" s="14"/>
      <c r="Y11" s="14"/>
      <c r="Z11" s="14"/>
      <c r="AA11" s="14"/>
      <c r="AB11" s="14"/>
      <c r="AC11" s="14" t="s">
        <v>309</v>
      </c>
      <c r="AD11" s="14">
        <v>0</v>
      </c>
      <c r="AE11" s="14">
        <v>1</v>
      </c>
      <c r="AF11" s="14">
        <v>0</v>
      </c>
      <c r="AG11" s="14"/>
      <c r="AH11" s="14"/>
      <c r="AI11" s="14"/>
      <c r="AJ11" s="14"/>
      <c r="AK11" s="14"/>
      <c r="AL11" s="14"/>
      <c r="AM11" s="14"/>
      <c r="AN11" s="14"/>
      <c r="AO11" s="14"/>
      <c r="AP11" s="14"/>
      <c r="AQ11" s="14"/>
      <c r="AR11" s="14"/>
      <c r="AS11" s="14"/>
      <c r="AT11" s="14"/>
      <c r="AU11" s="14"/>
      <c r="AV11" s="14"/>
      <c r="AW11" s="14"/>
      <c r="AX11" s="14"/>
      <c r="AY11" s="14"/>
      <c r="AZ11" s="14"/>
      <c r="BA11" s="14"/>
      <c r="BB11" s="14"/>
      <c r="BC11" s="14"/>
      <c r="BD11" s="14"/>
      <c r="BE11" s="14"/>
      <c r="BF11" s="14"/>
      <c r="BG11" s="14"/>
      <c r="BH11" s="14"/>
      <c r="BI11" s="14"/>
      <c r="BJ11" s="14"/>
      <c r="BK11" s="14"/>
      <c r="BL11" s="14"/>
      <c r="BM11" s="14"/>
      <c r="BN11" s="14"/>
      <c r="BO11" s="14"/>
      <c r="BP11" s="14"/>
      <c r="BQ11" s="14"/>
      <c r="BR11" s="14"/>
      <c r="BS11" s="14"/>
      <c r="BT11" s="14"/>
      <c r="BU11" s="14"/>
      <c r="BV11" s="14"/>
      <c r="BW11" s="14"/>
      <c r="BX11" s="14"/>
      <c r="BY11" s="14"/>
      <c r="BZ11" s="14"/>
      <c r="CA11" s="14"/>
      <c r="CB11" s="14" t="s">
        <v>335</v>
      </c>
      <c r="CC11" s="14" t="s">
        <v>247</v>
      </c>
      <c r="CD11" s="14">
        <v>1</v>
      </c>
      <c r="CE11" s="14">
        <v>0</v>
      </c>
      <c r="CF11" s="14">
        <v>0</v>
      </c>
      <c r="CG11" s="14">
        <v>0</v>
      </c>
      <c r="CH11" s="14">
        <v>0</v>
      </c>
      <c r="CI11" s="14">
        <v>0</v>
      </c>
      <c r="CJ11" s="14">
        <v>0</v>
      </c>
      <c r="CK11" s="14">
        <v>0</v>
      </c>
      <c r="CL11" s="14"/>
      <c r="CM11" s="14" t="s">
        <v>352</v>
      </c>
      <c r="CN11" s="14"/>
      <c r="CO11" s="73" t="s">
        <v>249</v>
      </c>
      <c r="CP11" s="14"/>
      <c r="CQ11" s="14">
        <v>250</v>
      </c>
      <c r="CR11" s="14"/>
      <c r="CS11" s="14"/>
      <c r="CT11" s="14"/>
      <c r="CU11" s="14"/>
      <c r="CV11" s="14"/>
      <c r="CW11" s="14"/>
      <c r="CX11" s="14"/>
      <c r="CY11" s="14"/>
      <c r="CZ11" s="14"/>
      <c r="DA11" s="14" t="s">
        <v>250</v>
      </c>
      <c r="DB11" s="14"/>
      <c r="DC11" s="14"/>
      <c r="DD11" s="14"/>
      <c r="DE11" s="14"/>
      <c r="DF11" s="14"/>
      <c r="DG11" s="14"/>
      <c r="DH11" s="14"/>
      <c r="DI11" s="14"/>
      <c r="DJ11" s="14"/>
      <c r="DK11" s="14"/>
      <c r="DL11" s="14"/>
      <c r="DM11" s="14"/>
      <c r="DN11" s="14"/>
      <c r="DO11" s="14"/>
      <c r="DP11" s="14"/>
      <c r="DQ11" s="14"/>
      <c r="DR11" s="14"/>
      <c r="DS11" s="14"/>
      <c r="DT11" s="14"/>
      <c r="DU11" s="14"/>
      <c r="DV11" s="14"/>
      <c r="DW11" s="14"/>
      <c r="DX11" s="14"/>
      <c r="DY11" s="14"/>
      <c r="DZ11" s="14"/>
      <c r="EA11" s="14"/>
      <c r="EB11" s="14"/>
      <c r="EC11" s="14"/>
      <c r="ED11" s="14"/>
      <c r="EE11" s="14"/>
      <c r="EF11" s="14"/>
      <c r="EG11" s="14"/>
      <c r="EH11" s="14"/>
      <c r="EI11" s="14"/>
      <c r="EJ11" s="14"/>
      <c r="EK11" s="14"/>
      <c r="EL11" s="14"/>
      <c r="EM11" s="14"/>
      <c r="EN11" s="14"/>
      <c r="EO11" s="14"/>
      <c r="EP11" s="14"/>
      <c r="EQ11" s="14"/>
      <c r="ER11" s="14"/>
      <c r="ES11" s="14"/>
      <c r="ET11" s="14"/>
      <c r="EU11" s="14"/>
      <c r="EV11" s="14"/>
      <c r="EW11" s="14"/>
      <c r="EX11" s="14"/>
      <c r="EY11" s="14"/>
      <c r="EZ11" s="14"/>
      <c r="FA11" s="14" t="s">
        <v>251</v>
      </c>
      <c r="FB11" s="14"/>
      <c r="FC11" s="14" t="s">
        <v>429</v>
      </c>
      <c r="FD11" s="14">
        <v>0</v>
      </c>
      <c r="FE11" s="14">
        <v>0</v>
      </c>
      <c r="FF11" s="14">
        <v>1</v>
      </c>
      <c r="FG11" s="14">
        <v>1</v>
      </c>
      <c r="FH11" s="14">
        <v>0</v>
      </c>
      <c r="FI11" s="14">
        <v>0</v>
      </c>
      <c r="FJ11" s="14">
        <v>1</v>
      </c>
      <c r="FK11" s="14">
        <v>1</v>
      </c>
      <c r="FL11" s="14">
        <v>1</v>
      </c>
      <c r="FM11" s="14">
        <v>0</v>
      </c>
      <c r="FN11" s="14">
        <v>0</v>
      </c>
      <c r="FO11" s="14">
        <v>0</v>
      </c>
      <c r="FP11" s="14">
        <v>1</v>
      </c>
      <c r="FQ11" s="14">
        <v>0</v>
      </c>
      <c r="FR11" s="14">
        <v>0</v>
      </c>
      <c r="FS11" s="14">
        <v>0</v>
      </c>
      <c r="FT11" s="14">
        <v>0</v>
      </c>
      <c r="FU11" s="14">
        <v>0</v>
      </c>
      <c r="FV11" s="14">
        <v>0</v>
      </c>
      <c r="FW11" s="14">
        <v>0</v>
      </c>
      <c r="FX11" s="14"/>
      <c r="FY11" s="14"/>
      <c r="FZ11" s="14"/>
      <c r="GA11" s="14"/>
      <c r="GB11" s="14" t="s">
        <v>240</v>
      </c>
      <c r="GC11" s="14"/>
      <c r="GD11" s="14"/>
      <c r="GE11" s="14"/>
      <c r="GF11" s="14" t="s">
        <v>240</v>
      </c>
      <c r="GG11" s="14" t="s">
        <v>2885</v>
      </c>
      <c r="GH11" s="14"/>
      <c r="GI11" s="14"/>
      <c r="GJ11" s="14"/>
      <c r="GK11" s="14"/>
      <c r="GL11" s="14"/>
      <c r="GM11" s="14"/>
      <c r="GN11" s="14"/>
      <c r="GO11" s="14"/>
      <c r="GP11" s="14" t="s">
        <v>432</v>
      </c>
      <c r="GQ11" s="14">
        <v>0</v>
      </c>
      <c r="GR11" s="14">
        <v>1</v>
      </c>
      <c r="GS11" s="14">
        <v>0</v>
      </c>
      <c r="GT11" s="14">
        <v>1</v>
      </c>
      <c r="GU11" s="14">
        <v>0</v>
      </c>
      <c r="GV11" s="14">
        <v>0</v>
      </c>
      <c r="GW11" s="14" t="s">
        <v>2905</v>
      </c>
      <c r="GX11" s="14"/>
      <c r="GY11" s="14"/>
      <c r="GZ11" s="14"/>
      <c r="HA11" s="14"/>
      <c r="HB11" s="14"/>
      <c r="HC11" s="14"/>
      <c r="HD11" s="14"/>
      <c r="HE11" s="14"/>
      <c r="HF11" s="14" t="s">
        <v>434</v>
      </c>
      <c r="HG11" s="14">
        <v>1</v>
      </c>
      <c r="HH11" s="14">
        <v>1</v>
      </c>
      <c r="HI11" s="14">
        <v>0</v>
      </c>
      <c r="HJ11" s="14">
        <v>0</v>
      </c>
      <c r="HK11" s="14">
        <v>0</v>
      </c>
      <c r="HL11" s="14">
        <v>0</v>
      </c>
      <c r="HM11" s="14">
        <v>0</v>
      </c>
      <c r="HN11" s="14">
        <v>1</v>
      </c>
      <c r="HO11" s="14">
        <v>0</v>
      </c>
      <c r="HP11" s="14">
        <v>0</v>
      </c>
      <c r="HQ11" s="14">
        <v>0</v>
      </c>
      <c r="HR11" s="14">
        <v>0</v>
      </c>
      <c r="HS11" s="14"/>
      <c r="HT11" s="14" t="s">
        <v>435</v>
      </c>
      <c r="HU11" s="14"/>
      <c r="HV11" s="14"/>
      <c r="HW11" s="14" t="s">
        <v>255</v>
      </c>
      <c r="HX11" s="14"/>
      <c r="HY11" s="14"/>
      <c r="HZ11" s="14"/>
      <c r="IA11" s="14"/>
      <c r="IB11" s="14"/>
      <c r="IC11" s="14"/>
      <c r="ID11" s="14"/>
      <c r="IE11" s="14"/>
      <c r="IF11" s="14"/>
      <c r="IG11" s="14"/>
      <c r="IH11" s="14"/>
      <c r="II11" s="14"/>
      <c r="IJ11" s="14"/>
      <c r="IK11" s="14"/>
      <c r="IL11" s="14"/>
      <c r="IM11" s="14"/>
      <c r="IN11" s="14"/>
      <c r="IO11" s="73"/>
      <c r="IP11" s="14"/>
      <c r="IQ11" s="14"/>
      <c r="IR11" s="14"/>
      <c r="IS11" s="14"/>
      <c r="IT11" s="14"/>
      <c r="IU11" s="14"/>
      <c r="IV11" s="14"/>
      <c r="IW11" s="14"/>
      <c r="IX11" s="14"/>
      <c r="IY11" s="14"/>
      <c r="IZ11" s="14"/>
      <c r="JA11" s="14"/>
      <c r="JB11" s="14"/>
      <c r="JC11" s="14"/>
      <c r="JD11" s="14"/>
      <c r="JE11" s="14"/>
      <c r="JF11" s="14"/>
      <c r="JG11" s="14"/>
      <c r="JH11" s="14"/>
      <c r="JI11" s="14"/>
      <c r="JJ11" s="14"/>
      <c r="JK11" s="14"/>
      <c r="JL11" s="14"/>
      <c r="JM11" s="14"/>
      <c r="JN11" s="14"/>
      <c r="JO11" s="14"/>
      <c r="JP11" s="14"/>
      <c r="JQ11" s="14"/>
      <c r="JR11" s="14"/>
      <c r="JS11" s="14" t="s">
        <v>358</v>
      </c>
      <c r="JT11" s="14">
        <v>0</v>
      </c>
      <c r="JU11" s="14">
        <v>1</v>
      </c>
      <c r="JV11" s="14">
        <v>0</v>
      </c>
      <c r="JW11" s="14">
        <v>0</v>
      </c>
      <c r="JX11" s="14">
        <v>0</v>
      </c>
      <c r="JY11" s="14">
        <v>0</v>
      </c>
      <c r="JZ11" s="14">
        <v>0</v>
      </c>
      <c r="KA11" s="14">
        <v>0</v>
      </c>
      <c r="KB11" s="14">
        <v>0</v>
      </c>
      <c r="KC11" s="14"/>
      <c r="KD11" s="73"/>
      <c r="KE11" s="73"/>
      <c r="KF11" s="73"/>
      <c r="KG11" s="73"/>
      <c r="KH11" s="73"/>
      <c r="KI11" s="73"/>
      <c r="KJ11" s="73"/>
      <c r="KK11" s="73"/>
      <c r="KL11" s="73"/>
      <c r="KM11" s="73"/>
      <c r="KN11" s="14"/>
      <c r="KO11" s="14" t="s">
        <v>2964</v>
      </c>
      <c r="KP11" s="14" t="s">
        <v>396</v>
      </c>
      <c r="KQ11" s="14">
        <v>1</v>
      </c>
      <c r="KR11" s="14">
        <v>1</v>
      </c>
      <c r="KS11" s="14">
        <v>1</v>
      </c>
      <c r="KT11" s="14">
        <v>1</v>
      </c>
      <c r="KU11" s="14">
        <v>1</v>
      </c>
      <c r="KV11" s="14">
        <v>1</v>
      </c>
      <c r="KW11" s="14">
        <v>0</v>
      </c>
      <c r="KX11" s="14">
        <v>0</v>
      </c>
      <c r="KY11" s="14">
        <v>1</v>
      </c>
      <c r="KZ11" s="14">
        <v>1</v>
      </c>
      <c r="LA11" s="14">
        <v>1</v>
      </c>
      <c r="LB11" s="14">
        <v>1</v>
      </c>
      <c r="LC11" s="14">
        <v>0</v>
      </c>
      <c r="LD11" s="14">
        <v>0</v>
      </c>
      <c r="LE11" s="14">
        <v>0</v>
      </c>
      <c r="LF11" s="14">
        <v>0</v>
      </c>
      <c r="LG11" s="14">
        <v>0</v>
      </c>
      <c r="LH11" s="14"/>
      <c r="LI11" s="14" t="s">
        <v>255</v>
      </c>
      <c r="LJ11" s="14"/>
      <c r="LK11" s="14"/>
      <c r="LL11" s="14"/>
      <c r="LM11" s="14"/>
      <c r="LN11" s="14"/>
      <c r="LO11" s="14"/>
      <c r="LP11" s="14"/>
      <c r="LQ11" s="14"/>
      <c r="LR11" s="14"/>
      <c r="LS11" s="14"/>
      <c r="LT11" s="14"/>
      <c r="LU11" s="14"/>
      <c r="LV11" s="14"/>
      <c r="LW11" s="14"/>
      <c r="LX11" s="14"/>
      <c r="LY11" s="14"/>
      <c r="LZ11" s="14"/>
      <c r="MA11" s="14"/>
      <c r="MB11" s="14"/>
      <c r="MC11" s="14"/>
      <c r="MD11" s="14"/>
      <c r="ME11" s="14"/>
      <c r="MF11" s="14"/>
      <c r="MG11" s="14"/>
      <c r="MH11" s="14"/>
      <c r="MI11" s="14"/>
      <c r="MJ11" s="14"/>
      <c r="MK11" s="14"/>
      <c r="ML11" s="14"/>
      <c r="MM11" s="14"/>
      <c r="MN11" s="14"/>
      <c r="MO11" s="14"/>
      <c r="MP11" s="14"/>
      <c r="MQ11" s="14"/>
      <c r="MR11" s="14"/>
      <c r="MS11" s="14"/>
      <c r="MT11" s="14"/>
      <c r="MU11" s="14"/>
      <c r="MV11" s="14"/>
      <c r="MW11" s="14"/>
      <c r="MX11" s="14"/>
      <c r="MY11" s="14" t="s">
        <v>3048</v>
      </c>
      <c r="MZ11" s="14" t="s">
        <v>438</v>
      </c>
      <c r="NA11" s="14">
        <v>1</v>
      </c>
      <c r="NB11" s="14">
        <v>1</v>
      </c>
      <c r="NC11" s="14">
        <v>0</v>
      </c>
      <c r="ND11" s="14">
        <v>1</v>
      </c>
      <c r="NE11" s="14">
        <v>0</v>
      </c>
      <c r="NF11" s="14">
        <v>0</v>
      </c>
      <c r="NG11" s="14">
        <v>0</v>
      </c>
      <c r="NH11" s="14">
        <v>0</v>
      </c>
      <c r="NI11" s="14"/>
      <c r="NJ11" s="14" t="s">
        <v>439</v>
      </c>
      <c r="NK11" s="14">
        <v>1</v>
      </c>
      <c r="NL11" s="14">
        <v>1</v>
      </c>
      <c r="NM11" s="14">
        <v>1</v>
      </c>
      <c r="NN11" s="14">
        <v>1</v>
      </c>
      <c r="NO11" s="14">
        <v>0</v>
      </c>
      <c r="NP11" s="14">
        <v>1</v>
      </c>
      <c r="NQ11" s="14"/>
      <c r="NR11" s="14"/>
      <c r="NS11" s="14"/>
      <c r="NT11" s="14"/>
      <c r="NU11" s="14"/>
      <c r="NV11" s="14"/>
      <c r="NW11" s="14"/>
      <c r="NX11" s="14"/>
      <c r="NY11" s="14"/>
      <c r="NZ11" s="14"/>
      <c r="OA11" s="14"/>
      <c r="OB11" s="14"/>
      <c r="OC11" s="14"/>
      <c r="OD11" s="14"/>
      <c r="OE11" s="14" t="s">
        <v>440</v>
      </c>
      <c r="OF11" s="14">
        <v>0</v>
      </c>
      <c r="OG11" s="14">
        <v>1</v>
      </c>
      <c r="OH11" s="14">
        <v>1</v>
      </c>
      <c r="OI11" s="14">
        <v>1</v>
      </c>
      <c r="OJ11" s="14">
        <v>1</v>
      </c>
      <c r="OK11" s="14">
        <v>0</v>
      </c>
      <c r="OL11" s="14">
        <v>0</v>
      </c>
      <c r="OM11" s="14">
        <v>0</v>
      </c>
      <c r="ON11" s="14">
        <v>0</v>
      </c>
      <c r="OO11" s="14">
        <v>0</v>
      </c>
      <c r="OP11" s="14">
        <v>0</v>
      </c>
      <c r="OQ11" s="14">
        <v>0</v>
      </c>
      <c r="OR11" s="14"/>
      <c r="OS11" s="14"/>
      <c r="OT11" s="14"/>
      <c r="OU11" s="14"/>
      <c r="OV11" s="14"/>
      <c r="OW11" s="14"/>
      <c r="OX11" s="14"/>
      <c r="OY11" s="14"/>
      <c r="OZ11" s="14"/>
      <c r="PA11" s="14"/>
      <c r="PB11" s="14"/>
      <c r="PC11" s="14"/>
      <c r="PD11" s="14"/>
      <c r="PE11" s="14"/>
      <c r="PF11" s="14"/>
      <c r="PG11" s="14"/>
      <c r="PH11" s="14"/>
      <c r="PI11" s="14"/>
      <c r="PJ11" s="14"/>
      <c r="PK11" s="14"/>
      <c r="PL11" s="14"/>
      <c r="PM11" s="14"/>
      <c r="PN11" s="14"/>
      <c r="PO11" s="14"/>
      <c r="PP11" s="14"/>
      <c r="PQ11" s="14"/>
      <c r="PR11" s="14"/>
      <c r="PS11" s="14" t="s">
        <v>441</v>
      </c>
      <c r="PT11" s="14">
        <v>0</v>
      </c>
      <c r="PU11" s="14">
        <v>1</v>
      </c>
      <c r="PV11" s="14">
        <v>1</v>
      </c>
      <c r="PW11" s="14">
        <v>0</v>
      </c>
      <c r="PX11" s="14">
        <v>0</v>
      </c>
      <c r="PY11" s="14">
        <v>0</v>
      </c>
      <c r="PZ11" s="14">
        <v>0</v>
      </c>
      <c r="QA11" s="14">
        <v>0</v>
      </c>
      <c r="QB11" s="14">
        <v>0</v>
      </c>
      <c r="QC11" s="14">
        <v>0</v>
      </c>
      <c r="QD11" s="14"/>
      <c r="QE11" s="14"/>
      <c r="QF11" s="14"/>
      <c r="QG11" s="14"/>
      <c r="QH11" s="14"/>
      <c r="QI11" s="14"/>
      <c r="QJ11" s="14"/>
      <c r="QK11" s="14"/>
      <c r="QL11" s="14"/>
      <c r="QM11" s="14"/>
      <c r="QN11" s="14"/>
      <c r="QO11" s="14"/>
      <c r="QP11" s="14"/>
      <c r="QQ11" s="14"/>
      <c r="QR11" s="14"/>
      <c r="QS11" s="14"/>
      <c r="QT11" s="14"/>
      <c r="QU11" s="14"/>
      <c r="QV11" s="14"/>
      <c r="QW11" s="14"/>
      <c r="QX11" s="14"/>
      <c r="QY11" s="14"/>
      <c r="QZ11" s="14"/>
      <c r="RA11" s="14"/>
      <c r="RB11" s="14"/>
      <c r="RC11" s="14" t="s">
        <v>442</v>
      </c>
      <c r="RD11" s="14">
        <v>0</v>
      </c>
      <c r="RE11" s="14">
        <v>0</v>
      </c>
      <c r="RF11" s="14">
        <v>0</v>
      </c>
      <c r="RG11" s="14">
        <v>0</v>
      </c>
      <c r="RH11" s="14">
        <v>0</v>
      </c>
      <c r="RI11" s="14">
        <v>0</v>
      </c>
      <c r="RJ11" s="14">
        <v>0</v>
      </c>
      <c r="RK11" s="14">
        <v>0</v>
      </c>
      <c r="RL11" s="14">
        <v>0</v>
      </c>
      <c r="RM11" s="14">
        <v>0</v>
      </c>
      <c r="RN11" s="14">
        <v>1</v>
      </c>
      <c r="RO11" s="14"/>
      <c r="RP11" s="14"/>
      <c r="RQ11" s="14"/>
      <c r="RR11" s="14"/>
      <c r="RS11" s="14"/>
      <c r="RT11" s="14"/>
      <c r="RU11" s="14"/>
      <c r="RV11" s="14"/>
      <c r="RW11" s="14"/>
      <c r="RX11" s="14"/>
      <c r="RY11" s="14"/>
      <c r="RZ11" s="14"/>
      <c r="SA11" s="14"/>
      <c r="SB11" s="14"/>
      <c r="SC11" s="14" t="s">
        <v>255</v>
      </c>
      <c r="SD11" s="14">
        <v>0</v>
      </c>
      <c r="SE11" s="14">
        <v>0</v>
      </c>
      <c r="SF11" s="14">
        <v>0</v>
      </c>
      <c r="SG11" s="14">
        <v>0</v>
      </c>
      <c r="SH11" s="14">
        <v>0</v>
      </c>
      <c r="SI11" s="14">
        <v>0</v>
      </c>
      <c r="SJ11" s="14">
        <v>0</v>
      </c>
      <c r="SK11" s="14">
        <v>0</v>
      </c>
      <c r="SL11" s="14">
        <v>0</v>
      </c>
      <c r="SM11" s="14">
        <v>0</v>
      </c>
      <c r="SN11" s="14">
        <v>0</v>
      </c>
      <c r="SO11" s="14">
        <v>1</v>
      </c>
      <c r="SP11" s="14">
        <v>0</v>
      </c>
      <c r="SQ11" s="14"/>
      <c r="SR11" s="14"/>
      <c r="SS11" s="14"/>
      <c r="ST11" s="14"/>
      <c r="SU11" s="14"/>
      <c r="SV11" s="14"/>
      <c r="SW11" s="14" t="s">
        <v>375</v>
      </c>
      <c r="SX11" s="14">
        <v>1</v>
      </c>
      <c r="SY11" s="14">
        <v>0</v>
      </c>
      <c r="SZ11" s="14">
        <v>1</v>
      </c>
      <c r="TA11" s="14"/>
      <c r="TB11" s="14"/>
      <c r="TC11" s="14"/>
      <c r="TD11" s="14"/>
      <c r="TE11" s="14"/>
      <c r="TF11" s="14"/>
      <c r="TG11" s="14"/>
      <c r="TH11" s="14"/>
      <c r="TI11" s="14" t="s">
        <v>240</v>
      </c>
      <c r="TJ11" s="14" t="s">
        <v>255</v>
      </c>
      <c r="TK11" s="14" t="s">
        <v>255</v>
      </c>
      <c r="TL11" s="14" t="s">
        <v>255</v>
      </c>
      <c r="TM11" s="14"/>
      <c r="TN11" s="14"/>
      <c r="TO11" s="14"/>
      <c r="TP11" s="14"/>
      <c r="TQ11" s="34" t="s">
        <v>2083</v>
      </c>
      <c r="TR11" s="14">
        <v>225906914</v>
      </c>
      <c r="TS11" s="14" t="s">
        <v>443</v>
      </c>
      <c r="TT11" s="12">
        <v>44493.535439814812</v>
      </c>
      <c r="TU11" s="14"/>
      <c r="TV11" s="14"/>
      <c r="TW11" s="14" t="s">
        <v>279</v>
      </c>
      <c r="TX11" s="14" t="s">
        <v>280</v>
      </c>
      <c r="TY11" s="14"/>
      <c r="TZ11" s="14">
        <v>9</v>
      </c>
    </row>
    <row r="12" spans="1:546" s="15" customFormat="1" x14ac:dyDescent="0.25">
      <c r="A12" s="12">
        <v>44493.426805740739</v>
      </c>
      <c r="B12" s="12">
        <v>44493.805811585647</v>
      </c>
      <c r="C12" s="12">
        <v>44493</v>
      </c>
      <c r="D12" s="14" t="s">
        <v>444</v>
      </c>
      <c r="E12" s="14"/>
      <c r="F12" s="12">
        <v>44493</v>
      </c>
      <c r="G12" s="14" t="s">
        <v>240</v>
      </c>
      <c r="H12" s="14" t="s">
        <v>240</v>
      </c>
      <c r="I12" s="14" t="s">
        <v>252</v>
      </c>
      <c r="J12" s="14" t="s">
        <v>331</v>
      </c>
      <c r="K12" s="14" t="s">
        <v>242</v>
      </c>
      <c r="L12" s="14"/>
      <c r="M12" s="14" t="s">
        <v>308</v>
      </c>
      <c r="N12" s="14"/>
      <c r="O12" s="14"/>
      <c r="P12" s="14"/>
      <c r="Q12" s="14"/>
      <c r="R12" s="14"/>
      <c r="S12" s="14"/>
      <c r="T12" s="14"/>
      <c r="U12" s="14"/>
      <c r="V12" s="14"/>
      <c r="W12" s="14"/>
      <c r="X12" s="14"/>
      <c r="Y12" s="14"/>
      <c r="Z12" s="14"/>
      <c r="AA12" s="14"/>
      <c r="AB12" s="14"/>
      <c r="AC12" s="14" t="s">
        <v>350</v>
      </c>
      <c r="AD12" s="14">
        <v>0</v>
      </c>
      <c r="AE12" s="14">
        <v>1</v>
      </c>
      <c r="AF12" s="14">
        <v>1</v>
      </c>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t="s">
        <v>335</v>
      </c>
      <c r="CC12" s="14" t="s">
        <v>247</v>
      </c>
      <c r="CD12" s="14">
        <v>1</v>
      </c>
      <c r="CE12" s="14">
        <v>0</v>
      </c>
      <c r="CF12" s="14">
        <v>0</v>
      </c>
      <c r="CG12" s="14">
        <v>0</v>
      </c>
      <c r="CH12" s="14">
        <v>0</v>
      </c>
      <c r="CI12" s="14">
        <v>0</v>
      </c>
      <c r="CJ12" s="14">
        <v>0</v>
      </c>
      <c r="CK12" s="14">
        <v>0</v>
      </c>
      <c r="CL12" s="14"/>
      <c r="CM12" s="14" t="s">
        <v>352</v>
      </c>
      <c r="CN12" s="14"/>
      <c r="CO12" s="73" t="s">
        <v>336</v>
      </c>
      <c r="CP12" s="14"/>
      <c r="CQ12" s="14">
        <v>200</v>
      </c>
      <c r="CR12" s="14"/>
      <c r="CS12" s="14"/>
      <c r="CT12" s="14"/>
      <c r="CU12" s="14"/>
      <c r="CV12" s="14"/>
      <c r="CW12" s="14"/>
      <c r="CX12" s="14"/>
      <c r="CY12" s="14"/>
      <c r="CZ12" s="14"/>
      <c r="DA12" s="14" t="s">
        <v>250</v>
      </c>
      <c r="DB12" s="14"/>
      <c r="DC12" s="14"/>
      <c r="DD12" s="14"/>
      <c r="DE12" s="14"/>
      <c r="DF12" s="14"/>
      <c r="DG12" s="14"/>
      <c r="DH12" s="14"/>
      <c r="DI12" s="14"/>
      <c r="DJ12" s="14"/>
      <c r="DK12" s="14"/>
      <c r="DL12" s="14"/>
      <c r="DM12" s="14"/>
      <c r="DN12" s="14" t="s">
        <v>335</v>
      </c>
      <c r="DO12" s="14" t="s">
        <v>247</v>
      </c>
      <c r="DP12" s="14">
        <v>1</v>
      </c>
      <c r="DQ12" s="14">
        <v>0</v>
      </c>
      <c r="DR12" s="14">
        <v>0</v>
      </c>
      <c r="DS12" s="14">
        <v>0</v>
      </c>
      <c r="DT12" s="14">
        <v>0</v>
      </c>
      <c r="DU12" s="14">
        <v>0</v>
      </c>
      <c r="DV12" s="14">
        <v>0</v>
      </c>
      <c r="DW12" s="14">
        <v>0</v>
      </c>
      <c r="DX12" s="14"/>
      <c r="DY12" s="14" t="s">
        <v>282</v>
      </c>
      <c r="DZ12" s="14"/>
      <c r="EA12" s="14" t="s">
        <v>336</v>
      </c>
      <c r="EB12" s="14"/>
      <c r="EC12" s="14">
        <v>200</v>
      </c>
      <c r="ED12" s="14"/>
      <c r="EE12" s="14"/>
      <c r="EF12" s="14"/>
      <c r="EG12" s="14"/>
      <c r="EH12" s="14"/>
      <c r="EI12" s="14"/>
      <c r="EJ12" s="14"/>
      <c r="EK12" s="14"/>
      <c r="EL12" s="14"/>
      <c r="EM12" s="14" t="s">
        <v>445</v>
      </c>
      <c r="EN12" s="14"/>
      <c r="EO12" s="14"/>
      <c r="EP12" s="14"/>
      <c r="EQ12" s="14"/>
      <c r="ER12" s="14"/>
      <c r="ES12" s="14"/>
      <c r="ET12" s="14"/>
      <c r="EU12" s="14"/>
      <c r="EV12" s="14"/>
      <c r="EW12" s="14"/>
      <c r="EX12" s="14"/>
      <c r="EY12" s="14"/>
      <c r="EZ12" s="14"/>
      <c r="FA12" s="14" t="s">
        <v>251</v>
      </c>
      <c r="FB12" s="14" t="s">
        <v>415</v>
      </c>
      <c r="FC12" s="14" t="s">
        <v>446</v>
      </c>
      <c r="FD12" s="14">
        <v>0</v>
      </c>
      <c r="FE12" s="14">
        <v>0</v>
      </c>
      <c r="FF12" s="14">
        <v>1</v>
      </c>
      <c r="FG12" s="14">
        <v>1</v>
      </c>
      <c r="FH12" s="14">
        <v>1</v>
      </c>
      <c r="FI12" s="14">
        <v>1</v>
      </c>
      <c r="FJ12" s="14">
        <v>1</v>
      </c>
      <c r="FK12" s="14">
        <v>1</v>
      </c>
      <c r="FL12" s="14">
        <v>1</v>
      </c>
      <c r="FM12" s="14">
        <v>0</v>
      </c>
      <c r="FN12" s="14">
        <v>1</v>
      </c>
      <c r="FO12" s="14">
        <v>0</v>
      </c>
      <c r="FP12" s="14">
        <v>0</v>
      </c>
      <c r="FQ12" s="14">
        <v>1</v>
      </c>
      <c r="FR12" s="14">
        <v>0</v>
      </c>
      <c r="FS12" s="14">
        <v>0</v>
      </c>
      <c r="FT12" s="14">
        <v>0</v>
      </c>
      <c r="FU12" s="14">
        <v>0</v>
      </c>
      <c r="FV12" s="14">
        <v>0</v>
      </c>
      <c r="FW12" s="14">
        <v>0</v>
      </c>
      <c r="FX12" s="14"/>
      <c r="FY12" s="14" t="s">
        <v>2865</v>
      </c>
      <c r="FZ12" s="14"/>
      <c r="GA12" s="14"/>
      <c r="GB12" s="14" t="s">
        <v>240</v>
      </c>
      <c r="GC12" s="14"/>
      <c r="GD12" s="14" t="s">
        <v>240</v>
      </c>
      <c r="GE12" s="14"/>
      <c r="GF12" s="14" t="s">
        <v>252</v>
      </c>
      <c r="GG12" s="14"/>
      <c r="GH12" s="14"/>
      <c r="GI12" s="14"/>
      <c r="GJ12" s="14"/>
      <c r="GK12" s="14"/>
      <c r="GL12" s="14"/>
      <c r="GM12" s="14"/>
      <c r="GN12" s="14"/>
      <c r="GO12" s="14"/>
      <c r="GP12" s="14" t="s">
        <v>355</v>
      </c>
      <c r="GQ12" s="14">
        <v>0</v>
      </c>
      <c r="GR12" s="14">
        <v>1</v>
      </c>
      <c r="GS12" s="14">
        <v>1</v>
      </c>
      <c r="GT12" s="14">
        <v>0</v>
      </c>
      <c r="GU12" s="14">
        <v>0</v>
      </c>
      <c r="GV12" s="14">
        <v>0</v>
      </c>
      <c r="GW12" s="14"/>
      <c r="GX12" s="14" t="s">
        <v>287</v>
      </c>
      <c r="GY12" s="14">
        <v>1</v>
      </c>
      <c r="GZ12" s="14">
        <v>0</v>
      </c>
      <c r="HA12" s="14">
        <v>0</v>
      </c>
      <c r="HB12" s="14">
        <v>0</v>
      </c>
      <c r="HC12" s="14">
        <v>0</v>
      </c>
      <c r="HD12" s="14">
        <v>0</v>
      </c>
      <c r="HE12" s="14"/>
      <c r="HF12" s="14" t="s">
        <v>448</v>
      </c>
      <c r="HG12" s="14">
        <v>0</v>
      </c>
      <c r="HH12" s="14">
        <v>1</v>
      </c>
      <c r="HI12" s="14">
        <v>1</v>
      </c>
      <c r="HJ12" s="14">
        <v>0</v>
      </c>
      <c r="HK12" s="14">
        <v>0</v>
      </c>
      <c r="HL12" s="14">
        <v>0</v>
      </c>
      <c r="HM12" s="14">
        <v>0</v>
      </c>
      <c r="HN12" s="14">
        <v>1</v>
      </c>
      <c r="HO12" s="14">
        <v>1</v>
      </c>
      <c r="HP12" s="14">
        <v>0</v>
      </c>
      <c r="HQ12" s="14">
        <v>0</v>
      </c>
      <c r="HR12" s="14">
        <v>0</v>
      </c>
      <c r="HS12" s="14"/>
      <c r="HT12" s="14" t="s">
        <v>357</v>
      </c>
      <c r="HU12" s="14"/>
      <c r="HV12" s="14"/>
      <c r="HW12" s="14" t="s">
        <v>255</v>
      </c>
      <c r="HX12" s="14"/>
      <c r="HY12" s="14" t="s">
        <v>240</v>
      </c>
      <c r="HZ12" s="14"/>
      <c r="IA12" s="14"/>
      <c r="IB12" s="14"/>
      <c r="IC12" s="14"/>
      <c r="ID12" s="14"/>
      <c r="IE12" s="14"/>
      <c r="IF12" s="14"/>
      <c r="IG12" s="14"/>
      <c r="IH12" s="14"/>
      <c r="II12" s="14"/>
      <c r="IJ12" s="14"/>
      <c r="IK12" s="14"/>
      <c r="IL12" s="14"/>
      <c r="IM12" s="14"/>
      <c r="IN12" s="14"/>
      <c r="IO12" s="73"/>
      <c r="IP12" s="14"/>
      <c r="IQ12" s="14"/>
      <c r="IR12" s="14"/>
      <c r="IS12" s="14"/>
      <c r="IT12" s="14"/>
      <c r="IU12" s="14"/>
      <c r="IV12" s="14"/>
      <c r="IW12" s="14"/>
      <c r="IX12" s="14"/>
      <c r="IY12" s="14"/>
      <c r="IZ12" s="14"/>
      <c r="JA12" s="14"/>
      <c r="JB12" s="14"/>
      <c r="JC12" s="14"/>
      <c r="JD12" s="14"/>
      <c r="JE12" s="14"/>
      <c r="JF12" s="14"/>
      <c r="JG12" s="14"/>
      <c r="JH12" s="14"/>
      <c r="JI12" s="14"/>
      <c r="JJ12" s="14"/>
      <c r="JK12" s="14"/>
      <c r="JL12" s="14"/>
      <c r="JM12" s="14"/>
      <c r="JN12" s="14"/>
      <c r="JO12" s="14"/>
      <c r="JP12" s="14"/>
      <c r="JQ12" s="14"/>
      <c r="JR12" s="14"/>
      <c r="JS12" s="14" t="s">
        <v>449</v>
      </c>
      <c r="JT12" s="14">
        <v>0</v>
      </c>
      <c r="JU12" s="14">
        <v>1</v>
      </c>
      <c r="JV12" s="14">
        <v>0</v>
      </c>
      <c r="JW12" s="14">
        <v>0</v>
      </c>
      <c r="JX12" s="14">
        <v>1</v>
      </c>
      <c r="JY12" s="14">
        <v>0</v>
      </c>
      <c r="JZ12" s="14">
        <v>0</v>
      </c>
      <c r="KA12" s="14">
        <v>0</v>
      </c>
      <c r="KB12" s="14">
        <v>0</v>
      </c>
      <c r="KC12" s="14"/>
      <c r="KD12" s="73"/>
      <c r="KE12" s="73"/>
      <c r="KF12" s="73"/>
      <c r="KG12" s="73"/>
      <c r="KH12" s="73"/>
      <c r="KI12" s="73"/>
      <c r="KJ12" s="73"/>
      <c r="KK12" s="73"/>
      <c r="KL12" s="73"/>
      <c r="KM12" s="73"/>
      <c r="KN12" s="14"/>
      <c r="KO12" s="14" t="s">
        <v>2964</v>
      </c>
      <c r="KP12" s="14" t="s">
        <v>451</v>
      </c>
      <c r="KQ12" s="14">
        <v>1</v>
      </c>
      <c r="KR12" s="14">
        <v>1</v>
      </c>
      <c r="KS12" s="14">
        <v>1</v>
      </c>
      <c r="KT12" s="14">
        <v>1</v>
      </c>
      <c r="KU12" s="14">
        <v>1</v>
      </c>
      <c r="KV12" s="14">
        <v>1</v>
      </c>
      <c r="KW12" s="14">
        <v>1</v>
      </c>
      <c r="KX12" s="14">
        <v>0</v>
      </c>
      <c r="KY12" s="14">
        <v>1</v>
      </c>
      <c r="KZ12" s="14">
        <v>1</v>
      </c>
      <c r="LA12" s="14">
        <v>1</v>
      </c>
      <c r="LB12" s="14">
        <v>1</v>
      </c>
      <c r="LC12" s="14">
        <v>0</v>
      </c>
      <c r="LD12" s="14">
        <v>0</v>
      </c>
      <c r="LE12" s="14">
        <v>0</v>
      </c>
      <c r="LF12" s="14">
        <v>0</v>
      </c>
      <c r="LG12" s="14">
        <v>0</v>
      </c>
      <c r="LH12" s="14"/>
      <c r="LI12" s="14" t="s">
        <v>262</v>
      </c>
      <c r="LJ12" s="14" t="s">
        <v>452</v>
      </c>
      <c r="LK12" s="14">
        <v>0</v>
      </c>
      <c r="LL12" s="14">
        <v>1</v>
      </c>
      <c r="LM12" s="14">
        <v>0</v>
      </c>
      <c r="LN12" s="14">
        <v>1</v>
      </c>
      <c r="LO12" s="14">
        <v>1</v>
      </c>
      <c r="LP12" s="14">
        <v>0</v>
      </c>
      <c r="LQ12" s="14">
        <v>0</v>
      </c>
      <c r="LR12" s="14">
        <v>0</v>
      </c>
      <c r="LS12" s="14">
        <v>0</v>
      </c>
      <c r="LT12" s="14"/>
      <c r="LU12" s="14"/>
      <c r="LV12" s="14"/>
      <c r="LW12" s="14"/>
      <c r="LX12" s="14"/>
      <c r="LY12" s="14"/>
      <c r="LZ12" s="14"/>
      <c r="MA12" s="14"/>
      <c r="MB12" s="14"/>
      <c r="MC12" s="14"/>
      <c r="MD12" s="14"/>
      <c r="ME12" s="14"/>
      <c r="MF12" s="14" t="s">
        <v>255</v>
      </c>
      <c r="MG12" s="14" t="s">
        <v>453</v>
      </c>
      <c r="MH12" s="14">
        <v>1</v>
      </c>
      <c r="MI12" s="14">
        <v>1</v>
      </c>
      <c r="MJ12" s="14">
        <v>1</v>
      </c>
      <c r="MK12" s="14">
        <v>1</v>
      </c>
      <c r="ML12" s="14">
        <v>1</v>
      </c>
      <c r="MM12" s="14">
        <v>1</v>
      </c>
      <c r="MN12" s="14">
        <v>1</v>
      </c>
      <c r="MO12" s="14">
        <v>1</v>
      </c>
      <c r="MP12" s="14">
        <v>0</v>
      </c>
      <c r="MQ12" s="14">
        <v>0</v>
      </c>
      <c r="MR12" s="14">
        <v>0</v>
      </c>
      <c r="MS12" s="14">
        <v>0</v>
      </c>
      <c r="MT12" s="14">
        <v>0</v>
      </c>
      <c r="MU12" s="14">
        <v>0</v>
      </c>
      <c r="MV12" s="14">
        <v>0</v>
      </c>
      <c r="MW12" s="14"/>
      <c r="MX12" s="14" t="s">
        <v>361</v>
      </c>
      <c r="MY12" s="14" t="s">
        <v>3050</v>
      </c>
      <c r="MZ12" s="14" t="s">
        <v>455</v>
      </c>
      <c r="NA12" s="14">
        <v>1</v>
      </c>
      <c r="NB12" s="14">
        <v>0</v>
      </c>
      <c r="NC12" s="14">
        <v>0</v>
      </c>
      <c r="ND12" s="14">
        <v>1</v>
      </c>
      <c r="NE12" s="14">
        <v>0</v>
      </c>
      <c r="NF12" s="14">
        <v>0</v>
      </c>
      <c r="NG12" s="14">
        <v>0</v>
      </c>
      <c r="NH12" s="14">
        <v>0</v>
      </c>
      <c r="NI12" s="14"/>
      <c r="NJ12" s="14" t="s">
        <v>456</v>
      </c>
      <c r="NK12" s="14">
        <v>0</v>
      </c>
      <c r="NL12" s="14">
        <v>1</v>
      </c>
      <c r="NM12" s="14">
        <v>1</v>
      </c>
      <c r="NN12" s="14">
        <v>1</v>
      </c>
      <c r="NO12" s="14">
        <v>1</v>
      </c>
      <c r="NP12" s="14">
        <v>1</v>
      </c>
      <c r="NQ12" s="14"/>
      <c r="NR12" s="14"/>
      <c r="NS12" s="14"/>
      <c r="NT12" s="14"/>
      <c r="NU12" s="14"/>
      <c r="NV12" s="14"/>
      <c r="NW12" s="14"/>
      <c r="NX12" s="14"/>
      <c r="NY12" s="14"/>
      <c r="NZ12" s="14"/>
      <c r="OA12" s="14"/>
      <c r="OB12" s="14"/>
      <c r="OC12" s="14"/>
      <c r="OD12" s="14"/>
      <c r="OE12" s="14" t="s">
        <v>457</v>
      </c>
      <c r="OF12" s="14">
        <v>0</v>
      </c>
      <c r="OG12" s="14">
        <v>1</v>
      </c>
      <c r="OH12" s="14">
        <v>1</v>
      </c>
      <c r="OI12" s="14">
        <v>1</v>
      </c>
      <c r="OJ12" s="14">
        <v>1</v>
      </c>
      <c r="OK12" s="14">
        <v>0</v>
      </c>
      <c r="OL12" s="14">
        <v>1</v>
      </c>
      <c r="OM12" s="14">
        <v>1</v>
      </c>
      <c r="ON12" s="14">
        <v>0</v>
      </c>
      <c r="OO12" s="14">
        <v>0</v>
      </c>
      <c r="OP12" s="14">
        <v>0</v>
      </c>
      <c r="OQ12" s="14">
        <v>0</v>
      </c>
      <c r="OR12" s="14"/>
      <c r="OS12" s="14" t="s">
        <v>458</v>
      </c>
      <c r="OT12" s="14">
        <v>0</v>
      </c>
      <c r="OU12" s="14">
        <v>0</v>
      </c>
      <c r="OV12" s="14">
        <v>1</v>
      </c>
      <c r="OW12" s="14">
        <v>0</v>
      </c>
      <c r="OX12" s="14">
        <v>1</v>
      </c>
      <c r="OY12" s="14">
        <v>0</v>
      </c>
      <c r="OZ12" s="14">
        <v>0</v>
      </c>
      <c r="PA12" s="14">
        <v>1</v>
      </c>
      <c r="PB12" s="14">
        <v>0</v>
      </c>
      <c r="PC12" s="14">
        <v>0</v>
      </c>
      <c r="PD12" s="14">
        <v>0</v>
      </c>
      <c r="PE12" s="14">
        <v>0</v>
      </c>
      <c r="PF12" s="14"/>
      <c r="PG12" s="14"/>
      <c r="PH12" s="14"/>
      <c r="PI12" s="14"/>
      <c r="PJ12" s="14"/>
      <c r="PK12" s="14"/>
      <c r="PL12" s="14"/>
      <c r="PM12" s="14"/>
      <c r="PN12" s="14"/>
      <c r="PO12" s="14"/>
      <c r="PP12" s="14"/>
      <c r="PQ12" s="14"/>
      <c r="PR12" s="14"/>
      <c r="PS12" s="14" t="s">
        <v>459</v>
      </c>
      <c r="PT12" s="14">
        <v>0</v>
      </c>
      <c r="PU12" s="14">
        <v>1</v>
      </c>
      <c r="PV12" s="14">
        <v>1</v>
      </c>
      <c r="PW12" s="14">
        <v>1</v>
      </c>
      <c r="PX12" s="14">
        <v>1</v>
      </c>
      <c r="PY12" s="14">
        <v>0</v>
      </c>
      <c r="PZ12" s="14">
        <v>0</v>
      </c>
      <c r="QA12" s="14">
        <v>0</v>
      </c>
      <c r="QB12" s="14">
        <v>0</v>
      </c>
      <c r="QC12" s="14">
        <v>0</v>
      </c>
      <c r="QD12" s="14"/>
      <c r="QE12" s="14" t="s">
        <v>459</v>
      </c>
      <c r="QF12" s="14">
        <v>0</v>
      </c>
      <c r="QG12" s="14">
        <v>1</v>
      </c>
      <c r="QH12" s="14">
        <v>1</v>
      </c>
      <c r="QI12" s="14">
        <v>1</v>
      </c>
      <c r="QJ12" s="14">
        <v>1</v>
      </c>
      <c r="QK12" s="14">
        <v>0</v>
      </c>
      <c r="QL12" s="14">
        <v>0</v>
      </c>
      <c r="QM12" s="14">
        <v>0</v>
      </c>
      <c r="QN12" s="14">
        <v>0</v>
      </c>
      <c r="QO12" s="14"/>
      <c r="QP12" s="14"/>
      <c r="QQ12" s="14"/>
      <c r="QR12" s="14"/>
      <c r="QS12" s="14"/>
      <c r="QT12" s="14"/>
      <c r="QU12" s="14"/>
      <c r="QV12" s="14"/>
      <c r="QW12" s="14"/>
      <c r="QX12" s="14"/>
      <c r="QY12" s="14"/>
      <c r="QZ12" s="14"/>
      <c r="RA12" s="14"/>
      <c r="RB12" s="14"/>
      <c r="RC12" s="14" t="s">
        <v>460</v>
      </c>
      <c r="RD12" s="14">
        <v>0</v>
      </c>
      <c r="RE12" s="14">
        <v>1</v>
      </c>
      <c r="RF12" s="14">
        <v>1</v>
      </c>
      <c r="RG12" s="14">
        <v>1</v>
      </c>
      <c r="RH12" s="14">
        <v>1</v>
      </c>
      <c r="RI12" s="14">
        <v>1</v>
      </c>
      <c r="RJ12" s="14">
        <v>0</v>
      </c>
      <c r="RK12" s="14">
        <v>0</v>
      </c>
      <c r="RL12" s="14">
        <v>0</v>
      </c>
      <c r="RM12" s="14">
        <v>0</v>
      </c>
      <c r="RN12" s="14">
        <v>0</v>
      </c>
      <c r="RO12" s="14"/>
      <c r="RP12" s="14" t="s">
        <v>460</v>
      </c>
      <c r="RQ12" s="14">
        <v>0</v>
      </c>
      <c r="RR12" s="14">
        <v>1</v>
      </c>
      <c r="RS12" s="14">
        <v>1</v>
      </c>
      <c r="RT12" s="14">
        <v>1</v>
      </c>
      <c r="RU12" s="14">
        <v>1</v>
      </c>
      <c r="RV12" s="14">
        <v>1</v>
      </c>
      <c r="RW12" s="14">
        <v>0</v>
      </c>
      <c r="RX12" s="14">
        <v>0</v>
      </c>
      <c r="RY12" s="14">
        <v>0</v>
      </c>
      <c r="RZ12" s="14">
        <v>0</v>
      </c>
      <c r="SA12" s="14">
        <v>0</v>
      </c>
      <c r="SB12" s="14"/>
      <c r="SC12" s="14" t="s">
        <v>2699</v>
      </c>
      <c r="SD12" s="14">
        <v>0</v>
      </c>
      <c r="SE12" s="14">
        <v>0</v>
      </c>
      <c r="SF12" s="14">
        <v>0</v>
      </c>
      <c r="SG12" s="14">
        <v>1</v>
      </c>
      <c r="SH12" s="14">
        <v>1</v>
      </c>
      <c r="SI12" s="14">
        <v>1</v>
      </c>
      <c r="SJ12" s="14">
        <v>0</v>
      </c>
      <c r="SK12" s="14">
        <v>1</v>
      </c>
      <c r="SL12" s="14">
        <v>0</v>
      </c>
      <c r="SM12" s="14">
        <v>1</v>
      </c>
      <c r="SN12" s="14">
        <v>0</v>
      </c>
      <c r="SO12" s="14">
        <v>0</v>
      </c>
      <c r="SP12" s="14">
        <v>0</v>
      </c>
      <c r="SQ12" s="14"/>
      <c r="SR12" s="79" t="s">
        <v>3086</v>
      </c>
      <c r="SS12" s="14"/>
      <c r="ST12" s="14"/>
      <c r="SU12" s="14"/>
      <c r="SV12" s="14"/>
      <c r="SW12" s="14" t="s">
        <v>375</v>
      </c>
      <c r="SX12" s="14">
        <v>1</v>
      </c>
      <c r="SY12" s="14">
        <v>0</v>
      </c>
      <c r="SZ12" s="14">
        <v>1</v>
      </c>
      <c r="TA12" s="14" t="s">
        <v>375</v>
      </c>
      <c r="TB12" s="14">
        <v>1</v>
      </c>
      <c r="TC12" s="14">
        <v>0</v>
      </c>
      <c r="TD12" s="14">
        <v>1</v>
      </c>
      <c r="TE12" s="14"/>
      <c r="TF12" s="14"/>
      <c r="TG12" s="14"/>
      <c r="TH12" s="14"/>
      <c r="TI12" s="14" t="s">
        <v>252</v>
      </c>
      <c r="TJ12" s="14" t="s">
        <v>240</v>
      </c>
      <c r="TK12" s="14" t="s">
        <v>3101</v>
      </c>
      <c r="TL12" s="14" t="s">
        <v>3114</v>
      </c>
      <c r="TM12" s="14" t="s">
        <v>252</v>
      </c>
      <c r="TN12" s="14" t="s">
        <v>252</v>
      </c>
      <c r="TO12" s="14"/>
      <c r="TP12" s="14" t="s">
        <v>3117</v>
      </c>
      <c r="TQ12" s="34" t="s">
        <v>3126</v>
      </c>
      <c r="TR12" s="14">
        <v>225979664</v>
      </c>
      <c r="TS12" s="14" t="s">
        <v>467</v>
      </c>
      <c r="TT12" s="12">
        <v>44493.720520833333</v>
      </c>
      <c r="TU12" s="14"/>
      <c r="TV12" s="14"/>
      <c r="TW12" s="14" t="s">
        <v>279</v>
      </c>
      <c r="TX12" s="14" t="s">
        <v>280</v>
      </c>
      <c r="TY12" s="14"/>
      <c r="TZ12" s="14">
        <v>10</v>
      </c>
    </row>
    <row r="13" spans="1:546" s="15" customFormat="1" x14ac:dyDescent="0.25">
      <c r="A13" s="12">
        <v>44493.500941018523</v>
      </c>
      <c r="B13" s="12">
        <v>44493.813626157411</v>
      </c>
      <c r="C13" s="12">
        <v>44493</v>
      </c>
      <c r="D13" s="14" t="s">
        <v>444</v>
      </c>
      <c r="E13" s="14"/>
      <c r="F13" s="12">
        <v>44493</v>
      </c>
      <c r="G13" s="14" t="s">
        <v>240</v>
      </c>
      <c r="H13" s="14" t="s">
        <v>240</v>
      </c>
      <c r="I13" s="14" t="s">
        <v>252</v>
      </c>
      <c r="J13" s="14" t="s">
        <v>331</v>
      </c>
      <c r="K13" s="14" t="s">
        <v>242</v>
      </c>
      <c r="L13" s="14"/>
      <c r="M13" s="14" t="s">
        <v>308</v>
      </c>
      <c r="N13" s="14"/>
      <c r="O13" s="14"/>
      <c r="P13" s="14"/>
      <c r="Q13" s="14"/>
      <c r="R13" s="14"/>
      <c r="S13" s="14"/>
      <c r="T13" s="14"/>
      <c r="U13" s="14"/>
      <c r="V13" s="14"/>
      <c r="W13" s="14"/>
      <c r="X13" s="14"/>
      <c r="Y13" s="14"/>
      <c r="Z13" s="14"/>
      <c r="AA13" s="14"/>
      <c r="AB13" s="14"/>
      <c r="AC13" s="14" t="s">
        <v>309</v>
      </c>
      <c r="AD13" s="14">
        <v>0</v>
      </c>
      <c r="AE13" s="14">
        <v>1</v>
      </c>
      <c r="AF13" s="14">
        <v>0</v>
      </c>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c r="BF13" s="14"/>
      <c r="BG13" s="14"/>
      <c r="BH13" s="14"/>
      <c r="BI13" s="14"/>
      <c r="BJ13" s="14"/>
      <c r="BK13" s="14"/>
      <c r="BL13" s="14"/>
      <c r="BM13" s="14"/>
      <c r="BN13" s="14"/>
      <c r="BO13" s="14"/>
      <c r="BP13" s="14"/>
      <c r="BQ13" s="14"/>
      <c r="BR13" s="14"/>
      <c r="BS13" s="14"/>
      <c r="BT13" s="14"/>
      <c r="BU13" s="14"/>
      <c r="BV13" s="14"/>
      <c r="BW13" s="14"/>
      <c r="BX13" s="14"/>
      <c r="BY13" s="14"/>
      <c r="BZ13" s="14"/>
      <c r="CA13" s="14"/>
      <c r="CB13" s="14" t="s">
        <v>335</v>
      </c>
      <c r="CC13" s="14" t="s">
        <v>247</v>
      </c>
      <c r="CD13" s="14">
        <v>1</v>
      </c>
      <c r="CE13" s="14">
        <v>0</v>
      </c>
      <c r="CF13" s="14">
        <v>0</v>
      </c>
      <c r="CG13" s="14">
        <v>0</v>
      </c>
      <c r="CH13" s="14">
        <v>0</v>
      </c>
      <c r="CI13" s="14">
        <v>0</v>
      </c>
      <c r="CJ13" s="14">
        <v>0</v>
      </c>
      <c r="CK13" s="14">
        <v>0</v>
      </c>
      <c r="CL13" s="14"/>
      <c r="CM13" s="14" t="s">
        <v>352</v>
      </c>
      <c r="CN13" s="14"/>
      <c r="CO13" s="73" t="s">
        <v>336</v>
      </c>
      <c r="CP13" s="14"/>
      <c r="CQ13" s="14">
        <v>200</v>
      </c>
      <c r="CR13" s="14"/>
      <c r="CS13" s="14"/>
      <c r="CT13" s="14"/>
      <c r="CU13" s="14"/>
      <c r="CV13" s="14"/>
      <c r="CW13" s="14"/>
      <c r="CX13" s="14"/>
      <c r="CY13" s="14"/>
      <c r="CZ13" s="14"/>
      <c r="DA13" s="14" t="s">
        <v>250</v>
      </c>
      <c r="DB13" s="14"/>
      <c r="DC13" s="14"/>
      <c r="DD13" s="14"/>
      <c r="DE13" s="14"/>
      <c r="DF13" s="14"/>
      <c r="DG13" s="14"/>
      <c r="DH13" s="14"/>
      <c r="DI13" s="14"/>
      <c r="DJ13" s="14"/>
      <c r="DK13" s="14"/>
      <c r="DL13" s="14"/>
      <c r="DM13" s="14"/>
      <c r="DN13" s="14"/>
      <c r="DO13" s="14"/>
      <c r="DP13" s="14"/>
      <c r="DQ13" s="14"/>
      <c r="DR13" s="14"/>
      <c r="DS13" s="14"/>
      <c r="DT13" s="14"/>
      <c r="DU13" s="14"/>
      <c r="DV13" s="14"/>
      <c r="DW13" s="14"/>
      <c r="DX13" s="14"/>
      <c r="DY13" s="14"/>
      <c r="DZ13" s="14"/>
      <c r="EA13" s="14"/>
      <c r="EB13" s="14"/>
      <c r="EC13" s="14"/>
      <c r="ED13" s="14"/>
      <c r="EE13" s="14"/>
      <c r="EF13" s="14"/>
      <c r="EG13" s="14"/>
      <c r="EH13" s="14"/>
      <c r="EI13" s="14"/>
      <c r="EJ13" s="14"/>
      <c r="EK13" s="14"/>
      <c r="EL13" s="14"/>
      <c r="EM13" s="14"/>
      <c r="EN13" s="14"/>
      <c r="EO13" s="14"/>
      <c r="EP13" s="14"/>
      <c r="EQ13" s="14"/>
      <c r="ER13" s="14"/>
      <c r="ES13" s="14"/>
      <c r="ET13" s="14"/>
      <c r="EU13" s="14"/>
      <c r="EV13" s="14"/>
      <c r="EW13" s="14"/>
      <c r="EX13" s="14"/>
      <c r="EY13" s="14"/>
      <c r="EZ13" s="14"/>
      <c r="FA13" s="14" t="s">
        <v>251</v>
      </c>
      <c r="FB13" s="14"/>
      <c r="FC13" s="14" t="s">
        <v>2929</v>
      </c>
      <c r="FD13" s="14">
        <f>COUNTIF(Tableau1[[#This Row],[legad_2_category_eligbility]],"All Libyan children (18 and under)")</f>
        <v>0</v>
      </c>
      <c r="FE13" s="14">
        <v>0</v>
      </c>
      <c r="FF13" s="14">
        <v>1</v>
      </c>
      <c r="FG13" s="14">
        <v>1</v>
      </c>
      <c r="FH13" s="14">
        <v>1</v>
      </c>
      <c r="FI13" s="14">
        <v>1</v>
      </c>
      <c r="FJ13" s="14">
        <v>1</v>
      </c>
      <c r="FK13" s="14">
        <v>1</v>
      </c>
      <c r="FL13" s="14">
        <v>1</v>
      </c>
      <c r="FM13" s="14">
        <v>1</v>
      </c>
      <c r="FN13" s="14">
        <v>1</v>
      </c>
      <c r="FO13" s="14">
        <v>1</v>
      </c>
      <c r="FP13" s="14">
        <v>0</v>
      </c>
      <c r="FQ13" s="14">
        <v>0</v>
      </c>
      <c r="FR13" s="14">
        <v>1</v>
      </c>
      <c r="FS13" s="14">
        <v>1</v>
      </c>
      <c r="FT13" s="14">
        <v>0</v>
      </c>
      <c r="FU13" s="14">
        <v>0</v>
      </c>
      <c r="FV13" s="14">
        <v>0</v>
      </c>
      <c r="FW13" s="14">
        <v>0</v>
      </c>
      <c r="FX13" s="14"/>
      <c r="FY13" s="14"/>
      <c r="FZ13" s="14"/>
      <c r="GA13" s="14"/>
      <c r="GB13" s="14" t="s">
        <v>240</v>
      </c>
      <c r="GC13" s="14"/>
      <c r="GD13" s="14"/>
      <c r="GE13" s="14"/>
      <c r="GF13" s="14" t="s">
        <v>252</v>
      </c>
      <c r="GG13" s="14"/>
      <c r="GH13" s="14"/>
      <c r="GI13" s="14"/>
      <c r="GJ13" s="14"/>
      <c r="GK13" s="14"/>
      <c r="GL13" s="14"/>
      <c r="GM13" s="14"/>
      <c r="GN13" s="14"/>
      <c r="GO13" s="14"/>
      <c r="GP13" s="14" t="s">
        <v>468</v>
      </c>
      <c r="GQ13" s="14">
        <v>0</v>
      </c>
      <c r="GR13" s="14">
        <v>1</v>
      </c>
      <c r="GS13" s="14">
        <v>1</v>
      </c>
      <c r="GT13" s="14">
        <v>0</v>
      </c>
      <c r="GU13" s="14">
        <v>0</v>
      </c>
      <c r="GV13" s="14">
        <v>0</v>
      </c>
      <c r="GW13" s="14"/>
      <c r="GX13" s="14"/>
      <c r="GY13" s="14"/>
      <c r="GZ13" s="14"/>
      <c r="HA13" s="14"/>
      <c r="HB13" s="14"/>
      <c r="HC13" s="14"/>
      <c r="HD13" s="14"/>
      <c r="HE13" s="14"/>
      <c r="HF13" s="14" t="s">
        <v>469</v>
      </c>
      <c r="HG13" s="14">
        <v>0</v>
      </c>
      <c r="HH13" s="14">
        <v>1</v>
      </c>
      <c r="HI13" s="14">
        <v>1</v>
      </c>
      <c r="HJ13" s="14">
        <v>0</v>
      </c>
      <c r="HK13" s="14">
        <v>1</v>
      </c>
      <c r="HL13" s="14">
        <v>0</v>
      </c>
      <c r="HM13" s="14">
        <v>0</v>
      </c>
      <c r="HN13" s="14">
        <v>1</v>
      </c>
      <c r="HO13" s="14">
        <v>1</v>
      </c>
      <c r="HP13" s="14">
        <v>0</v>
      </c>
      <c r="HQ13" s="14">
        <v>0</v>
      </c>
      <c r="HR13" s="14">
        <v>0</v>
      </c>
      <c r="HS13" s="14"/>
      <c r="HT13" s="14" t="s">
        <v>257</v>
      </c>
      <c r="HU13" s="14"/>
      <c r="HV13" s="14"/>
      <c r="HW13" s="14" t="s">
        <v>252</v>
      </c>
      <c r="HX13" s="14"/>
      <c r="HY13" s="14"/>
      <c r="HZ13" s="14"/>
      <c r="IA13" s="14" t="s">
        <v>2942</v>
      </c>
      <c r="IB13" s="14"/>
      <c r="IC13" s="14"/>
      <c r="ID13" s="14"/>
      <c r="IE13" s="14"/>
      <c r="IF13" s="14"/>
      <c r="IG13" s="14"/>
      <c r="IH13" s="14"/>
      <c r="II13" s="14"/>
      <c r="IJ13" s="14"/>
      <c r="IK13" s="14"/>
      <c r="IL13" s="14"/>
      <c r="IM13" s="14"/>
      <c r="IN13" s="14"/>
      <c r="IO13" s="73"/>
      <c r="IP13" s="14"/>
      <c r="IQ13" s="14"/>
      <c r="IR13" s="14"/>
      <c r="IS13" s="14"/>
      <c r="IT13" s="14"/>
      <c r="IU13" s="14"/>
      <c r="IV13" s="14"/>
      <c r="IW13" s="14"/>
      <c r="IX13" s="14"/>
      <c r="IY13" s="14"/>
      <c r="IZ13" s="14"/>
      <c r="JA13" s="14"/>
      <c r="JB13" s="14"/>
      <c r="JC13" s="14"/>
      <c r="JD13" s="14"/>
      <c r="JE13" s="14"/>
      <c r="JF13" s="14"/>
      <c r="JG13" s="14"/>
      <c r="JH13" s="14"/>
      <c r="JI13" s="14"/>
      <c r="JJ13" s="14"/>
      <c r="JK13" s="14"/>
      <c r="JL13" s="14"/>
      <c r="JM13" s="14"/>
      <c r="JN13" s="14"/>
      <c r="JO13" s="14"/>
      <c r="JP13" s="14"/>
      <c r="JQ13" s="14"/>
      <c r="JR13" s="14"/>
      <c r="JS13" s="14" t="s">
        <v>358</v>
      </c>
      <c r="JT13" s="14">
        <v>0</v>
      </c>
      <c r="JU13" s="14">
        <v>1</v>
      </c>
      <c r="JV13" s="14">
        <v>0</v>
      </c>
      <c r="JW13" s="14">
        <v>0</v>
      </c>
      <c r="JX13" s="14">
        <v>0</v>
      </c>
      <c r="JY13" s="14">
        <v>0</v>
      </c>
      <c r="JZ13" s="14">
        <v>0</v>
      </c>
      <c r="KA13" s="14">
        <v>0</v>
      </c>
      <c r="KB13" s="14">
        <v>0</v>
      </c>
      <c r="KC13" s="14"/>
      <c r="KD13" s="73"/>
      <c r="KE13" s="73"/>
      <c r="KF13" s="73"/>
      <c r="KG13" s="73"/>
      <c r="KH13" s="73"/>
      <c r="KI13" s="73"/>
      <c r="KJ13" s="73"/>
      <c r="KK13" s="73"/>
      <c r="KL13" s="73"/>
      <c r="KM13" s="73"/>
      <c r="KN13" s="14"/>
      <c r="KO13" s="14" t="s">
        <v>2984</v>
      </c>
      <c r="KP13" s="14" t="s">
        <v>472</v>
      </c>
      <c r="KQ13" s="14">
        <v>1</v>
      </c>
      <c r="KR13" s="14">
        <v>0</v>
      </c>
      <c r="KS13" s="14">
        <v>1</v>
      </c>
      <c r="KT13" s="14">
        <v>1</v>
      </c>
      <c r="KU13" s="14">
        <v>1</v>
      </c>
      <c r="KV13" s="14">
        <v>1</v>
      </c>
      <c r="KW13" s="14">
        <v>0</v>
      </c>
      <c r="KX13" s="14">
        <v>0</v>
      </c>
      <c r="KY13" s="14">
        <v>1</v>
      </c>
      <c r="KZ13" s="14">
        <v>1</v>
      </c>
      <c r="LA13" s="14">
        <v>1</v>
      </c>
      <c r="LB13" s="14">
        <v>1</v>
      </c>
      <c r="LC13" s="14">
        <v>0</v>
      </c>
      <c r="LD13" s="14">
        <v>0</v>
      </c>
      <c r="LE13" s="14">
        <v>0</v>
      </c>
      <c r="LF13" s="14">
        <v>0</v>
      </c>
      <c r="LG13" s="14">
        <v>0</v>
      </c>
      <c r="LH13" s="14"/>
      <c r="LI13" s="14" t="s">
        <v>361</v>
      </c>
      <c r="LJ13" s="14"/>
      <c r="LK13" s="14"/>
      <c r="LL13" s="14"/>
      <c r="LM13" s="14"/>
      <c r="LN13" s="14"/>
      <c r="LO13" s="14"/>
      <c r="LP13" s="14"/>
      <c r="LQ13" s="14"/>
      <c r="LR13" s="14"/>
      <c r="LS13" s="14"/>
      <c r="LT13" s="14"/>
      <c r="LU13" s="14"/>
      <c r="LV13" s="14"/>
      <c r="LW13" s="14"/>
      <c r="LX13" s="14"/>
      <c r="LY13" s="14"/>
      <c r="LZ13" s="14"/>
      <c r="MA13" s="14"/>
      <c r="MB13" s="14"/>
      <c r="MC13" s="14"/>
      <c r="MD13" s="14"/>
      <c r="ME13" s="14"/>
      <c r="MF13" s="14"/>
      <c r="MG13" s="14"/>
      <c r="MH13" s="14"/>
      <c r="MI13" s="14"/>
      <c r="MJ13" s="14"/>
      <c r="MK13" s="14"/>
      <c r="ML13" s="14"/>
      <c r="MM13" s="14"/>
      <c r="MN13" s="14"/>
      <c r="MO13" s="14"/>
      <c r="MP13" s="14"/>
      <c r="MQ13" s="14"/>
      <c r="MR13" s="14"/>
      <c r="MS13" s="14"/>
      <c r="MT13" s="14"/>
      <c r="MU13" s="14"/>
      <c r="MV13" s="14"/>
      <c r="MW13" s="14"/>
      <c r="MX13" s="14"/>
      <c r="MY13" s="14" t="s">
        <v>3044</v>
      </c>
      <c r="MZ13" s="14" t="s">
        <v>474</v>
      </c>
      <c r="NA13" s="14">
        <v>0</v>
      </c>
      <c r="NB13" s="14">
        <v>1</v>
      </c>
      <c r="NC13" s="14">
        <v>0</v>
      </c>
      <c r="ND13" s="14">
        <v>1</v>
      </c>
      <c r="NE13" s="14">
        <v>0</v>
      </c>
      <c r="NF13" s="14">
        <v>0</v>
      </c>
      <c r="NG13" s="14">
        <v>0</v>
      </c>
      <c r="NH13" s="14">
        <v>0</v>
      </c>
      <c r="NI13" s="14"/>
      <c r="NJ13" s="14" t="s">
        <v>475</v>
      </c>
      <c r="NK13" s="14">
        <v>0</v>
      </c>
      <c r="NL13" s="14">
        <v>0</v>
      </c>
      <c r="NM13" s="14">
        <v>1</v>
      </c>
      <c r="NN13" s="14">
        <v>1</v>
      </c>
      <c r="NO13" s="14">
        <v>1</v>
      </c>
      <c r="NP13" s="14">
        <v>1</v>
      </c>
      <c r="NQ13" s="14"/>
      <c r="NR13" s="14"/>
      <c r="NS13" s="14"/>
      <c r="NT13" s="14"/>
      <c r="NU13" s="14"/>
      <c r="NV13" s="14"/>
      <c r="NW13" s="14"/>
      <c r="NX13" s="14"/>
      <c r="NY13" s="14"/>
      <c r="NZ13" s="14"/>
      <c r="OA13" s="14"/>
      <c r="OB13" s="14"/>
      <c r="OC13" s="14"/>
      <c r="OD13" s="14"/>
      <c r="OE13" s="14" t="s">
        <v>476</v>
      </c>
      <c r="OF13" s="14">
        <v>0</v>
      </c>
      <c r="OG13" s="14">
        <v>1</v>
      </c>
      <c r="OH13" s="14">
        <v>1</v>
      </c>
      <c r="OI13" s="14">
        <v>0</v>
      </c>
      <c r="OJ13" s="14">
        <v>0</v>
      </c>
      <c r="OK13" s="14">
        <v>0</v>
      </c>
      <c r="OL13" s="14">
        <v>0</v>
      </c>
      <c r="OM13" s="14">
        <v>0</v>
      </c>
      <c r="ON13" s="14">
        <v>0</v>
      </c>
      <c r="OO13" s="14">
        <v>0</v>
      </c>
      <c r="OP13" s="14">
        <v>0</v>
      </c>
      <c r="OQ13" s="14">
        <v>0</v>
      </c>
      <c r="OR13" s="14"/>
      <c r="OS13" s="14"/>
      <c r="OT13" s="14"/>
      <c r="OU13" s="14"/>
      <c r="OV13" s="14"/>
      <c r="OW13" s="14"/>
      <c r="OX13" s="14"/>
      <c r="OY13" s="14"/>
      <c r="OZ13" s="14"/>
      <c r="PA13" s="14"/>
      <c r="PB13" s="14"/>
      <c r="PC13" s="14"/>
      <c r="PD13" s="14"/>
      <c r="PE13" s="14"/>
      <c r="PF13" s="14"/>
      <c r="PG13" s="14"/>
      <c r="PH13" s="14"/>
      <c r="PI13" s="14"/>
      <c r="PJ13" s="14"/>
      <c r="PK13" s="14"/>
      <c r="PL13" s="14"/>
      <c r="PM13" s="14"/>
      <c r="PN13" s="14"/>
      <c r="PO13" s="14"/>
      <c r="PP13" s="14"/>
      <c r="PQ13" s="14"/>
      <c r="PR13" s="14"/>
      <c r="PS13" s="14" t="s">
        <v>459</v>
      </c>
      <c r="PT13" s="14">
        <v>0</v>
      </c>
      <c r="PU13" s="14">
        <v>1</v>
      </c>
      <c r="PV13" s="14">
        <v>1</v>
      </c>
      <c r="PW13" s="14">
        <v>1</v>
      </c>
      <c r="PX13" s="14">
        <v>1</v>
      </c>
      <c r="PY13" s="14">
        <v>0</v>
      </c>
      <c r="PZ13" s="14">
        <v>0</v>
      </c>
      <c r="QA13" s="14">
        <v>0</v>
      </c>
      <c r="QB13" s="14">
        <v>0</v>
      </c>
      <c r="QC13" s="14">
        <v>0</v>
      </c>
      <c r="QD13" s="14"/>
      <c r="QE13" s="14"/>
      <c r="QF13" s="14"/>
      <c r="QG13" s="14"/>
      <c r="QH13" s="14"/>
      <c r="QI13" s="14"/>
      <c r="QJ13" s="14"/>
      <c r="QK13" s="14"/>
      <c r="QL13" s="14"/>
      <c r="QM13" s="14"/>
      <c r="QN13" s="14"/>
      <c r="QO13" s="14"/>
      <c r="QP13" s="14"/>
      <c r="QQ13" s="14"/>
      <c r="QR13" s="14"/>
      <c r="QS13" s="14"/>
      <c r="QT13" s="14"/>
      <c r="QU13" s="14"/>
      <c r="QV13" s="14"/>
      <c r="QW13" s="14"/>
      <c r="QX13" s="14"/>
      <c r="QY13" s="14"/>
      <c r="QZ13" s="14"/>
      <c r="RA13" s="14"/>
      <c r="RB13" s="14"/>
      <c r="RC13" s="14" t="s">
        <v>477</v>
      </c>
      <c r="RD13" s="14">
        <v>0</v>
      </c>
      <c r="RE13" s="14">
        <v>1</v>
      </c>
      <c r="RF13" s="14">
        <v>0</v>
      </c>
      <c r="RG13" s="14">
        <v>1</v>
      </c>
      <c r="RH13" s="14">
        <v>1</v>
      </c>
      <c r="RI13" s="14">
        <v>1</v>
      </c>
      <c r="RJ13" s="14">
        <v>0</v>
      </c>
      <c r="RK13" s="14">
        <v>0</v>
      </c>
      <c r="RL13" s="14">
        <v>0</v>
      </c>
      <c r="RM13" s="14">
        <v>0</v>
      </c>
      <c r="RN13" s="14">
        <v>0</v>
      </c>
      <c r="RO13" s="14"/>
      <c r="RP13" s="14"/>
      <c r="RQ13" s="14"/>
      <c r="RR13" s="14"/>
      <c r="RS13" s="14"/>
      <c r="RT13" s="14"/>
      <c r="RU13" s="14"/>
      <c r="RV13" s="14"/>
      <c r="RW13" s="14"/>
      <c r="RX13" s="14"/>
      <c r="RY13" s="14"/>
      <c r="RZ13" s="14"/>
      <c r="SA13" s="14"/>
      <c r="SB13" s="14"/>
      <c r="SC13" s="14" t="s">
        <v>2698</v>
      </c>
      <c r="SD13" s="14">
        <v>0</v>
      </c>
      <c r="SE13" s="14">
        <v>0</v>
      </c>
      <c r="SF13" s="14">
        <v>0</v>
      </c>
      <c r="SG13" s="14">
        <v>0</v>
      </c>
      <c r="SH13" s="14">
        <v>1</v>
      </c>
      <c r="SI13" s="14">
        <v>1</v>
      </c>
      <c r="SJ13" s="14">
        <v>0</v>
      </c>
      <c r="SK13" s="14">
        <v>0</v>
      </c>
      <c r="SL13" s="14">
        <v>0</v>
      </c>
      <c r="SM13" s="14">
        <v>1</v>
      </c>
      <c r="SN13" s="14">
        <v>0</v>
      </c>
      <c r="SO13" s="14">
        <v>0</v>
      </c>
      <c r="SP13" s="14">
        <v>0</v>
      </c>
      <c r="SQ13" s="14"/>
      <c r="SR13" s="14" t="s">
        <v>3083</v>
      </c>
      <c r="SS13" s="14"/>
      <c r="ST13" s="14"/>
      <c r="SU13" s="14"/>
      <c r="SV13" s="14"/>
      <c r="SW13" s="14" t="s">
        <v>375</v>
      </c>
      <c r="SX13" s="14">
        <v>1</v>
      </c>
      <c r="SY13" s="14">
        <v>0</v>
      </c>
      <c r="SZ13" s="14">
        <v>1</v>
      </c>
      <c r="TA13" s="14"/>
      <c r="TB13" s="14"/>
      <c r="TC13" s="14"/>
      <c r="TD13" s="14"/>
      <c r="TE13" s="14"/>
      <c r="TF13" s="14"/>
      <c r="TG13" s="14"/>
      <c r="TH13" s="14"/>
      <c r="TI13" s="14" t="s">
        <v>240</v>
      </c>
      <c r="TJ13" s="14" t="s">
        <v>240</v>
      </c>
      <c r="TK13" s="14" t="s">
        <v>3101</v>
      </c>
      <c r="TL13" s="14" t="s">
        <v>3095</v>
      </c>
      <c r="TM13" s="14"/>
      <c r="TN13" s="14"/>
      <c r="TO13" s="14"/>
      <c r="TP13" s="14"/>
      <c r="TQ13" s="34" t="s">
        <v>3127</v>
      </c>
      <c r="TR13" s="14">
        <v>225981604</v>
      </c>
      <c r="TS13" s="14" t="s">
        <v>483</v>
      </c>
      <c r="TT13" s="12">
        <v>44493.728113425917</v>
      </c>
      <c r="TU13" s="14"/>
      <c r="TV13" s="14"/>
      <c r="TW13" s="14" t="s">
        <v>279</v>
      </c>
      <c r="TX13" s="14" t="s">
        <v>280</v>
      </c>
      <c r="TY13" s="14"/>
      <c r="TZ13" s="14">
        <v>11</v>
      </c>
    </row>
    <row r="14" spans="1:546" s="15" customFormat="1" x14ac:dyDescent="0.25">
      <c r="A14" s="12">
        <v>44493.561766712963</v>
      </c>
      <c r="B14" s="12">
        <v>44493.591075405093</v>
      </c>
      <c r="C14" s="12">
        <v>44493</v>
      </c>
      <c r="D14" s="14" t="s">
        <v>484</v>
      </c>
      <c r="E14" s="14"/>
      <c r="F14" s="12">
        <v>44493</v>
      </c>
      <c r="G14" s="14" t="s">
        <v>240</v>
      </c>
      <c r="H14" s="14" t="s">
        <v>240</v>
      </c>
      <c r="I14" s="14" t="s">
        <v>252</v>
      </c>
      <c r="J14" s="14" t="s">
        <v>331</v>
      </c>
      <c r="K14" s="14" t="s">
        <v>242</v>
      </c>
      <c r="L14" s="14"/>
      <c r="M14" s="14" t="s">
        <v>243</v>
      </c>
      <c r="N14" s="14" t="s">
        <v>486</v>
      </c>
      <c r="O14" s="14">
        <v>1</v>
      </c>
      <c r="P14" s="14">
        <v>0</v>
      </c>
      <c r="Q14" s="14">
        <v>0</v>
      </c>
      <c r="R14" s="14">
        <v>0</v>
      </c>
      <c r="S14" s="14">
        <v>0</v>
      </c>
      <c r="T14" s="14">
        <v>0</v>
      </c>
      <c r="U14" s="14">
        <v>0</v>
      </c>
      <c r="V14" s="14">
        <v>0</v>
      </c>
      <c r="W14" s="14">
        <v>0</v>
      </c>
      <c r="X14" s="14">
        <v>0</v>
      </c>
      <c r="Y14" s="14"/>
      <c r="Z14" s="14">
        <v>30</v>
      </c>
      <c r="AA14" s="14">
        <v>50</v>
      </c>
      <c r="AB14" s="14">
        <v>4</v>
      </c>
      <c r="AC14" s="14"/>
      <c r="AD14" s="14"/>
      <c r="AE14" s="14"/>
      <c r="AF14" s="14"/>
      <c r="AG14" s="14" t="s">
        <v>487</v>
      </c>
      <c r="AH14" s="14">
        <v>0</v>
      </c>
      <c r="AI14" s="14">
        <v>0</v>
      </c>
      <c r="AJ14" s="14">
        <v>1</v>
      </c>
      <c r="AK14" s="14">
        <v>0</v>
      </c>
      <c r="AL14" s="14">
        <v>0</v>
      </c>
      <c r="AM14" s="14">
        <v>0</v>
      </c>
      <c r="AN14" s="14">
        <v>0</v>
      </c>
      <c r="AO14" s="14"/>
      <c r="AP14" s="14"/>
      <c r="AQ14" s="14"/>
      <c r="AR14" s="14"/>
      <c r="AS14" s="14"/>
      <c r="AT14" s="14"/>
      <c r="AU14" s="14"/>
      <c r="AV14" s="14"/>
      <c r="AW14" s="14"/>
      <c r="AX14" s="14"/>
      <c r="AY14" s="14"/>
      <c r="AZ14" s="14"/>
      <c r="BA14" s="14"/>
      <c r="BB14" s="14"/>
      <c r="BC14" s="14"/>
      <c r="BD14" s="14"/>
      <c r="BE14" s="14"/>
      <c r="BF14" s="14"/>
      <c r="BG14" s="14"/>
      <c r="BH14" s="14"/>
      <c r="BI14" s="14"/>
      <c r="BJ14" s="14"/>
      <c r="BK14" s="14"/>
      <c r="BL14" s="14"/>
      <c r="BM14" s="14"/>
      <c r="BN14" s="14"/>
      <c r="BO14" s="14"/>
      <c r="BP14" s="14"/>
      <c r="BQ14" s="14"/>
      <c r="BR14" s="14"/>
      <c r="BS14" s="14"/>
      <c r="BT14" s="14"/>
      <c r="BU14" s="14"/>
      <c r="BV14" s="14"/>
      <c r="BW14" s="14"/>
      <c r="BX14" s="14"/>
      <c r="BY14" s="14"/>
      <c r="BZ14" s="14"/>
      <c r="CA14" s="14"/>
      <c r="CB14" s="14" t="s">
        <v>335</v>
      </c>
      <c r="CC14" s="14" t="s">
        <v>310</v>
      </c>
      <c r="CD14" s="14">
        <v>0</v>
      </c>
      <c r="CE14" s="14">
        <v>1</v>
      </c>
      <c r="CF14" s="14">
        <v>0</v>
      </c>
      <c r="CG14" s="14">
        <v>0</v>
      </c>
      <c r="CH14" s="14">
        <v>0</v>
      </c>
      <c r="CI14" s="14">
        <v>0</v>
      </c>
      <c r="CJ14" s="14">
        <v>0</v>
      </c>
      <c r="CK14" s="14">
        <v>0</v>
      </c>
      <c r="CL14" s="14"/>
      <c r="CM14" s="14"/>
      <c r="CN14" s="14"/>
      <c r="CO14" s="73" t="s">
        <v>411</v>
      </c>
      <c r="CP14" s="14"/>
      <c r="CQ14" s="14">
        <v>600</v>
      </c>
      <c r="CR14" s="14"/>
      <c r="CS14" s="14"/>
      <c r="CT14" s="14"/>
      <c r="CU14" s="14"/>
      <c r="CV14" s="14"/>
      <c r="CW14" s="14"/>
      <c r="CX14" s="14"/>
      <c r="CY14" s="14"/>
      <c r="CZ14" s="14"/>
      <c r="DA14" s="14" t="s">
        <v>413</v>
      </c>
      <c r="DB14" s="14"/>
      <c r="DC14" s="14"/>
      <c r="DD14" s="14"/>
      <c r="DE14" s="14"/>
      <c r="DF14" s="14"/>
      <c r="DG14" s="14"/>
      <c r="DH14" s="14"/>
      <c r="DI14" s="14"/>
      <c r="DJ14" s="14"/>
      <c r="DK14" s="14"/>
      <c r="DL14" s="14"/>
      <c r="DM14" s="14"/>
      <c r="DN14" s="14"/>
      <c r="DO14" s="14"/>
      <c r="DP14" s="14"/>
      <c r="DQ14" s="14"/>
      <c r="DR14" s="14"/>
      <c r="DS14" s="14"/>
      <c r="DT14" s="14"/>
      <c r="DU14" s="14"/>
      <c r="DV14" s="14"/>
      <c r="DW14" s="14"/>
      <c r="DX14" s="14"/>
      <c r="DY14" s="14"/>
      <c r="DZ14" s="14"/>
      <c r="EA14" s="14"/>
      <c r="EB14" s="14"/>
      <c r="EC14" s="14"/>
      <c r="ED14" s="14"/>
      <c r="EE14" s="14"/>
      <c r="EF14" s="14"/>
      <c r="EG14" s="14"/>
      <c r="EH14" s="14"/>
      <c r="EI14" s="14"/>
      <c r="EJ14" s="14"/>
      <c r="EK14" s="14"/>
      <c r="EL14" s="14"/>
      <c r="EM14" s="14"/>
      <c r="EN14" s="14"/>
      <c r="EO14" s="14"/>
      <c r="EP14" s="14"/>
      <c r="EQ14" s="14"/>
      <c r="ER14" s="14"/>
      <c r="ES14" s="14"/>
      <c r="ET14" s="14"/>
      <c r="EU14" s="14"/>
      <c r="EV14" s="14"/>
      <c r="EW14" s="14"/>
      <c r="EX14" s="14"/>
      <c r="EY14" s="14"/>
      <c r="EZ14" s="14"/>
      <c r="FA14" s="14" t="s">
        <v>251</v>
      </c>
      <c r="FB14" s="14"/>
      <c r="FC14" s="14" t="s">
        <v>311</v>
      </c>
      <c r="FD14" s="14">
        <v>0</v>
      </c>
      <c r="FE14" s="14">
        <v>0</v>
      </c>
      <c r="FF14" s="14">
        <v>0</v>
      </c>
      <c r="FG14" s="14">
        <v>0</v>
      </c>
      <c r="FH14" s="14">
        <v>0</v>
      </c>
      <c r="FI14" s="14">
        <v>0</v>
      </c>
      <c r="FJ14" s="14">
        <v>0</v>
      </c>
      <c r="FK14" s="14">
        <v>0</v>
      </c>
      <c r="FL14" s="14">
        <v>0</v>
      </c>
      <c r="FM14" s="14">
        <v>0</v>
      </c>
      <c r="FN14" s="14">
        <v>0</v>
      </c>
      <c r="FO14" s="14">
        <v>0</v>
      </c>
      <c r="FP14" s="14">
        <v>0</v>
      </c>
      <c r="FQ14" s="14">
        <v>0</v>
      </c>
      <c r="FR14" s="14">
        <v>0</v>
      </c>
      <c r="FS14" s="14">
        <v>0</v>
      </c>
      <c r="FT14" s="14">
        <v>0</v>
      </c>
      <c r="FU14" s="14">
        <v>1</v>
      </c>
      <c r="FV14" s="14">
        <v>0</v>
      </c>
      <c r="FW14" s="14">
        <v>0</v>
      </c>
      <c r="FX14" s="14" t="s">
        <v>2913</v>
      </c>
      <c r="FY14" s="14"/>
      <c r="FZ14" s="14"/>
      <c r="GA14" s="14"/>
      <c r="GB14" s="14" t="s">
        <v>240</v>
      </c>
      <c r="GC14" s="14"/>
      <c r="GD14" s="14"/>
      <c r="GE14" s="14"/>
      <c r="GF14" s="14" t="s">
        <v>252</v>
      </c>
      <c r="GG14" s="14"/>
      <c r="GH14" s="14"/>
      <c r="GI14" s="14"/>
      <c r="GJ14" s="14"/>
      <c r="GK14" s="14"/>
      <c r="GL14" s="14"/>
      <c r="GM14" s="14"/>
      <c r="GN14" s="14"/>
      <c r="GO14" s="14"/>
      <c r="GP14" s="14" t="s">
        <v>287</v>
      </c>
      <c r="GQ14" s="14">
        <v>1</v>
      </c>
      <c r="GR14" s="14">
        <v>0</v>
      </c>
      <c r="GS14" s="14">
        <v>0</v>
      </c>
      <c r="GT14" s="14">
        <v>0</v>
      </c>
      <c r="GU14" s="14">
        <v>0</v>
      </c>
      <c r="GV14" s="14">
        <v>0</v>
      </c>
      <c r="GW14" s="14"/>
      <c r="GX14" s="14"/>
      <c r="GY14" s="14"/>
      <c r="GZ14" s="14"/>
      <c r="HA14" s="14"/>
      <c r="HB14" s="14"/>
      <c r="HC14" s="14"/>
      <c r="HD14" s="14"/>
      <c r="HE14" s="14"/>
      <c r="HF14" s="14" t="s">
        <v>288</v>
      </c>
      <c r="HG14" s="14">
        <v>0</v>
      </c>
      <c r="HH14" s="14">
        <v>1</v>
      </c>
      <c r="HI14" s="14">
        <v>0</v>
      </c>
      <c r="HJ14" s="14">
        <v>0</v>
      </c>
      <c r="HK14" s="14">
        <v>0</v>
      </c>
      <c r="HL14" s="14">
        <v>0</v>
      </c>
      <c r="HM14" s="14">
        <v>0</v>
      </c>
      <c r="HN14" s="14">
        <v>0</v>
      </c>
      <c r="HO14" s="14">
        <v>0</v>
      </c>
      <c r="HP14" s="14">
        <v>0</v>
      </c>
      <c r="HQ14" s="14">
        <v>0</v>
      </c>
      <c r="HR14" s="14">
        <v>0</v>
      </c>
      <c r="HS14" s="14"/>
      <c r="HT14" s="14" t="s">
        <v>357</v>
      </c>
      <c r="HU14" s="14"/>
      <c r="HV14" s="14"/>
      <c r="HW14" s="14"/>
      <c r="HX14" s="14" t="s">
        <v>240</v>
      </c>
      <c r="HY14" s="14"/>
      <c r="HZ14" s="14"/>
      <c r="IA14" s="14"/>
      <c r="IB14" s="14"/>
      <c r="IC14" s="14"/>
      <c r="ID14" s="14"/>
      <c r="IE14" s="14"/>
      <c r="IF14" s="14"/>
      <c r="IG14" s="14"/>
      <c r="IH14" s="14"/>
      <c r="II14" s="14"/>
      <c r="IJ14" s="14"/>
      <c r="IK14" s="14"/>
      <c r="IL14" s="14"/>
      <c r="IM14" s="14"/>
      <c r="IN14" s="14"/>
      <c r="IO14" s="73"/>
      <c r="IP14" s="14"/>
      <c r="IQ14" s="14"/>
      <c r="IR14" s="14"/>
      <c r="IS14" s="14"/>
      <c r="IT14" s="14"/>
      <c r="IU14" s="14"/>
      <c r="IV14" s="14"/>
      <c r="IW14" s="14"/>
      <c r="IX14" s="14"/>
      <c r="IY14" s="14"/>
      <c r="IZ14" s="14"/>
      <c r="JA14" s="14"/>
      <c r="JB14" s="14"/>
      <c r="JC14" s="14"/>
      <c r="JD14" s="14"/>
      <c r="JE14" s="14"/>
      <c r="JF14" s="14"/>
      <c r="JG14" s="14"/>
      <c r="JH14" s="14"/>
      <c r="JI14" s="14"/>
      <c r="JJ14" s="14"/>
      <c r="JK14" s="14"/>
      <c r="JL14" s="14"/>
      <c r="JM14" s="14"/>
      <c r="JN14" s="14"/>
      <c r="JO14" s="14"/>
      <c r="JP14" s="14"/>
      <c r="JQ14" s="14"/>
      <c r="JR14" s="14"/>
      <c r="JS14" s="14"/>
      <c r="JT14" s="14"/>
      <c r="JU14" s="14"/>
      <c r="JV14" s="14"/>
      <c r="JW14" s="14"/>
      <c r="JX14" s="14"/>
      <c r="JY14" s="14"/>
      <c r="JZ14" s="14"/>
      <c r="KA14" s="14"/>
      <c r="KB14" s="14"/>
      <c r="KC14" s="14"/>
      <c r="KD14" s="73" t="s">
        <v>289</v>
      </c>
      <c r="KE14" s="73">
        <v>1</v>
      </c>
      <c r="KF14" s="73">
        <v>0</v>
      </c>
      <c r="KG14" s="73">
        <v>0</v>
      </c>
      <c r="KH14" s="73">
        <v>0</v>
      </c>
      <c r="KI14" s="73">
        <v>0</v>
      </c>
      <c r="KJ14" s="73">
        <v>0</v>
      </c>
      <c r="KK14" s="73">
        <v>0</v>
      </c>
      <c r="KL14" s="73">
        <v>0</v>
      </c>
      <c r="KM14" s="73">
        <v>0</v>
      </c>
      <c r="KN14" s="14"/>
      <c r="KO14" s="73" t="s">
        <v>2964</v>
      </c>
      <c r="KP14" s="77" t="s">
        <v>2981</v>
      </c>
      <c r="KQ14" s="73">
        <v>1</v>
      </c>
      <c r="KR14" s="73">
        <v>1</v>
      </c>
      <c r="KS14" s="73">
        <v>1</v>
      </c>
      <c r="KT14" s="73">
        <v>1</v>
      </c>
      <c r="KU14" s="73">
        <v>1</v>
      </c>
      <c r="KV14" s="73">
        <v>0</v>
      </c>
      <c r="KW14" s="73">
        <v>0</v>
      </c>
      <c r="KX14" s="73">
        <v>0</v>
      </c>
      <c r="KY14" s="73">
        <v>0</v>
      </c>
      <c r="KZ14" s="73">
        <v>0</v>
      </c>
      <c r="LA14" s="73">
        <v>0</v>
      </c>
      <c r="LB14" s="73">
        <v>1</v>
      </c>
      <c r="LC14" s="73">
        <v>1</v>
      </c>
      <c r="LD14" s="73">
        <v>0</v>
      </c>
      <c r="LE14" s="73">
        <v>0</v>
      </c>
      <c r="LF14" s="73">
        <v>0</v>
      </c>
      <c r="LG14" s="73">
        <v>0</v>
      </c>
      <c r="LH14" s="73"/>
      <c r="LI14" s="73" t="s">
        <v>292</v>
      </c>
      <c r="LJ14" s="14"/>
      <c r="LK14" s="14"/>
      <c r="LL14" s="14"/>
      <c r="LM14" s="14"/>
      <c r="LN14" s="14"/>
      <c r="LO14" s="14"/>
      <c r="LP14" s="14"/>
      <c r="LQ14" s="14"/>
      <c r="LR14" s="14"/>
      <c r="LS14" s="14"/>
      <c r="LT14" s="14"/>
      <c r="LU14" s="14"/>
      <c r="LV14" s="14"/>
      <c r="LW14" s="14"/>
      <c r="LX14" s="14"/>
      <c r="LY14" s="14"/>
      <c r="LZ14" s="14"/>
      <c r="MA14" s="14"/>
      <c r="MB14" s="14"/>
      <c r="MC14" s="14"/>
      <c r="MD14" s="14"/>
      <c r="ME14" s="14"/>
      <c r="MF14" s="14"/>
      <c r="MG14" s="14"/>
      <c r="MH14" s="14"/>
      <c r="MI14" s="14"/>
      <c r="MJ14" s="14"/>
      <c r="MK14" s="14"/>
      <c r="ML14" s="14"/>
      <c r="MM14" s="14"/>
      <c r="MN14" s="14"/>
      <c r="MO14" s="14"/>
      <c r="MP14" s="14"/>
      <c r="MQ14" s="14"/>
      <c r="MR14" s="14"/>
      <c r="MS14" s="14"/>
      <c r="MT14" s="14"/>
      <c r="MU14" s="14"/>
      <c r="MV14" s="14"/>
      <c r="MW14" s="14"/>
      <c r="MX14" s="14"/>
      <c r="MY14" s="14" t="s">
        <v>3044</v>
      </c>
      <c r="MZ14" s="14" t="s">
        <v>490</v>
      </c>
      <c r="NA14" s="14">
        <v>0</v>
      </c>
      <c r="NB14" s="14">
        <v>0</v>
      </c>
      <c r="NC14" s="14">
        <v>1</v>
      </c>
      <c r="ND14" s="14">
        <v>0</v>
      </c>
      <c r="NE14" s="14">
        <v>0</v>
      </c>
      <c r="NF14" s="14">
        <v>0</v>
      </c>
      <c r="NG14" s="14">
        <v>0</v>
      </c>
      <c r="NH14" s="14">
        <v>0</v>
      </c>
      <c r="NI14" s="14"/>
      <c r="NJ14" s="14" t="s">
        <v>399</v>
      </c>
      <c r="NK14" s="14">
        <v>1</v>
      </c>
      <c r="NL14" s="14">
        <v>0</v>
      </c>
      <c r="NM14" s="14">
        <v>0</v>
      </c>
      <c r="NN14" s="14">
        <v>0</v>
      </c>
      <c r="NO14" s="14">
        <v>0</v>
      </c>
      <c r="NP14" s="14">
        <v>0</v>
      </c>
      <c r="NQ14" s="14"/>
      <c r="NR14" s="14"/>
      <c r="NS14" s="14"/>
      <c r="NT14" s="14"/>
      <c r="NU14" s="14"/>
      <c r="NV14" s="14"/>
      <c r="NW14" s="14"/>
      <c r="NX14" s="14"/>
      <c r="NY14" s="14"/>
      <c r="NZ14" s="14"/>
      <c r="OA14" s="14"/>
      <c r="OB14" s="14"/>
      <c r="OC14" s="14"/>
      <c r="OD14" s="14"/>
      <c r="OE14" s="73" t="s">
        <v>298</v>
      </c>
      <c r="OF14" s="73">
        <v>0</v>
      </c>
      <c r="OG14" s="73">
        <v>0</v>
      </c>
      <c r="OH14" s="73">
        <v>1</v>
      </c>
      <c r="OI14" s="73">
        <v>0</v>
      </c>
      <c r="OJ14" s="73">
        <v>0</v>
      </c>
      <c r="OK14" s="73">
        <v>0</v>
      </c>
      <c r="OL14" s="73">
        <v>0</v>
      </c>
      <c r="OM14" s="73">
        <v>0</v>
      </c>
      <c r="ON14" s="73">
        <v>0</v>
      </c>
      <c r="OO14" s="73">
        <v>0</v>
      </c>
      <c r="OP14" s="73">
        <v>0</v>
      </c>
      <c r="OQ14" s="73">
        <v>0</v>
      </c>
      <c r="OR14" s="73"/>
      <c r="OS14" s="14"/>
      <c r="OT14" s="14"/>
      <c r="OU14" s="14"/>
      <c r="OV14" s="14"/>
      <c r="OW14" s="14"/>
      <c r="OX14" s="14"/>
      <c r="OY14" s="14"/>
      <c r="OZ14" s="14"/>
      <c r="PA14" s="14"/>
      <c r="PB14" s="14"/>
      <c r="PC14" s="14"/>
      <c r="PD14" s="14"/>
      <c r="PE14" s="14"/>
      <c r="PF14" s="14"/>
      <c r="PG14" s="14"/>
      <c r="PH14" s="14"/>
      <c r="PI14" s="14"/>
      <c r="PJ14" s="14"/>
      <c r="PK14" s="14"/>
      <c r="PL14" s="14"/>
      <c r="PM14" s="14"/>
      <c r="PN14" s="14"/>
      <c r="PO14" s="14"/>
      <c r="PP14" s="14"/>
      <c r="PQ14" s="14"/>
      <c r="PR14" s="14"/>
      <c r="PS14" s="73" t="s">
        <v>255</v>
      </c>
      <c r="PT14" s="73">
        <v>0</v>
      </c>
      <c r="PU14" s="73">
        <v>0</v>
      </c>
      <c r="PV14" s="73">
        <v>0</v>
      </c>
      <c r="PW14" s="73">
        <v>0</v>
      </c>
      <c r="PX14" s="73">
        <v>0</v>
      </c>
      <c r="PY14" s="73">
        <v>0</v>
      </c>
      <c r="PZ14" s="73">
        <v>0</v>
      </c>
      <c r="QA14" s="73">
        <v>0</v>
      </c>
      <c r="QB14" s="73">
        <v>1</v>
      </c>
      <c r="QC14" s="73">
        <v>0</v>
      </c>
      <c r="QD14" s="73"/>
      <c r="QE14" s="14"/>
      <c r="QF14" s="14"/>
      <c r="QG14" s="14"/>
      <c r="QH14" s="14"/>
      <c r="QI14" s="14"/>
      <c r="QJ14" s="14"/>
      <c r="QK14" s="14"/>
      <c r="QL14" s="14"/>
      <c r="QM14" s="14"/>
      <c r="QN14" s="14"/>
      <c r="QO14" s="14"/>
      <c r="QP14" s="14"/>
      <c r="QQ14" s="14"/>
      <c r="QR14" s="14"/>
      <c r="QS14" s="14"/>
      <c r="QT14" s="14"/>
      <c r="QU14" s="14"/>
      <c r="QV14" s="14"/>
      <c r="QW14" s="14"/>
      <c r="QX14" s="14"/>
      <c r="QY14" s="14"/>
      <c r="QZ14" s="14"/>
      <c r="RA14" s="14"/>
      <c r="RB14" s="14"/>
      <c r="RC14" s="73" t="s">
        <v>255</v>
      </c>
      <c r="RD14" s="73">
        <v>0</v>
      </c>
      <c r="RE14" s="73">
        <v>0</v>
      </c>
      <c r="RF14" s="73">
        <v>0</v>
      </c>
      <c r="RG14" s="73">
        <v>0</v>
      </c>
      <c r="RH14" s="73">
        <v>0</v>
      </c>
      <c r="RI14" s="73">
        <v>0</v>
      </c>
      <c r="RJ14" s="73">
        <v>0</v>
      </c>
      <c r="RK14" s="73">
        <v>0</v>
      </c>
      <c r="RL14" s="73">
        <v>0</v>
      </c>
      <c r="RM14" s="73">
        <v>1</v>
      </c>
      <c r="RN14" s="73">
        <v>0</v>
      </c>
      <c r="RO14" s="73"/>
      <c r="RP14" s="14"/>
      <c r="RQ14" s="14"/>
      <c r="RR14" s="14"/>
      <c r="RS14" s="14"/>
      <c r="RT14" s="14"/>
      <c r="RU14" s="14"/>
      <c r="RV14" s="14"/>
      <c r="RW14" s="14"/>
      <c r="RX14" s="14"/>
      <c r="RY14" s="14"/>
      <c r="RZ14" s="14"/>
      <c r="SA14" s="14"/>
      <c r="SB14" s="14"/>
      <c r="SC14" s="14" t="s">
        <v>323</v>
      </c>
      <c r="SD14" s="14">
        <v>0</v>
      </c>
      <c r="SE14" s="14">
        <v>0</v>
      </c>
      <c r="SF14" s="14">
        <v>0</v>
      </c>
      <c r="SG14" s="14">
        <v>1</v>
      </c>
      <c r="SH14" s="14">
        <v>0</v>
      </c>
      <c r="SI14" s="14">
        <v>0</v>
      </c>
      <c r="SJ14" s="14">
        <v>0</v>
      </c>
      <c r="SK14" s="14">
        <v>0</v>
      </c>
      <c r="SL14" s="14">
        <v>0</v>
      </c>
      <c r="SM14" s="14">
        <v>0</v>
      </c>
      <c r="SN14" s="14">
        <v>0</v>
      </c>
      <c r="SO14" s="14">
        <v>0</v>
      </c>
      <c r="SP14" s="14">
        <v>0</v>
      </c>
      <c r="SQ14" s="14"/>
      <c r="SR14" s="14" t="s">
        <v>3079</v>
      </c>
      <c r="SS14" s="14"/>
      <c r="ST14" s="14"/>
      <c r="SU14" s="14"/>
      <c r="SV14" s="14"/>
      <c r="SW14" s="73" t="s">
        <v>271</v>
      </c>
      <c r="SX14" s="73">
        <v>1</v>
      </c>
      <c r="SY14" s="73">
        <v>0</v>
      </c>
      <c r="SZ14" s="73">
        <v>0</v>
      </c>
      <c r="TA14" s="14"/>
      <c r="TB14" s="14"/>
      <c r="TC14" s="14"/>
      <c r="TD14" s="14"/>
      <c r="TE14" s="14"/>
      <c r="TF14" s="14"/>
      <c r="TG14" s="14"/>
      <c r="TH14" s="14"/>
      <c r="TI14" s="73" t="s">
        <v>240</v>
      </c>
      <c r="TJ14" s="73" t="s">
        <v>240</v>
      </c>
      <c r="TK14" s="73" t="s">
        <v>3102</v>
      </c>
      <c r="TL14" s="73" t="s">
        <v>3116</v>
      </c>
      <c r="TM14" s="14"/>
      <c r="TN14" s="14"/>
      <c r="TO14" s="14"/>
      <c r="TP14" s="14"/>
      <c r="TQ14" s="34" t="s">
        <v>2083</v>
      </c>
      <c r="TR14" s="14">
        <v>226001072</v>
      </c>
      <c r="TS14" s="14" t="s">
        <v>494</v>
      </c>
      <c r="TT14" s="12">
        <v>44493.806250000001</v>
      </c>
      <c r="TU14" s="14"/>
      <c r="TV14" s="14"/>
      <c r="TW14" s="14" t="s">
        <v>279</v>
      </c>
      <c r="TX14" s="14" t="s">
        <v>280</v>
      </c>
      <c r="TY14" s="14"/>
      <c r="TZ14" s="14">
        <v>12</v>
      </c>
    </row>
    <row r="15" spans="1:546" s="34" customFormat="1" x14ac:dyDescent="0.25">
      <c r="A15" s="12">
        <v>44493.607995335653</v>
      </c>
      <c r="B15" s="12">
        <v>44493.685750856479</v>
      </c>
      <c r="C15" s="12">
        <v>44493</v>
      </c>
      <c r="D15" s="14" t="s">
        <v>495</v>
      </c>
      <c r="E15" s="14"/>
      <c r="F15" s="12">
        <v>44493</v>
      </c>
      <c r="G15" s="14" t="s">
        <v>240</v>
      </c>
      <c r="H15" s="14" t="s">
        <v>240</v>
      </c>
      <c r="I15" s="14" t="s">
        <v>252</v>
      </c>
      <c r="J15" s="14" t="s">
        <v>496</v>
      </c>
      <c r="K15" s="14" t="s">
        <v>242</v>
      </c>
      <c r="L15" s="14"/>
      <c r="M15" s="14" t="s">
        <v>389</v>
      </c>
      <c r="N15" s="14"/>
      <c r="O15" s="14"/>
      <c r="P15" s="14"/>
      <c r="Q15" s="14"/>
      <c r="R15" s="14"/>
      <c r="S15" s="14"/>
      <c r="T15" s="14"/>
      <c r="U15" s="14"/>
      <c r="V15" s="14"/>
      <c r="W15" s="14"/>
      <c r="X15" s="14"/>
      <c r="Y15" s="14"/>
      <c r="Z15" s="14"/>
      <c r="AA15" s="14"/>
      <c r="AB15" s="14"/>
      <c r="AC15" s="14" t="s">
        <v>497</v>
      </c>
      <c r="AD15" s="14">
        <v>1</v>
      </c>
      <c r="AE15" s="14">
        <v>0</v>
      </c>
      <c r="AF15" s="14">
        <v>0</v>
      </c>
      <c r="AG15" s="14"/>
      <c r="AH15" s="14"/>
      <c r="AI15" s="14"/>
      <c r="AJ15" s="14"/>
      <c r="AK15" s="14"/>
      <c r="AL15" s="14"/>
      <c r="AM15" s="14"/>
      <c r="AN15" s="14"/>
      <c r="AO15" s="14"/>
      <c r="AP15" s="14" t="s">
        <v>335</v>
      </c>
      <c r="AQ15" s="14" t="s">
        <v>247</v>
      </c>
      <c r="AR15" s="14">
        <v>1</v>
      </c>
      <c r="AS15" s="14">
        <v>0</v>
      </c>
      <c r="AT15" s="14">
        <v>0</v>
      </c>
      <c r="AU15" s="14">
        <v>0</v>
      </c>
      <c r="AV15" s="14">
        <v>0</v>
      </c>
      <c r="AW15" s="14">
        <v>0</v>
      </c>
      <c r="AX15" s="14">
        <v>0</v>
      </c>
      <c r="AY15" s="14">
        <v>0</v>
      </c>
      <c r="AZ15" s="14"/>
      <c r="BA15" s="14" t="s">
        <v>282</v>
      </c>
      <c r="BB15" s="14"/>
      <c r="BC15" s="14" t="s">
        <v>249</v>
      </c>
      <c r="BD15" s="14"/>
      <c r="BE15" s="14">
        <v>100</v>
      </c>
      <c r="BF15" s="14"/>
      <c r="BG15" s="14"/>
      <c r="BH15" s="14"/>
      <c r="BI15" s="14"/>
      <c r="BJ15" s="14"/>
      <c r="BK15" s="14"/>
      <c r="BL15" s="14"/>
      <c r="BM15" s="14"/>
      <c r="BN15" s="14"/>
      <c r="BO15" s="14" t="s">
        <v>2511</v>
      </c>
      <c r="BP15" s="14"/>
      <c r="BQ15" s="14"/>
      <c r="BR15" s="14"/>
      <c r="BS15" s="14"/>
      <c r="BT15" s="14"/>
      <c r="BU15" s="14"/>
      <c r="BV15" s="14"/>
      <c r="BW15" s="14"/>
      <c r="BX15" s="14"/>
      <c r="BY15" s="14"/>
      <c r="BZ15" s="14"/>
      <c r="CA15" s="14"/>
      <c r="CB15" s="14"/>
      <c r="CC15" s="14" t="s">
        <v>284</v>
      </c>
      <c r="CD15" s="14"/>
      <c r="CE15" s="14"/>
      <c r="CF15" s="14"/>
      <c r="CG15" s="14"/>
      <c r="CH15" s="14"/>
      <c r="CI15" s="14"/>
      <c r="CJ15" s="14"/>
      <c r="CK15" s="14"/>
      <c r="CL15" s="14"/>
      <c r="CM15" s="14"/>
      <c r="CN15" s="14"/>
      <c r="CO15" s="73"/>
      <c r="CP15" s="14"/>
      <c r="CQ15" s="14"/>
      <c r="CR15" s="14"/>
      <c r="CS15" s="14"/>
      <c r="CT15" s="14"/>
      <c r="CU15" s="14"/>
      <c r="CV15" s="14"/>
      <c r="CW15" s="14"/>
      <c r="CX15" s="14"/>
      <c r="CY15" s="14"/>
      <c r="CZ15" s="14"/>
      <c r="DA15" s="14"/>
      <c r="DB15" s="14"/>
      <c r="DC15" s="14"/>
      <c r="DD15" s="14"/>
      <c r="DE15" s="14"/>
      <c r="DF15" s="14"/>
      <c r="DG15" s="14"/>
      <c r="DH15" s="14"/>
      <c r="DI15" s="14"/>
      <c r="DJ15" s="14"/>
      <c r="DK15" s="14"/>
      <c r="DL15" s="14"/>
      <c r="DM15" s="14"/>
      <c r="DN15" s="14"/>
      <c r="DO15" s="14"/>
      <c r="DP15" s="14"/>
      <c r="DQ15" s="14"/>
      <c r="DR15" s="14"/>
      <c r="DS15" s="14"/>
      <c r="DT15" s="14"/>
      <c r="DU15" s="14"/>
      <c r="DV15" s="14"/>
      <c r="DW15" s="14"/>
      <c r="DX15" s="14"/>
      <c r="DY15" s="14"/>
      <c r="DZ15" s="14"/>
      <c r="EA15" s="14"/>
      <c r="EB15" s="14"/>
      <c r="EC15" s="14"/>
      <c r="ED15" s="14"/>
      <c r="EE15" s="14"/>
      <c r="EF15" s="14"/>
      <c r="EG15" s="14"/>
      <c r="EH15" s="14"/>
      <c r="EI15" s="14"/>
      <c r="EJ15" s="14"/>
      <c r="EK15" s="14"/>
      <c r="EL15" s="14"/>
      <c r="EM15" s="14"/>
      <c r="EN15" s="14"/>
      <c r="EO15" s="14"/>
      <c r="EP15" s="14"/>
      <c r="EQ15" s="14"/>
      <c r="ER15" s="14"/>
      <c r="ES15" s="14"/>
      <c r="ET15" s="14"/>
      <c r="EU15" s="14"/>
      <c r="EV15" s="14"/>
      <c r="EW15" s="14"/>
      <c r="EX15" s="14"/>
      <c r="EY15" s="14"/>
      <c r="EZ15" s="14" t="s">
        <v>442</v>
      </c>
      <c r="FA15" s="14"/>
      <c r="FB15" s="14"/>
      <c r="FC15" s="14"/>
      <c r="FD15" s="14"/>
      <c r="FE15" s="14"/>
      <c r="FF15" s="14"/>
      <c r="FG15" s="14"/>
      <c r="FH15" s="14"/>
      <c r="FI15" s="14"/>
      <c r="FJ15" s="14"/>
      <c r="FK15" s="14"/>
      <c r="FL15" s="14"/>
      <c r="FM15" s="14"/>
      <c r="FN15" s="14"/>
      <c r="FO15" s="14"/>
      <c r="FP15" s="14"/>
      <c r="FQ15" s="14"/>
      <c r="FR15" s="14"/>
      <c r="FS15" s="14"/>
      <c r="FT15" s="14"/>
      <c r="FU15" s="14"/>
      <c r="FV15" s="14"/>
      <c r="FW15" s="14"/>
      <c r="FX15" s="14"/>
      <c r="FY15" s="14"/>
      <c r="FZ15" s="14" t="s">
        <v>240</v>
      </c>
      <c r="GA15" s="14"/>
      <c r="GB15" s="14"/>
      <c r="GC15" s="14"/>
      <c r="GD15" s="14"/>
      <c r="GE15" s="14"/>
      <c r="GF15" s="14" t="s">
        <v>255</v>
      </c>
      <c r="GG15" s="14"/>
      <c r="GH15" s="14" t="s">
        <v>287</v>
      </c>
      <c r="GI15" s="14">
        <v>1</v>
      </c>
      <c r="GJ15" s="14">
        <v>0</v>
      </c>
      <c r="GK15" s="14">
        <v>0</v>
      </c>
      <c r="GL15" s="14">
        <v>0</v>
      </c>
      <c r="GM15" s="14">
        <v>0</v>
      </c>
      <c r="GN15" s="14">
        <v>0</v>
      </c>
      <c r="GO15" s="14"/>
      <c r="GP15" s="14"/>
      <c r="GQ15" s="14"/>
      <c r="GR15" s="14"/>
      <c r="GS15" s="14"/>
      <c r="GT15" s="14"/>
      <c r="GU15" s="14"/>
      <c r="GV15" s="14"/>
      <c r="GW15" s="14"/>
      <c r="GX15" s="14"/>
      <c r="GY15" s="14"/>
      <c r="GZ15" s="14"/>
      <c r="HA15" s="14"/>
      <c r="HB15" s="14"/>
      <c r="HC15" s="14"/>
      <c r="HD15" s="14"/>
      <c r="HE15" s="14"/>
      <c r="HF15" s="14" t="s">
        <v>500</v>
      </c>
      <c r="HG15" s="14">
        <v>0</v>
      </c>
      <c r="HH15" s="14">
        <v>0</v>
      </c>
      <c r="HI15" s="14">
        <v>1</v>
      </c>
      <c r="HJ15" s="14">
        <v>0</v>
      </c>
      <c r="HK15" s="14">
        <v>0</v>
      </c>
      <c r="HL15" s="14">
        <v>0</v>
      </c>
      <c r="HM15" s="14">
        <v>0</v>
      </c>
      <c r="HN15" s="14">
        <v>1</v>
      </c>
      <c r="HO15" s="14">
        <v>0</v>
      </c>
      <c r="HP15" s="14">
        <v>0</v>
      </c>
      <c r="HQ15" s="14">
        <v>0</v>
      </c>
      <c r="HR15" s="14">
        <v>0</v>
      </c>
      <c r="HS15" s="14"/>
      <c r="HT15" s="14" t="s">
        <v>257</v>
      </c>
      <c r="HU15" s="14" t="s">
        <v>240</v>
      </c>
      <c r="HV15" s="14"/>
      <c r="HW15" s="14"/>
      <c r="HX15" s="14"/>
      <c r="HY15" s="14"/>
      <c r="HZ15" s="14"/>
      <c r="IA15" s="14"/>
      <c r="IB15" s="14"/>
      <c r="IC15" s="14" t="s">
        <v>419</v>
      </c>
      <c r="ID15" s="14">
        <v>1</v>
      </c>
      <c r="IE15" s="14">
        <v>0</v>
      </c>
      <c r="IF15" s="14">
        <v>0</v>
      </c>
      <c r="IG15" s="14">
        <v>0</v>
      </c>
      <c r="IH15" s="14">
        <v>0</v>
      </c>
      <c r="II15" s="14">
        <v>0</v>
      </c>
      <c r="IJ15" s="14"/>
      <c r="IK15" s="14">
        <v>0</v>
      </c>
      <c r="IL15" s="14">
        <v>0</v>
      </c>
      <c r="IM15" s="14">
        <v>0</v>
      </c>
      <c r="IN15" s="14"/>
      <c r="IO15" s="73"/>
      <c r="IP15" s="14"/>
      <c r="IQ15" s="14"/>
      <c r="IR15" s="14"/>
      <c r="IS15" s="14"/>
      <c r="IT15" s="14"/>
      <c r="IU15" s="14"/>
      <c r="IV15" s="14"/>
      <c r="IW15" s="14"/>
      <c r="IX15" s="14"/>
      <c r="IY15" s="14"/>
      <c r="IZ15" s="14"/>
      <c r="JA15" s="14" t="s">
        <v>2971</v>
      </c>
      <c r="JB15" s="14">
        <v>1</v>
      </c>
      <c r="JC15" s="14">
        <v>1</v>
      </c>
      <c r="JD15" s="14">
        <v>1</v>
      </c>
      <c r="JE15" s="14">
        <v>1</v>
      </c>
      <c r="JF15" s="14">
        <v>0</v>
      </c>
      <c r="JG15" s="14">
        <v>0</v>
      </c>
      <c r="JH15" s="14">
        <v>0</v>
      </c>
      <c r="JI15" s="14">
        <v>0</v>
      </c>
      <c r="JJ15" s="14">
        <v>0</v>
      </c>
      <c r="JK15" s="14">
        <v>0</v>
      </c>
      <c r="JL15" s="14">
        <v>0</v>
      </c>
      <c r="JM15" s="14">
        <v>1</v>
      </c>
      <c r="JN15" s="14">
        <v>1</v>
      </c>
      <c r="JO15" s="14">
        <v>0</v>
      </c>
      <c r="JP15" s="14">
        <v>0</v>
      </c>
      <c r="JQ15" s="14" t="s">
        <v>2970</v>
      </c>
      <c r="JR15" s="14" t="s">
        <v>292</v>
      </c>
      <c r="JS15" s="14"/>
      <c r="JT15" s="14"/>
      <c r="JU15" s="14"/>
      <c r="JV15" s="14"/>
      <c r="JW15" s="14"/>
      <c r="JX15" s="14"/>
      <c r="JY15" s="14"/>
      <c r="JZ15" s="14"/>
      <c r="KA15" s="14"/>
      <c r="KB15" s="14"/>
      <c r="KC15" s="14"/>
      <c r="KD15" s="73"/>
      <c r="KE15" s="73"/>
      <c r="KF15" s="73"/>
      <c r="KG15" s="73"/>
      <c r="KH15" s="73"/>
      <c r="KI15" s="73"/>
      <c r="KJ15" s="73"/>
      <c r="KK15" s="73"/>
      <c r="KL15" s="73"/>
      <c r="KM15" s="73"/>
      <c r="KN15" s="14"/>
      <c r="KO15" s="14"/>
      <c r="KP15" s="14"/>
      <c r="KQ15" s="14"/>
      <c r="KR15" s="14"/>
      <c r="KS15" s="14"/>
      <c r="KT15" s="14"/>
      <c r="KU15" s="14"/>
      <c r="KV15" s="14"/>
      <c r="KW15" s="14"/>
      <c r="KX15" s="14"/>
      <c r="KY15" s="14"/>
      <c r="KZ15" s="14"/>
      <c r="LA15" s="14"/>
      <c r="LB15" s="14"/>
      <c r="LC15" s="14"/>
      <c r="LD15" s="14"/>
      <c r="LE15" s="14"/>
      <c r="LF15" s="14"/>
      <c r="LG15" s="14"/>
      <c r="LH15" s="14"/>
      <c r="LI15" s="14"/>
      <c r="LJ15" s="14"/>
      <c r="LK15" s="14"/>
      <c r="LL15" s="14"/>
      <c r="LM15" s="14"/>
      <c r="LN15" s="14"/>
      <c r="LO15" s="14"/>
      <c r="LP15" s="14"/>
      <c r="LQ15" s="14"/>
      <c r="LR15" s="14"/>
      <c r="LS15" s="14"/>
      <c r="LT15" s="14"/>
      <c r="LU15" s="14"/>
      <c r="LV15" s="14"/>
      <c r="LW15" s="14"/>
      <c r="LX15" s="14"/>
      <c r="LY15" s="14"/>
      <c r="LZ15" s="14"/>
      <c r="MA15" s="14"/>
      <c r="MB15" s="14"/>
      <c r="MC15" s="14"/>
      <c r="MD15" s="14"/>
      <c r="ME15" s="14"/>
      <c r="MF15" s="14"/>
      <c r="MG15" s="14"/>
      <c r="MH15" s="14"/>
      <c r="MI15" s="14"/>
      <c r="MJ15" s="14"/>
      <c r="MK15" s="14"/>
      <c r="ML15" s="14"/>
      <c r="MM15" s="14"/>
      <c r="MN15" s="14"/>
      <c r="MO15" s="14"/>
      <c r="MP15" s="14"/>
      <c r="MQ15" s="14"/>
      <c r="MR15" s="14"/>
      <c r="MS15" s="14"/>
      <c r="MT15" s="14"/>
      <c r="MU15" s="14"/>
      <c r="MV15" s="14"/>
      <c r="MW15" s="14"/>
      <c r="MX15" s="14"/>
      <c r="MY15" s="14" t="s">
        <v>2541</v>
      </c>
      <c r="MZ15" s="14" t="s">
        <v>505</v>
      </c>
      <c r="NA15" s="14">
        <v>1</v>
      </c>
      <c r="NB15" s="14">
        <v>0</v>
      </c>
      <c r="NC15" s="14">
        <v>1</v>
      </c>
      <c r="ND15" s="14">
        <v>0</v>
      </c>
      <c r="NE15" s="14">
        <v>0</v>
      </c>
      <c r="NF15" s="14">
        <v>0</v>
      </c>
      <c r="NG15" s="14">
        <v>0</v>
      </c>
      <c r="NH15" s="14">
        <v>0</v>
      </c>
      <c r="NI15" s="14"/>
      <c r="NJ15" s="14" t="s">
        <v>506</v>
      </c>
      <c r="NK15" s="14">
        <v>1</v>
      </c>
      <c r="NL15" s="14">
        <v>0</v>
      </c>
      <c r="NM15" s="14">
        <v>0</v>
      </c>
      <c r="NN15" s="14">
        <v>0</v>
      </c>
      <c r="NO15" s="14">
        <v>1</v>
      </c>
      <c r="NP15" s="14">
        <v>1</v>
      </c>
      <c r="NQ15" s="14" t="s">
        <v>267</v>
      </c>
      <c r="NR15" s="14">
        <v>1</v>
      </c>
      <c r="NS15" s="14">
        <v>0</v>
      </c>
      <c r="NT15" s="14">
        <v>0</v>
      </c>
      <c r="NU15" s="14">
        <v>0</v>
      </c>
      <c r="NV15" s="14">
        <v>0</v>
      </c>
      <c r="NW15" s="14">
        <v>0</v>
      </c>
      <c r="NX15" s="14">
        <v>0</v>
      </c>
      <c r="NY15" s="14">
        <v>0</v>
      </c>
      <c r="NZ15" s="14">
        <v>0</v>
      </c>
      <c r="OA15" s="14">
        <v>0</v>
      </c>
      <c r="OB15" s="14">
        <v>0</v>
      </c>
      <c r="OC15" s="14">
        <v>0</v>
      </c>
      <c r="OD15" s="14"/>
      <c r="OE15" s="14"/>
      <c r="OF15" s="14"/>
      <c r="OG15" s="14"/>
      <c r="OH15" s="14"/>
      <c r="OI15" s="14"/>
      <c r="OJ15" s="14"/>
      <c r="OK15" s="14"/>
      <c r="OL15" s="14"/>
      <c r="OM15" s="14"/>
      <c r="ON15" s="14"/>
      <c r="OO15" s="14"/>
      <c r="OP15" s="14"/>
      <c r="OQ15" s="14"/>
      <c r="OR15" s="14"/>
      <c r="OS15" s="14"/>
      <c r="OT15" s="14"/>
      <c r="OU15" s="14"/>
      <c r="OV15" s="14"/>
      <c r="OW15" s="14"/>
      <c r="OX15" s="14"/>
      <c r="OY15" s="14"/>
      <c r="OZ15" s="14"/>
      <c r="PA15" s="14"/>
      <c r="PB15" s="14"/>
      <c r="PC15" s="14"/>
      <c r="PD15" s="14"/>
      <c r="PE15" s="14"/>
      <c r="PF15" s="14"/>
      <c r="PG15" s="14"/>
      <c r="PH15" s="14" t="s">
        <v>255</v>
      </c>
      <c r="PI15" s="14">
        <v>0</v>
      </c>
      <c r="PJ15" s="14">
        <v>0</v>
      </c>
      <c r="PK15" s="14">
        <v>0</v>
      </c>
      <c r="PL15" s="14">
        <v>0</v>
      </c>
      <c r="PM15" s="14">
        <v>0</v>
      </c>
      <c r="PN15" s="14">
        <v>0</v>
      </c>
      <c r="PO15" s="14">
        <v>0</v>
      </c>
      <c r="PP15" s="14">
        <v>1</v>
      </c>
      <c r="PQ15" s="14">
        <v>0</v>
      </c>
      <c r="PR15" s="14"/>
      <c r="PS15" s="14"/>
      <c r="PT15" s="14"/>
      <c r="PU15" s="14"/>
      <c r="PV15" s="14"/>
      <c r="PW15" s="14"/>
      <c r="PX15" s="14"/>
      <c r="PY15" s="14"/>
      <c r="PZ15" s="14"/>
      <c r="QA15" s="14"/>
      <c r="QB15" s="14"/>
      <c r="QC15" s="14"/>
      <c r="QD15" s="14"/>
      <c r="QE15" s="14"/>
      <c r="QF15" s="14"/>
      <c r="QG15" s="14"/>
      <c r="QH15" s="14"/>
      <c r="QI15" s="14"/>
      <c r="QJ15" s="14"/>
      <c r="QK15" s="14"/>
      <c r="QL15" s="14"/>
      <c r="QM15" s="14"/>
      <c r="QN15" s="14"/>
      <c r="QO15" s="14"/>
      <c r="QP15" s="14" t="s">
        <v>300</v>
      </c>
      <c r="QQ15" s="14">
        <v>0</v>
      </c>
      <c r="QR15" s="14">
        <v>1</v>
      </c>
      <c r="QS15" s="14">
        <v>0</v>
      </c>
      <c r="QT15" s="14">
        <v>0</v>
      </c>
      <c r="QU15" s="14">
        <v>0</v>
      </c>
      <c r="QV15" s="14">
        <v>0</v>
      </c>
      <c r="QW15" s="14">
        <v>0</v>
      </c>
      <c r="QX15" s="14"/>
      <c r="QY15" s="14">
        <v>0</v>
      </c>
      <c r="QZ15" s="14">
        <v>0</v>
      </c>
      <c r="RA15" s="14">
        <v>0</v>
      </c>
      <c r="RB15" s="14"/>
      <c r="RC15" s="14"/>
      <c r="RD15" s="14"/>
      <c r="RE15" s="14"/>
      <c r="RF15" s="14"/>
      <c r="RG15" s="14"/>
      <c r="RH15" s="14"/>
      <c r="RI15" s="14"/>
      <c r="RJ15" s="14"/>
      <c r="RK15" s="14"/>
      <c r="RL15" s="14"/>
      <c r="RM15" s="14"/>
      <c r="RN15" s="14"/>
      <c r="RO15" s="14"/>
      <c r="RP15" s="14"/>
      <c r="RQ15" s="14"/>
      <c r="RR15" s="14"/>
      <c r="RS15" s="14"/>
      <c r="RT15" s="14"/>
      <c r="RU15" s="14"/>
      <c r="RV15" s="14"/>
      <c r="RW15" s="14"/>
      <c r="RX15" s="14"/>
      <c r="RY15" s="14"/>
      <c r="RZ15" s="14"/>
      <c r="SA15" s="14"/>
      <c r="SB15" s="14"/>
      <c r="SC15" s="14" t="s">
        <v>372</v>
      </c>
      <c r="SD15" s="14">
        <v>0</v>
      </c>
      <c r="SE15" s="14">
        <v>0</v>
      </c>
      <c r="SF15" s="14">
        <v>0</v>
      </c>
      <c r="SG15" s="14">
        <v>0</v>
      </c>
      <c r="SH15" s="14">
        <v>0</v>
      </c>
      <c r="SI15" s="14">
        <v>1</v>
      </c>
      <c r="SJ15" s="14">
        <v>0</v>
      </c>
      <c r="SK15" s="14">
        <v>0</v>
      </c>
      <c r="SL15" s="14">
        <v>0</v>
      </c>
      <c r="SM15" s="14">
        <v>0</v>
      </c>
      <c r="SN15" s="14">
        <v>0</v>
      </c>
      <c r="SO15" s="14">
        <v>0</v>
      </c>
      <c r="SP15" s="14">
        <v>0</v>
      </c>
      <c r="SQ15" s="14"/>
      <c r="SR15" s="14" t="s">
        <v>3080</v>
      </c>
      <c r="SS15" s="14" t="s">
        <v>271</v>
      </c>
      <c r="ST15" s="14">
        <v>1</v>
      </c>
      <c r="SU15" s="14">
        <v>0</v>
      </c>
      <c r="SV15" s="14">
        <v>0</v>
      </c>
      <c r="SW15" s="14"/>
      <c r="SX15" s="14"/>
      <c r="SY15" s="14"/>
      <c r="SZ15" s="14"/>
      <c r="TA15" s="14"/>
      <c r="TB15" s="14"/>
      <c r="TC15" s="14"/>
      <c r="TD15" s="14"/>
      <c r="TE15" s="14" t="s">
        <v>252</v>
      </c>
      <c r="TF15" s="14" t="s">
        <v>252</v>
      </c>
      <c r="TG15" s="14"/>
      <c r="TH15" s="14"/>
      <c r="TI15" s="14"/>
      <c r="TJ15" s="14"/>
      <c r="TK15" s="14"/>
      <c r="TL15" s="14"/>
      <c r="TM15" s="14"/>
      <c r="TN15" s="14"/>
      <c r="TO15" s="14"/>
      <c r="TP15" s="14"/>
      <c r="TQ15" s="34" t="s">
        <v>2083</v>
      </c>
      <c r="TR15" s="14">
        <v>226198558</v>
      </c>
      <c r="TS15" s="14" t="s">
        <v>509</v>
      </c>
      <c r="TT15" s="12">
        <v>44494.475046296298</v>
      </c>
      <c r="TU15" s="14"/>
      <c r="TV15" s="14"/>
      <c r="TW15" s="14" t="s">
        <v>279</v>
      </c>
      <c r="TX15" s="14" t="s">
        <v>280</v>
      </c>
      <c r="TY15" s="14"/>
      <c r="TZ15" s="14">
        <v>13</v>
      </c>
    </row>
    <row r="16" spans="1:546" s="34" customFormat="1" x14ac:dyDescent="0.25">
      <c r="A16" s="12">
        <v>44493.694156284721</v>
      </c>
      <c r="B16" s="12">
        <v>44493.730090185178</v>
      </c>
      <c r="C16" s="12">
        <v>44493</v>
      </c>
      <c r="D16" s="14" t="s">
        <v>495</v>
      </c>
      <c r="E16" s="14"/>
      <c r="F16" s="12">
        <v>44493</v>
      </c>
      <c r="G16" s="14" t="s">
        <v>240</v>
      </c>
      <c r="H16" s="14" t="s">
        <v>240</v>
      </c>
      <c r="I16" s="14" t="s">
        <v>252</v>
      </c>
      <c r="J16" s="14" t="s">
        <v>496</v>
      </c>
      <c r="K16" s="14" t="s">
        <v>242</v>
      </c>
      <c r="L16" s="14"/>
      <c r="M16" s="14" t="s">
        <v>308</v>
      </c>
      <c r="N16" s="14"/>
      <c r="O16" s="14"/>
      <c r="P16" s="14"/>
      <c r="Q16" s="14"/>
      <c r="R16" s="14"/>
      <c r="S16" s="14"/>
      <c r="T16" s="14"/>
      <c r="U16" s="14"/>
      <c r="V16" s="14"/>
      <c r="W16" s="14"/>
      <c r="X16" s="14"/>
      <c r="Y16" s="14"/>
      <c r="Z16" s="14"/>
      <c r="AA16" s="14"/>
      <c r="AB16" s="14"/>
      <c r="AC16" s="14" t="s">
        <v>309</v>
      </c>
      <c r="AD16" s="14">
        <v>0</v>
      </c>
      <c r="AE16" s="14">
        <v>1</v>
      </c>
      <c r="AF16" s="14">
        <v>0</v>
      </c>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t="s">
        <v>335</v>
      </c>
      <c r="CC16" s="14" t="s">
        <v>247</v>
      </c>
      <c r="CD16" s="14">
        <v>1</v>
      </c>
      <c r="CE16" s="14">
        <v>0</v>
      </c>
      <c r="CF16" s="14">
        <v>0</v>
      </c>
      <c r="CG16" s="14">
        <v>0</v>
      </c>
      <c r="CH16" s="14">
        <v>0</v>
      </c>
      <c r="CI16" s="14">
        <v>0</v>
      </c>
      <c r="CJ16" s="14">
        <v>0</v>
      </c>
      <c r="CK16" s="14">
        <v>0</v>
      </c>
      <c r="CL16" s="14"/>
      <c r="CM16" s="14" t="s">
        <v>352</v>
      </c>
      <c r="CN16" s="14"/>
      <c r="CO16" s="73" t="s">
        <v>311</v>
      </c>
      <c r="CP16" s="14" t="s">
        <v>2857</v>
      </c>
      <c r="CQ16" s="14">
        <v>250</v>
      </c>
      <c r="CR16" s="14"/>
      <c r="CS16" s="14"/>
      <c r="CT16" s="14"/>
      <c r="CU16" s="14"/>
      <c r="CV16" s="14"/>
      <c r="CW16" s="14"/>
      <c r="CX16" s="14"/>
      <c r="CY16" s="14"/>
      <c r="CZ16" s="14"/>
      <c r="DA16" s="14" t="s">
        <v>250</v>
      </c>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t="s">
        <v>251</v>
      </c>
      <c r="FB16" s="14"/>
      <c r="FC16" s="14" t="s">
        <v>2927</v>
      </c>
      <c r="FD16" s="14">
        <f>COUNTIF(Tableau1[[#This Row],[legad_2_category_eligbility]],"All Libyan children (18 and under)")</f>
        <v>0</v>
      </c>
      <c r="FE16" s="14">
        <v>0</v>
      </c>
      <c r="FF16" s="14">
        <v>1</v>
      </c>
      <c r="FG16" s="14">
        <v>1</v>
      </c>
      <c r="FH16" s="14">
        <v>1</v>
      </c>
      <c r="FI16" s="14">
        <v>1</v>
      </c>
      <c r="FJ16" s="14">
        <v>1</v>
      </c>
      <c r="FK16" s="14">
        <v>1</v>
      </c>
      <c r="FL16" s="14">
        <v>1</v>
      </c>
      <c r="FM16" s="14">
        <v>1</v>
      </c>
      <c r="FN16" s="14">
        <v>1</v>
      </c>
      <c r="FO16" s="14">
        <v>1</v>
      </c>
      <c r="FP16" s="14">
        <v>0</v>
      </c>
      <c r="FQ16" s="14">
        <v>0</v>
      </c>
      <c r="FR16" s="14">
        <v>1</v>
      </c>
      <c r="FS16" s="14">
        <v>1</v>
      </c>
      <c r="FT16" s="14">
        <v>0</v>
      </c>
      <c r="FU16" s="14">
        <v>0</v>
      </c>
      <c r="FV16" s="14">
        <v>0</v>
      </c>
      <c r="FW16" s="14">
        <v>0</v>
      </c>
      <c r="FX16" s="14"/>
      <c r="FY16" s="14"/>
      <c r="FZ16" s="14"/>
      <c r="GA16" s="14"/>
      <c r="GB16" s="14" t="s">
        <v>240</v>
      </c>
      <c r="GC16" s="14"/>
      <c r="GD16" s="14"/>
      <c r="GE16" s="14"/>
      <c r="GF16" s="14" t="s">
        <v>252</v>
      </c>
      <c r="GG16" s="14"/>
      <c r="GH16" s="14"/>
      <c r="GI16" s="14"/>
      <c r="GJ16" s="14"/>
      <c r="GK16" s="14"/>
      <c r="GL16" s="14"/>
      <c r="GM16" s="14"/>
      <c r="GN16" s="14"/>
      <c r="GO16" s="14"/>
      <c r="GP16" s="14" t="s">
        <v>287</v>
      </c>
      <c r="GQ16" s="14">
        <v>1</v>
      </c>
      <c r="GR16" s="14">
        <v>0</v>
      </c>
      <c r="GS16" s="14">
        <v>0</v>
      </c>
      <c r="GT16" s="14">
        <v>0</v>
      </c>
      <c r="GU16" s="14">
        <v>0</v>
      </c>
      <c r="GV16" s="14">
        <v>0</v>
      </c>
      <c r="GW16" s="14"/>
      <c r="GX16" s="14"/>
      <c r="GY16" s="14"/>
      <c r="GZ16" s="14"/>
      <c r="HA16" s="14"/>
      <c r="HB16" s="14"/>
      <c r="HC16" s="14"/>
      <c r="HD16" s="14"/>
      <c r="HE16" s="14"/>
      <c r="HF16" s="14" t="s">
        <v>394</v>
      </c>
      <c r="HG16" s="14">
        <v>0</v>
      </c>
      <c r="HH16" s="14">
        <v>0</v>
      </c>
      <c r="HI16" s="14">
        <v>0</v>
      </c>
      <c r="HJ16" s="14">
        <v>0</v>
      </c>
      <c r="HK16" s="14">
        <v>0</v>
      </c>
      <c r="HL16" s="14">
        <v>0</v>
      </c>
      <c r="HM16" s="14">
        <v>0</v>
      </c>
      <c r="HN16" s="14">
        <v>1</v>
      </c>
      <c r="HO16" s="14">
        <v>0</v>
      </c>
      <c r="HP16" s="14">
        <v>0</v>
      </c>
      <c r="HQ16" s="14">
        <v>0</v>
      </c>
      <c r="HR16" s="14">
        <v>0</v>
      </c>
      <c r="HS16" s="14"/>
      <c r="HT16" s="14" t="s">
        <v>257</v>
      </c>
      <c r="HU16" s="14"/>
      <c r="HV16" s="14"/>
      <c r="HW16" s="14" t="s">
        <v>255</v>
      </c>
      <c r="HX16" s="14"/>
      <c r="HY16" s="14"/>
      <c r="HZ16" s="14"/>
      <c r="IA16" s="14"/>
      <c r="IB16" s="14"/>
      <c r="IC16" s="14"/>
      <c r="ID16" s="14"/>
      <c r="IE16" s="14"/>
      <c r="IF16" s="14"/>
      <c r="IG16" s="14"/>
      <c r="IH16" s="14"/>
      <c r="II16" s="14"/>
      <c r="IJ16" s="14"/>
      <c r="IK16" s="14"/>
      <c r="IL16" s="14"/>
      <c r="IM16" s="14"/>
      <c r="IN16" s="14"/>
      <c r="IO16" s="73"/>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t="s">
        <v>358</v>
      </c>
      <c r="JT16" s="14">
        <v>0</v>
      </c>
      <c r="JU16" s="14">
        <v>1</v>
      </c>
      <c r="JV16" s="14">
        <v>0</v>
      </c>
      <c r="JW16" s="14">
        <v>0</v>
      </c>
      <c r="JX16" s="14">
        <v>0</v>
      </c>
      <c r="JY16" s="14">
        <v>0</v>
      </c>
      <c r="JZ16" s="14">
        <v>0</v>
      </c>
      <c r="KA16" s="14">
        <v>0</v>
      </c>
      <c r="KB16" s="14">
        <v>0</v>
      </c>
      <c r="KC16" s="14"/>
      <c r="KD16" s="73"/>
      <c r="KE16" s="73"/>
      <c r="KF16" s="73"/>
      <c r="KG16" s="73"/>
      <c r="KH16" s="73"/>
      <c r="KI16" s="73"/>
      <c r="KJ16" s="73"/>
      <c r="KK16" s="73"/>
      <c r="KL16" s="73"/>
      <c r="KM16" s="73"/>
      <c r="KN16" s="14"/>
      <c r="KO16" s="14" t="s">
        <v>2993</v>
      </c>
      <c r="KP16" s="77" t="s">
        <v>2986</v>
      </c>
      <c r="KQ16" s="14">
        <v>1</v>
      </c>
      <c r="KR16" s="14">
        <v>0</v>
      </c>
      <c r="KS16" s="14">
        <v>1</v>
      </c>
      <c r="KT16" s="14">
        <v>1</v>
      </c>
      <c r="KU16" s="14">
        <v>0</v>
      </c>
      <c r="KV16" s="14">
        <v>0</v>
      </c>
      <c r="KW16" s="14">
        <v>0</v>
      </c>
      <c r="KX16" s="14">
        <v>0</v>
      </c>
      <c r="KY16" s="14">
        <v>1</v>
      </c>
      <c r="KZ16" s="14">
        <v>1</v>
      </c>
      <c r="LA16" s="14">
        <v>0</v>
      </c>
      <c r="LB16" s="14">
        <v>1</v>
      </c>
      <c r="LC16" s="14">
        <v>1</v>
      </c>
      <c r="LD16" s="14">
        <v>0</v>
      </c>
      <c r="LE16" s="14">
        <v>0</v>
      </c>
      <c r="LF16" s="14">
        <v>0</v>
      </c>
      <c r="LG16" s="14">
        <v>0</v>
      </c>
      <c r="LH16" s="14"/>
      <c r="LI16" s="14" t="s">
        <v>292</v>
      </c>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34" t="s">
        <v>3051</v>
      </c>
      <c r="MZ16" s="14" t="s">
        <v>517</v>
      </c>
      <c r="NA16" s="14">
        <v>0</v>
      </c>
      <c r="NB16" s="14">
        <v>0</v>
      </c>
      <c r="NC16" s="14">
        <v>1</v>
      </c>
      <c r="ND16" s="14">
        <v>1</v>
      </c>
      <c r="NE16" s="14">
        <v>0</v>
      </c>
      <c r="NF16" s="14">
        <v>1</v>
      </c>
      <c r="NG16" s="14">
        <v>0</v>
      </c>
      <c r="NH16" s="14">
        <v>0</v>
      </c>
      <c r="NI16" s="14" t="s">
        <v>3061</v>
      </c>
      <c r="NJ16" s="14" t="s">
        <v>519</v>
      </c>
      <c r="NK16" s="14">
        <v>1</v>
      </c>
      <c r="NL16" s="14">
        <v>1</v>
      </c>
      <c r="NM16" s="14">
        <v>1</v>
      </c>
      <c r="NN16" s="14">
        <v>0</v>
      </c>
      <c r="NO16" s="14">
        <v>1</v>
      </c>
      <c r="NP16" s="14">
        <v>1</v>
      </c>
      <c r="NQ16" s="14"/>
      <c r="NR16" s="14"/>
      <c r="NS16" s="14"/>
      <c r="NT16" s="14"/>
      <c r="NU16" s="14"/>
      <c r="NV16" s="14"/>
      <c r="NW16" s="14"/>
      <c r="NX16" s="14"/>
      <c r="NY16" s="14"/>
      <c r="NZ16" s="14"/>
      <c r="OA16" s="14"/>
      <c r="OB16" s="14"/>
      <c r="OC16" s="14"/>
      <c r="OD16" s="14"/>
      <c r="OE16" s="14" t="s">
        <v>298</v>
      </c>
      <c r="OF16" s="14">
        <v>0</v>
      </c>
      <c r="OG16" s="14">
        <v>0</v>
      </c>
      <c r="OH16" s="14">
        <v>1</v>
      </c>
      <c r="OI16" s="14">
        <v>0</v>
      </c>
      <c r="OJ16" s="14">
        <v>0</v>
      </c>
      <c r="OK16" s="14">
        <v>0</v>
      </c>
      <c r="OL16" s="14">
        <v>0</v>
      </c>
      <c r="OM16" s="14">
        <v>0</v>
      </c>
      <c r="ON16" s="14">
        <v>0</v>
      </c>
      <c r="OO16" s="14">
        <v>0</v>
      </c>
      <c r="OP16" s="14">
        <v>0</v>
      </c>
      <c r="OQ16" s="14">
        <v>0</v>
      </c>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t="s">
        <v>311</v>
      </c>
      <c r="PT16" s="14">
        <v>0</v>
      </c>
      <c r="PU16" s="14">
        <v>0</v>
      </c>
      <c r="PV16" s="14">
        <v>0</v>
      </c>
      <c r="PW16" s="14">
        <v>0</v>
      </c>
      <c r="PX16" s="14">
        <v>0</v>
      </c>
      <c r="PY16" s="14">
        <v>0</v>
      </c>
      <c r="PZ16" s="14">
        <v>0</v>
      </c>
      <c r="QA16" s="14">
        <v>1</v>
      </c>
      <c r="QB16" s="14">
        <v>0</v>
      </c>
      <c r="QC16" s="14">
        <v>0</v>
      </c>
      <c r="QD16" s="14" t="s">
        <v>3066</v>
      </c>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t="s">
        <v>2515</v>
      </c>
      <c r="RD16" s="14">
        <v>0</v>
      </c>
      <c r="RE16" s="14">
        <v>1</v>
      </c>
      <c r="RF16" s="14">
        <v>0</v>
      </c>
      <c r="RG16" s="14">
        <v>0</v>
      </c>
      <c r="RH16" s="14">
        <v>0</v>
      </c>
      <c r="RI16" s="14">
        <v>0</v>
      </c>
      <c r="RJ16" s="14">
        <v>0</v>
      </c>
      <c r="RK16" s="14">
        <v>1</v>
      </c>
      <c r="RL16" s="14">
        <v>0</v>
      </c>
      <c r="RM16" s="14">
        <v>0</v>
      </c>
      <c r="RN16" s="14">
        <v>0</v>
      </c>
      <c r="RO16" s="14"/>
      <c r="RP16" s="14"/>
      <c r="RQ16" s="14"/>
      <c r="RR16" s="14"/>
      <c r="RS16" s="14"/>
      <c r="RT16" s="14"/>
      <c r="RU16" s="14"/>
      <c r="RV16" s="14"/>
      <c r="RW16" s="14"/>
      <c r="RX16" s="14"/>
      <c r="RY16" s="14"/>
      <c r="RZ16" s="14"/>
      <c r="SA16" s="14"/>
      <c r="SB16" s="14"/>
      <c r="SC16" s="14" t="s">
        <v>2537</v>
      </c>
      <c r="SD16" s="14">
        <v>0</v>
      </c>
      <c r="SE16" s="14">
        <v>0</v>
      </c>
      <c r="SF16" s="14">
        <v>1</v>
      </c>
      <c r="SG16" s="14">
        <v>1</v>
      </c>
      <c r="SH16" s="14">
        <v>0</v>
      </c>
      <c r="SI16" s="14">
        <v>0</v>
      </c>
      <c r="SJ16" s="14">
        <v>0</v>
      </c>
      <c r="SK16" s="14">
        <v>0</v>
      </c>
      <c r="SL16" s="14">
        <v>0</v>
      </c>
      <c r="SM16" s="14">
        <v>0</v>
      </c>
      <c r="SN16" s="14">
        <v>0</v>
      </c>
      <c r="SO16" s="14">
        <v>0</v>
      </c>
      <c r="SP16" s="14">
        <v>0</v>
      </c>
      <c r="SQ16" s="14"/>
      <c r="SR16" s="14" t="s">
        <v>3081</v>
      </c>
      <c r="SS16" s="14"/>
      <c r="ST16" s="14"/>
      <c r="SU16" s="14"/>
      <c r="SV16" s="14"/>
      <c r="SW16" s="14" t="s">
        <v>271</v>
      </c>
      <c r="SX16" s="14">
        <v>1</v>
      </c>
      <c r="SY16" s="14">
        <v>0</v>
      </c>
      <c r="SZ16" s="14">
        <v>0</v>
      </c>
      <c r="TA16" s="14"/>
      <c r="TB16" s="14"/>
      <c r="TC16" s="14"/>
      <c r="TD16" s="14"/>
      <c r="TE16" s="14"/>
      <c r="TF16" s="14"/>
      <c r="TG16" s="14"/>
      <c r="TH16" s="14"/>
      <c r="TI16" s="14" t="s">
        <v>252</v>
      </c>
      <c r="TJ16" s="14" t="s">
        <v>255</v>
      </c>
      <c r="TK16" s="14"/>
      <c r="TL16" s="14"/>
      <c r="TM16" s="14"/>
      <c r="TN16" s="14"/>
      <c r="TO16" s="14"/>
      <c r="TP16" s="14"/>
      <c r="TQ16" s="34" t="s">
        <v>2083</v>
      </c>
      <c r="TR16" s="14">
        <v>226198572</v>
      </c>
      <c r="TS16" s="14" t="s">
        <v>525</v>
      </c>
      <c r="TT16" s="12">
        <v>44494.475069444437</v>
      </c>
      <c r="TU16" s="14"/>
      <c r="TV16" s="14"/>
      <c r="TW16" s="14" t="s">
        <v>279</v>
      </c>
      <c r="TX16" s="14" t="s">
        <v>280</v>
      </c>
      <c r="TY16" s="14"/>
      <c r="TZ16" s="14">
        <v>14</v>
      </c>
    </row>
    <row r="17" spans="1:546" s="34" customFormat="1" x14ac:dyDescent="0.25">
      <c r="A17" s="12">
        <v>44494.438752164351</v>
      </c>
      <c r="B17" s="12">
        <v>44494.488051018518</v>
      </c>
      <c r="C17" s="12">
        <v>44494</v>
      </c>
      <c r="D17" s="14" t="s">
        <v>329</v>
      </c>
      <c r="E17" s="14"/>
      <c r="F17" s="12">
        <v>44494</v>
      </c>
      <c r="G17" s="14" t="s">
        <v>240</v>
      </c>
      <c r="H17" s="14" t="s">
        <v>240</v>
      </c>
      <c r="I17" s="14" t="s">
        <v>252</v>
      </c>
      <c r="J17" s="14" t="s">
        <v>331</v>
      </c>
      <c r="K17" s="14" t="s">
        <v>242</v>
      </c>
      <c r="L17" s="14"/>
      <c r="M17" s="14" t="s">
        <v>308</v>
      </c>
      <c r="N17" s="14"/>
      <c r="O17" s="14"/>
      <c r="P17" s="14"/>
      <c r="Q17" s="14"/>
      <c r="R17" s="14"/>
      <c r="S17" s="14"/>
      <c r="T17" s="14"/>
      <c r="U17" s="14"/>
      <c r="V17" s="14"/>
      <c r="W17" s="14"/>
      <c r="X17" s="14"/>
      <c r="Y17" s="14"/>
      <c r="Z17" s="14"/>
      <c r="AA17" s="14"/>
      <c r="AB17" s="14"/>
      <c r="AC17" s="14" t="s">
        <v>309</v>
      </c>
      <c r="AD17" s="14">
        <v>0</v>
      </c>
      <c r="AE17" s="14">
        <v>1</v>
      </c>
      <c r="AF17" s="14">
        <v>0</v>
      </c>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4"/>
      <c r="BM17" s="14"/>
      <c r="BN17" s="14"/>
      <c r="BO17" s="14"/>
      <c r="BP17" s="14"/>
      <c r="BQ17" s="14"/>
      <c r="BR17" s="14"/>
      <c r="BS17" s="14"/>
      <c r="BT17" s="14"/>
      <c r="BU17" s="14"/>
      <c r="BV17" s="14"/>
      <c r="BW17" s="14"/>
      <c r="BX17" s="14"/>
      <c r="BY17" s="14"/>
      <c r="BZ17" s="14"/>
      <c r="CA17" s="14"/>
      <c r="CB17" s="14"/>
      <c r="CC17" s="14" t="s">
        <v>310</v>
      </c>
      <c r="CD17" s="14"/>
      <c r="CE17" s="14"/>
      <c r="CF17" s="14"/>
      <c r="CG17" s="14"/>
      <c r="CH17" s="14"/>
      <c r="CI17" s="14"/>
      <c r="CJ17" s="14"/>
      <c r="CK17" s="14"/>
      <c r="CL17" s="14"/>
      <c r="CM17" s="14"/>
      <c r="CN17" s="14"/>
      <c r="CO17" s="14"/>
      <c r="CP17" s="14"/>
      <c r="CQ17" s="14"/>
      <c r="CR17" s="14"/>
      <c r="CS17" s="14"/>
      <c r="CT17" s="14"/>
      <c r="CU17" s="14"/>
      <c r="CV17" s="14"/>
      <c r="CW17" s="14"/>
      <c r="CX17" s="14"/>
      <c r="CY17" s="14"/>
      <c r="CZ17" s="14"/>
      <c r="DA17" s="14"/>
      <c r="DB17" s="14"/>
      <c r="DC17" s="14"/>
      <c r="DD17" s="14"/>
      <c r="DE17" s="14"/>
      <c r="DF17" s="14"/>
      <c r="DG17" s="14"/>
      <c r="DH17" s="14"/>
      <c r="DI17" s="14"/>
      <c r="DJ17" s="14"/>
      <c r="DK17" s="14"/>
      <c r="DL17" s="14"/>
      <c r="DM17" s="14"/>
      <c r="DN17" s="14"/>
      <c r="DO17" s="14"/>
      <c r="DP17" s="14"/>
      <c r="DQ17" s="14"/>
      <c r="DR17" s="14"/>
      <c r="DS17" s="14"/>
      <c r="DT17" s="14"/>
      <c r="DU17" s="14"/>
      <c r="DV17" s="14"/>
      <c r="DW17" s="14"/>
      <c r="DX17" s="14"/>
      <c r="DY17" s="14"/>
      <c r="DZ17" s="14"/>
      <c r="EA17" s="14"/>
      <c r="EB17" s="14"/>
      <c r="EC17" s="14"/>
      <c r="ED17" s="14"/>
      <c r="EE17" s="14"/>
      <c r="EF17" s="14"/>
      <c r="EG17" s="14"/>
      <c r="EH17" s="14"/>
      <c r="EI17" s="14"/>
      <c r="EJ17" s="14"/>
      <c r="EK17" s="14"/>
      <c r="EL17" s="14"/>
      <c r="EM17" s="14"/>
      <c r="EN17" s="14"/>
      <c r="EO17" s="14"/>
      <c r="EP17" s="14"/>
      <c r="EQ17" s="14"/>
      <c r="ER17" s="14"/>
      <c r="ES17" s="14"/>
      <c r="ET17" s="14"/>
      <c r="EU17" s="14"/>
      <c r="EV17" s="14"/>
      <c r="EW17" s="14"/>
      <c r="EX17" s="14"/>
      <c r="EY17" s="14"/>
      <c r="EZ17" s="14"/>
      <c r="FA17" s="14" t="s">
        <v>251</v>
      </c>
      <c r="FB17" s="14"/>
      <c r="FC17" s="14" t="s">
        <v>526</v>
      </c>
      <c r="FD17" s="14">
        <v>1</v>
      </c>
      <c r="FE17" s="14">
        <v>0</v>
      </c>
      <c r="FF17" s="14">
        <v>1</v>
      </c>
      <c r="FG17" s="14">
        <v>1</v>
      </c>
      <c r="FH17" s="14">
        <v>0</v>
      </c>
      <c r="FI17" s="14">
        <v>1</v>
      </c>
      <c r="FJ17" s="14">
        <v>1</v>
      </c>
      <c r="FK17" s="14">
        <v>1</v>
      </c>
      <c r="FL17" s="14">
        <v>1</v>
      </c>
      <c r="FM17" s="14">
        <v>0</v>
      </c>
      <c r="FN17" s="14">
        <v>1</v>
      </c>
      <c r="FO17" s="14">
        <v>0</v>
      </c>
      <c r="FP17" s="14">
        <v>0</v>
      </c>
      <c r="FQ17" s="14">
        <v>0</v>
      </c>
      <c r="FR17" s="14">
        <v>0</v>
      </c>
      <c r="FS17" s="14">
        <v>0</v>
      </c>
      <c r="FT17" s="14">
        <v>0</v>
      </c>
      <c r="FU17" s="14">
        <v>0</v>
      </c>
      <c r="FV17" s="14">
        <v>0</v>
      </c>
      <c r="FW17" s="14">
        <v>0</v>
      </c>
      <c r="FX17" s="14"/>
      <c r="FY17" s="14"/>
      <c r="FZ17" s="14"/>
      <c r="GA17" s="14"/>
      <c r="GB17" s="14" t="s">
        <v>240</v>
      </c>
      <c r="GC17" s="14"/>
      <c r="GD17" s="14"/>
      <c r="GE17" s="14"/>
      <c r="GF17" s="14" t="s">
        <v>240</v>
      </c>
      <c r="GG17" s="14" t="s">
        <v>2883</v>
      </c>
      <c r="GH17" s="14"/>
      <c r="GI17" s="14"/>
      <c r="GJ17" s="14"/>
      <c r="GK17" s="14"/>
      <c r="GL17" s="14"/>
      <c r="GM17" s="14"/>
      <c r="GN17" s="14"/>
      <c r="GO17" s="14"/>
      <c r="GP17" s="14" t="s">
        <v>355</v>
      </c>
      <c r="GQ17" s="14">
        <v>0</v>
      </c>
      <c r="GR17" s="14">
        <v>1</v>
      </c>
      <c r="GS17" s="14">
        <v>1</v>
      </c>
      <c r="GT17" s="14">
        <v>0</v>
      </c>
      <c r="GU17" s="14">
        <v>0</v>
      </c>
      <c r="GV17" s="14">
        <v>0</v>
      </c>
      <c r="GW17" s="14"/>
      <c r="GX17" s="14"/>
      <c r="GY17" s="14"/>
      <c r="GZ17" s="14"/>
      <c r="HA17" s="14"/>
      <c r="HB17" s="14"/>
      <c r="HC17" s="14"/>
      <c r="HD17" s="14"/>
      <c r="HE17" s="14"/>
      <c r="HF17" s="14" t="s">
        <v>529</v>
      </c>
      <c r="HG17" s="14">
        <v>0</v>
      </c>
      <c r="HH17" s="14">
        <v>1</v>
      </c>
      <c r="HI17" s="14">
        <v>0</v>
      </c>
      <c r="HJ17" s="14">
        <v>0</v>
      </c>
      <c r="HK17" s="14">
        <v>0</v>
      </c>
      <c r="HL17" s="14">
        <v>1</v>
      </c>
      <c r="HM17" s="14">
        <v>0</v>
      </c>
      <c r="HN17" s="14">
        <v>0</v>
      </c>
      <c r="HO17" s="14">
        <v>0</v>
      </c>
      <c r="HP17" s="14">
        <v>0</v>
      </c>
      <c r="HQ17" s="14">
        <v>0</v>
      </c>
      <c r="HR17" s="14">
        <v>0</v>
      </c>
      <c r="HS17" s="14"/>
      <c r="HT17" s="14" t="s">
        <v>357</v>
      </c>
      <c r="HU17" s="14"/>
      <c r="HV17" s="14"/>
      <c r="HW17" s="14" t="s">
        <v>240</v>
      </c>
      <c r="HX17" s="14"/>
      <c r="HY17" s="14"/>
      <c r="HZ17" s="14"/>
      <c r="IA17" s="14"/>
      <c r="IB17" s="14"/>
      <c r="IC17" s="14"/>
      <c r="ID17" s="14"/>
      <c r="IE17" s="14"/>
      <c r="IF17" s="14"/>
      <c r="IG17" s="14"/>
      <c r="IH17" s="14"/>
      <c r="II17" s="14"/>
      <c r="IJ17" s="14"/>
      <c r="IK17" s="14"/>
      <c r="IL17" s="14"/>
      <c r="IM17" s="14"/>
      <c r="IN17" s="14"/>
      <c r="IO17" s="73"/>
      <c r="IP17" s="14"/>
      <c r="IQ17" s="14"/>
      <c r="IR17" s="14"/>
      <c r="IS17" s="14"/>
      <c r="IT17" s="14"/>
      <c r="IU17" s="14"/>
      <c r="IV17" s="14"/>
      <c r="IW17" s="14"/>
      <c r="IX17" s="14"/>
      <c r="IY17" s="14"/>
      <c r="IZ17" s="14"/>
      <c r="JA17" s="14"/>
      <c r="JB17" s="14"/>
      <c r="JC17" s="14"/>
      <c r="JD17" s="14"/>
      <c r="JE17" s="14"/>
      <c r="JF17" s="14"/>
      <c r="JG17" s="14"/>
      <c r="JH17" s="14"/>
      <c r="JI17" s="14"/>
      <c r="JJ17" s="14"/>
      <c r="JK17" s="14"/>
      <c r="JL17" s="14"/>
      <c r="JM17" s="14"/>
      <c r="JN17" s="14"/>
      <c r="JO17" s="14"/>
      <c r="JP17" s="14"/>
      <c r="JQ17" s="14"/>
      <c r="JR17" s="14"/>
      <c r="JS17" s="14" t="s">
        <v>358</v>
      </c>
      <c r="JT17" s="14">
        <v>0</v>
      </c>
      <c r="JU17" s="14">
        <v>1</v>
      </c>
      <c r="JV17" s="14">
        <v>0</v>
      </c>
      <c r="JW17" s="14">
        <v>0</v>
      </c>
      <c r="JX17" s="14">
        <v>0</v>
      </c>
      <c r="JY17" s="14">
        <v>0</v>
      </c>
      <c r="JZ17" s="14">
        <v>0</v>
      </c>
      <c r="KA17" s="14">
        <v>0</v>
      </c>
      <c r="KB17" s="14">
        <v>0</v>
      </c>
      <c r="KC17" s="14"/>
      <c r="KD17" s="73"/>
      <c r="KE17" s="73"/>
      <c r="KF17" s="73"/>
      <c r="KG17" s="73"/>
      <c r="KH17" s="73"/>
      <c r="KI17" s="73"/>
      <c r="KJ17" s="73"/>
      <c r="KK17" s="73"/>
      <c r="KL17" s="73"/>
      <c r="KM17" s="73"/>
      <c r="KN17" s="14"/>
      <c r="KO17" s="34" t="s">
        <v>2964</v>
      </c>
      <c r="KP17" s="77" t="s">
        <v>3018</v>
      </c>
      <c r="KQ17" s="14">
        <v>1</v>
      </c>
      <c r="KR17" s="14">
        <v>0</v>
      </c>
      <c r="KS17" s="14">
        <v>1</v>
      </c>
      <c r="KT17" s="14">
        <v>1</v>
      </c>
      <c r="KU17" s="14">
        <v>1</v>
      </c>
      <c r="KV17" s="14">
        <v>1</v>
      </c>
      <c r="KW17" s="14">
        <v>0</v>
      </c>
      <c r="KX17" s="14">
        <v>0</v>
      </c>
      <c r="KY17" s="14">
        <v>1</v>
      </c>
      <c r="KZ17" s="14">
        <v>1</v>
      </c>
      <c r="LA17" s="14">
        <v>0</v>
      </c>
      <c r="LB17" s="14">
        <v>0</v>
      </c>
      <c r="LC17" s="14">
        <v>0</v>
      </c>
      <c r="LD17" s="14">
        <v>1</v>
      </c>
      <c r="LE17" s="14">
        <v>0</v>
      </c>
      <c r="LF17" s="14">
        <v>0</v>
      </c>
      <c r="LG17" s="14">
        <v>0</v>
      </c>
      <c r="LH17" s="14"/>
      <c r="LI17" s="14" t="s">
        <v>262</v>
      </c>
      <c r="LJ17" s="14"/>
      <c r="LK17" s="14"/>
      <c r="LL17" s="14"/>
      <c r="LM17" s="14"/>
      <c r="LN17" s="14"/>
      <c r="LO17" s="14"/>
      <c r="LP17" s="14"/>
      <c r="LQ17" s="14"/>
      <c r="LR17" s="14"/>
      <c r="LS17" s="14"/>
      <c r="LT17" s="14"/>
      <c r="LU17" s="14"/>
      <c r="LV17" s="14"/>
      <c r="LW17" s="14"/>
      <c r="LX17" s="14"/>
      <c r="LY17" s="14"/>
      <c r="LZ17" s="14"/>
      <c r="MA17" s="14"/>
      <c r="MB17" s="14"/>
      <c r="MC17" s="14"/>
      <c r="MD17" s="14"/>
      <c r="ME17" s="14"/>
      <c r="MF17" s="14"/>
      <c r="MG17" s="14"/>
      <c r="MH17" s="14"/>
      <c r="MI17" s="14"/>
      <c r="MJ17" s="14"/>
      <c r="MK17" s="14"/>
      <c r="ML17" s="14"/>
      <c r="MM17" s="14"/>
      <c r="MN17" s="14"/>
      <c r="MO17" s="14"/>
      <c r="MP17" s="14"/>
      <c r="MQ17" s="14"/>
      <c r="MR17" s="14"/>
      <c r="MS17" s="14"/>
      <c r="MT17" s="14"/>
      <c r="MU17" s="14"/>
      <c r="MV17" s="14"/>
      <c r="MW17" s="14"/>
      <c r="MX17" s="14"/>
      <c r="MY17" s="14" t="s">
        <v>2541</v>
      </c>
      <c r="MZ17" s="14" t="s">
        <v>2541</v>
      </c>
      <c r="NA17" s="14">
        <v>0</v>
      </c>
      <c r="NB17" s="14">
        <v>0</v>
      </c>
      <c r="NC17" s="14">
        <v>0</v>
      </c>
      <c r="ND17" s="14">
        <v>0</v>
      </c>
      <c r="NE17" s="14">
        <v>1</v>
      </c>
      <c r="NF17" s="14">
        <v>0</v>
      </c>
      <c r="NG17" s="14">
        <v>0</v>
      </c>
      <c r="NH17" s="14">
        <v>0</v>
      </c>
      <c r="NI17" s="14"/>
      <c r="NJ17" s="14" t="s">
        <v>534</v>
      </c>
      <c r="NK17" s="14">
        <v>1</v>
      </c>
      <c r="NL17" s="14">
        <v>1</v>
      </c>
      <c r="NM17" s="14">
        <v>0</v>
      </c>
      <c r="NN17" s="14">
        <v>0</v>
      </c>
      <c r="NO17" s="14">
        <v>0</v>
      </c>
      <c r="NP17" s="14">
        <v>1</v>
      </c>
      <c r="NQ17" s="14"/>
      <c r="NR17" s="14"/>
      <c r="NS17" s="14"/>
      <c r="NT17" s="14"/>
      <c r="NU17" s="14"/>
      <c r="NV17" s="14"/>
      <c r="NW17" s="14"/>
      <c r="NX17" s="14"/>
      <c r="NY17" s="14"/>
      <c r="NZ17" s="14"/>
      <c r="OA17" s="14"/>
      <c r="OB17" s="14"/>
      <c r="OC17" s="14"/>
      <c r="OD17" s="14"/>
      <c r="OE17" s="14" t="s">
        <v>298</v>
      </c>
      <c r="OF17" s="14">
        <v>0</v>
      </c>
      <c r="OG17" s="14">
        <v>0</v>
      </c>
      <c r="OH17" s="14">
        <v>1</v>
      </c>
      <c r="OI17" s="14">
        <v>0</v>
      </c>
      <c r="OJ17" s="14">
        <v>0</v>
      </c>
      <c r="OK17" s="14">
        <v>0</v>
      </c>
      <c r="OL17" s="14">
        <v>0</v>
      </c>
      <c r="OM17" s="14">
        <v>0</v>
      </c>
      <c r="ON17" s="14">
        <v>0</v>
      </c>
      <c r="OO17" s="14">
        <v>0</v>
      </c>
      <c r="OP17" s="14">
        <v>0</v>
      </c>
      <c r="OQ17" s="14">
        <v>0</v>
      </c>
      <c r="OR17" s="14"/>
      <c r="OS17" s="14"/>
      <c r="OT17" s="14"/>
      <c r="OU17" s="14"/>
      <c r="OV17" s="14"/>
      <c r="OW17" s="14"/>
      <c r="OX17" s="14"/>
      <c r="OY17" s="14"/>
      <c r="OZ17" s="14"/>
      <c r="PA17" s="14"/>
      <c r="PB17" s="14"/>
      <c r="PC17" s="14"/>
      <c r="PD17" s="14"/>
      <c r="PE17" s="14"/>
      <c r="PF17" s="14"/>
      <c r="PG17" s="14"/>
      <c r="PH17" s="14"/>
      <c r="PI17" s="14"/>
      <c r="PJ17" s="14"/>
      <c r="PK17" s="14"/>
      <c r="PL17" s="14"/>
      <c r="PM17" s="14"/>
      <c r="PN17" s="14"/>
      <c r="PO17" s="14"/>
      <c r="PP17" s="14"/>
      <c r="PQ17" s="14"/>
      <c r="PR17" s="14"/>
      <c r="PS17" s="14" t="s">
        <v>267</v>
      </c>
      <c r="PT17" s="14">
        <v>1</v>
      </c>
      <c r="PU17" s="14">
        <v>0</v>
      </c>
      <c r="PV17" s="14">
        <v>0</v>
      </c>
      <c r="PW17" s="14">
        <v>0</v>
      </c>
      <c r="PX17" s="14">
        <v>0</v>
      </c>
      <c r="PY17" s="14">
        <v>0</v>
      </c>
      <c r="PZ17" s="14">
        <v>0</v>
      </c>
      <c r="QA17" s="14">
        <v>0</v>
      </c>
      <c r="QB17" s="14">
        <v>0</v>
      </c>
      <c r="QC17" s="14">
        <v>0</v>
      </c>
      <c r="QD17" s="14"/>
      <c r="QE17" s="14"/>
      <c r="QF17" s="14"/>
      <c r="QG17" s="14"/>
      <c r="QH17" s="14"/>
      <c r="QI17" s="14"/>
      <c r="QJ17" s="14"/>
      <c r="QK17" s="14"/>
      <c r="QL17" s="14"/>
      <c r="QM17" s="14"/>
      <c r="QN17" s="14"/>
      <c r="QO17" s="14"/>
      <c r="QP17" s="14"/>
      <c r="QQ17" s="14"/>
      <c r="QR17" s="14"/>
      <c r="QS17" s="14"/>
      <c r="QT17" s="14"/>
      <c r="QU17" s="14"/>
      <c r="QV17" s="14"/>
      <c r="QW17" s="14"/>
      <c r="QX17" s="14"/>
      <c r="QY17" s="14"/>
      <c r="QZ17" s="14"/>
      <c r="RA17" s="14"/>
      <c r="RB17" s="14"/>
      <c r="RC17" s="14" t="s">
        <v>535</v>
      </c>
      <c r="RD17" s="14">
        <v>0</v>
      </c>
      <c r="RE17" s="14">
        <v>0</v>
      </c>
      <c r="RF17" s="14">
        <v>0</v>
      </c>
      <c r="RG17" s="14">
        <v>0</v>
      </c>
      <c r="RH17" s="14">
        <v>0</v>
      </c>
      <c r="RI17" s="14">
        <v>1</v>
      </c>
      <c r="RJ17" s="14">
        <v>0</v>
      </c>
      <c r="RK17" s="14">
        <v>0</v>
      </c>
      <c r="RL17" s="14">
        <v>0</v>
      </c>
      <c r="RM17" s="14">
        <v>0</v>
      </c>
      <c r="RN17" s="14">
        <v>0</v>
      </c>
      <c r="RO17" s="14"/>
      <c r="RP17" s="14"/>
      <c r="RQ17" s="14"/>
      <c r="RR17" s="14"/>
      <c r="RS17" s="14"/>
      <c r="RT17" s="14"/>
      <c r="RU17" s="14"/>
      <c r="RV17" s="14"/>
      <c r="RW17" s="14"/>
      <c r="RX17" s="14"/>
      <c r="RY17" s="14"/>
      <c r="RZ17" s="14"/>
      <c r="SA17" s="14"/>
      <c r="SB17" s="14"/>
      <c r="SC17" s="14" t="s">
        <v>2700</v>
      </c>
      <c r="SD17" s="14">
        <v>0</v>
      </c>
      <c r="SE17" s="14">
        <v>0</v>
      </c>
      <c r="SF17" s="14">
        <v>0</v>
      </c>
      <c r="SG17" s="14">
        <v>1</v>
      </c>
      <c r="SH17" s="14">
        <v>0</v>
      </c>
      <c r="SI17" s="14">
        <v>0</v>
      </c>
      <c r="SJ17" s="14">
        <v>0</v>
      </c>
      <c r="SK17" s="14">
        <v>0</v>
      </c>
      <c r="SL17" s="14">
        <v>0</v>
      </c>
      <c r="SM17" s="14">
        <v>1</v>
      </c>
      <c r="SN17" s="14">
        <v>0</v>
      </c>
      <c r="SO17" s="14">
        <v>0</v>
      </c>
      <c r="SP17" s="14">
        <v>0</v>
      </c>
      <c r="SQ17" s="14"/>
      <c r="SR17" s="14" t="s">
        <v>3085</v>
      </c>
      <c r="SS17" s="14"/>
      <c r="ST17" s="14"/>
      <c r="SU17" s="14"/>
      <c r="SV17" s="14"/>
      <c r="SW17" s="14" t="s">
        <v>271</v>
      </c>
      <c r="SX17" s="14">
        <v>1</v>
      </c>
      <c r="SY17" s="14">
        <v>0</v>
      </c>
      <c r="SZ17" s="14">
        <v>0</v>
      </c>
      <c r="TA17" s="14"/>
      <c r="TB17" s="14"/>
      <c r="TC17" s="14"/>
      <c r="TD17" s="14"/>
      <c r="TE17" s="14"/>
      <c r="TF17" s="14"/>
      <c r="TG17" s="14"/>
      <c r="TH17" s="14"/>
      <c r="TI17" s="14" t="s">
        <v>252</v>
      </c>
      <c r="TJ17" s="14" t="s">
        <v>252</v>
      </c>
      <c r="TK17" s="14"/>
      <c r="TL17" s="14"/>
      <c r="TM17" s="14"/>
      <c r="TN17" s="14"/>
      <c r="TO17" s="14"/>
      <c r="TP17" s="14"/>
      <c r="TQ17" s="34" t="s">
        <v>3128</v>
      </c>
      <c r="TR17" s="14">
        <v>226248010</v>
      </c>
      <c r="TS17" s="14" t="s">
        <v>540</v>
      </c>
      <c r="TT17" s="12">
        <v>44494.548229166663</v>
      </c>
      <c r="TU17" s="14"/>
      <c r="TV17" s="14"/>
      <c r="TW17" s="14" t="s">
        <v>279</v>
      </c>
      <c r="TX17" s="14" t="s">
        <v>280</v>
      </c>
      <c r="TY17" s="14"/>
      <c r="TZ17" s="14">
        <v>15</v>
      </c>
    </row>
    <row r="18" spans="1:546" s="3" customFormat="1" x14ac:dyDescent="0.25">
      <c r="A18" s="12">
        <v>44493.561771539353</v>
      </c>
      <c r="B18" s="12">
        <v>44494.779544201388</v>
      </c>
      <c r="C18" s="12">
        <v>44493</v>
      </c>
      <c r="D18" s="14" t="s">
        <v>239</v>
      </c>
      <c r="E18" s="14"/>
      <c r="F18" s="12">
        <v>44493</v>
      </c>
      <c r="G18" s="14" t="s">
        <v>240</v>
      </c>
      <c r="H18" s="14" t="s">
        <v>240</v>
      </c>
      <c r="I18" s="14" t="s">
        <v>252</v>
      </c>
      <c r="J18" s="14" t="s">
        <v>241</v>
      </c>
      <c r="K18" s="14" t="s">
        <v>242</v>
      </c>
      <c r="L18" s="14"/>
      <c r="M18" s="14" t="s">
        <v>389</v>
      </c>
      <c r="N18" s="14"/>
      <c r="O18" s="14"/>
      <c r="P18" s="14"/>
      <c r="Q18" s="14"/>
      <c r="R18" s="14"/>
      <c r="S18" s="14"/>
      <c r="T18" s="14"/>
      <c r="U18" s="14"/>
      <c r="V18" s="14"/>
      <c r="W18" s="14"/>
      <c r="X18" s="14"/>
      <c r="Y18" s="14"/>
      <c r="Z18" s="14"/>
      <c r="AA18" s="14"/>
      <c r="AB18" s="14"/>
      <c r="AC18" s="14" t="s">
        <v>497</v>
      </c>
      <c r="AD18" s="14">
        <v>1</v>
      </c>
      <c r="AE18" s="14">
        <v>0</v>
      </c>
      <c r="AF18" s="14">
        <v>0</v>
      </c>
      <c r="AG18" s="14"/>
      <c r="AH18" s="14"/>
      <c r="AI18" s="14"/>
      <c r="AJ18" s="14"/>
      <c r="AK18" s="14"/>
      <c r="AL18" s="14"/>
      <c r="AM18" s="14"/>
      <c r="AN18" s="14"/>
      <c r="AO18" s="14"/>
      <c r="AP18" s="14" t="s">
        <v>541</v>
      </c>
      <c r="AQ18" s="14" t="s">
        <v>247</v>
      </c>
      <c r="AR18" s="14">
        <v>1</v>
      </c>
      <c r="AS18" s="14">
        <v>0</v>
      </c>
      <c r="AT18" s="14">
        <v>0</v>
      </c>
      <c r="AU18" s="14">
        <v>0</v>
      </c>
      <c r="AV18" s="14">
        <v>0</v>
      </c>
      <c r="AW18" s="14">
        <v>0</v>
      </c>
      <c r="AX18" s="14">
        <v>0</v>
      </c>
      <c r="AY18" s="14">
        <v>0</v>
      </c>
      <c r="AZ18" s="14"/>
      <c r="BA18" s="14" t="s">
        <v>282</v>
      </c>
      <c r="BB18" s="14"/>
      <c r="BC18" s="14" t="s">
        <v>249</v>
      </c>
      <c r="BD18" s="14"/>
      <c r="BE18" s="14">
        <v>100</v>
      </c>
      <c r="BF18" s="14"/>
      <c r="BG18" s="14"/>
      <c r="BH18" s="14"/>
      <c r="BI18" s="14"/>
      <c r="BJ18" s="14"/>
      <c r="BK18" s="14"/>
      <c r="BL18" s="14"/>
      <c r="BM18" s="14"/>
      <c r="BN18" s="14"/>
      <c r="BO18" s="14" t="s">
        <v>250</v>
      </c>
      <c r="BP18" s="14"/>
      <c r="BQ18" s="14"/>
      <c r="BR18" s="14"/>
      <c r="BS18" s="14"/>
      <c r="BT18" s="14"/>
      <c r="BU18" s="14"/>
      <c r="BV18" s="14"/>
      <c r="BW18" s="14"/>
      <c r="BX18" s="14"/>
      <c r="BY18" s="14"/>
      <c r="BZ18" s="14"/>
      <c r="CA18" s="14"/>
      <c r="CB18" s="14"/>
      <c r="CC18" s="14"/>
      <c r="CD18" s="14"/>
      <c r="CE18" s="14"/>
      <c r="CF18" s="14"/>
      <c r="CG18" s="14"/>
      <c r="CH18" s="14"/>
      <c r="CI18" s="14"/>
      <c r="CJ18" s="14"/>
      <c r="CK18" s="14"/>
      <c r="CL18" s="14"/>
      <c r="CM18" s="14"/>
      <c r="CN18" s="14"/>
      <c r="CO18" s="14"/>
      <c r="CP18" s="14"/>
      <c r="CQ18" s="14"/>
      <c r="CR18" s="14"/>
      <c r="CS18" s="14"/>
      <c r="CT18" s="14"/>
      <c r="CU18" s="14"/>
      <c r="CV18" s="14"/>
      <c r="CW18" s="14"/>
      <c r="CX18" s="14"/>
      <c r="CY18" s="14"/>
      <c r="CZ18" s="14"/>
      <c r="DA18" s="14"/>
      <c r="DB18" s="14"/>
      <c r="DC18" s="14"/>
      <c r="DD18" s="14"/>
      <c r="DE18" s="14"/>
      <c r="DF18" s="14"/>
      <c r="DG18" s="14"/>
      <c r="DH18" s="14"/>
      <c r="DI18" s="14"/>
      <c r="DJ18" s="14"/>
      <c r="DK18" s="14"/>
      <c r="DL18" s="14"/>
      <c r="DM18" s="14"/>
      <c r="DN18" s="14"/>
      <c r="DO18" s="14"/>
      <c r="DP18" s="14"/>
      <c r="DQ18" s="14"/>
      <c r="DR18" s="14"/>
      <c r="DS18" s="14"/>
      <c r="DT18" s="14"/>
      <c r="DU18" s="14"/>
      <c r="DV18" s="14"/>
      <c r="DW18" s="14"/>
      <c r="DX18" s="14"/>
      <c r="DY18" s="14"/>
      <c r="DZ18" s="14"/>
      <c r="EA18" s="14"/>
      <c r="EB18" s="14"/>
      <c r="EC18" s="14"/>
      <c r="ED18" s="14"/>
      <c r="EE18" s="14"/>
      <c r="EF18" s="14"/>
      <c r="EG18" s="14"/>
      <c r="EH18" s="14"/>
      <c r="EI18" s="14"/>
      <c r="EJ18" s="14"/>
      <c r="EK18" s="14"/>
      <c r="EL18" s="14"/>
      <c r="EM18" s="14"/>
      <c r="EN18" s="14"/>
      <c r="EO18" s="14"/>
      <c r="EP18" s="14"/>
      <c r="EQ18" s="14"/>
      <c r="ER18" s="14"/>
      <c r="ES18" s="14"/>
      <c r="ET18" s="14"/>
      <c r="EU18" s="14"/>
      <c r="EV18" s="14"/>
      <c r="EW18" s="14"/>
      <c r="EX18" s="14"/>
      <c r="EY18" s="14"/>
      <c r="EZ18" s="14" t="s">
        <v>251</v>
      </c>
      <c r="FA18" s="14"/>
      <c r="FB18" s="14"/>
      <c r="FC18" s="14" t="s">
        <v>542</v>
      </c>
      <c r="FD18" s="14">
        <v>1</v>
      </c>
      <c r="FE18" s="14">
        <v>0</v>
      </c>
      <c r="FF18" s="14">
        <v>0</v>
      </c>
      <c r="FG18" s="14">
        <v>0</v>
      </c>
      <c r="FH18" s="14">
        <v>0</v>
      </c>
      <c r="FI18" s="14">
        <v>0</v>
      </c>
      <c r="FJ18" s="14">
        <v>0</v>
      </c>
      <c r="FK18" s="14">
        <v>0</v>
      </c>
      <c r="FL18" s="14">
        <v>0</v>
      </c>
      <c r="FM18" s="14">
        <v>0</v>
      </c>
      <c r="FN18" s="14">
        <v>0</v>
      </c>
      <c r="FO18" s="14">
        <v>0</v>
      </c>
      <c r="FP18" s="14">
        <v>0</v>
      </c>
      <c r="FQ18" s="14">
        <v>0</v>
      </c>
      <c r="FR18" s="14">
        <v>0</v>
      </c>
      <c r="FS18" s="14">
        <v>0</v>
      </c>
      <c r="FT18" s="14">
        <v>0</v>
      </c>
      <c r="FU18" s="14">
        <v>0</v>
      </c>
      <c r="FV18" s="14">
        <v>0</v>
      </c>
      <c r="FW18" s="14">
        <v>0</v>
      </c>
      <c r="FX18" s="14"/>
      <c r="FY18" s="14"/>
      <c r="FZ18" s="14" t="s">
        <v>240</v>
      </c>
      <c r="GA18" s="14"/>
      <c r="GB18" s="14"/>
      <c r="GC18" s="14"/>
      <c r="GD18" s="14"/>
      <c r="GE18" s="14"/>
      <c r="GF18" s="14" t="s">
        <v>240</v>
      </c>
      <c r="GG18" s="14" t="s">
        <v>2886</v>
      </c>
      <c r="GH18" s="14" t="s">
        <v>287</v>
      </c>
      <c r="GI18" s="14">
        <v>1</v>
      </c>
      <c r="GJ18" s="14">
        <v>0</v>
      </c>
      <c r="GK18" s="14">
        <v>0</v>
      </c>
      <c r="GL18" s="14">
        <v>0</v>
      </c>
      <c r="GM18" s="14">
        <v>0</v>
      </c>
      <c r="GN18" s="14">
        <v>0</v>
      </c>
      <c r="GO18" s="14"/>
      <c r="GP18" s="14"/>
      <c r="GQ18" s="14"/>
      <c r="GR18" s="14"/>
      <c r="GS18" s="14"/>
      <c r="GT18" s="14"/>
      <c r="GU18" s="14"/>
      <c r="GV18" s="14"/>
      <c r="GW18" s="14"/>
      <c r="GX18" s="14"/>
      <c r="GY18" s="14"/>
      <c r="GZ18" s="14"/>
      <c r="HA18" s="14"/>
      <c r="HB18" s="14"/>
      <c r="HC18" s="14"/>
      <c r="HD18" s="14"/>
      <c r="HE18" s="14"/>
      <c r="HF18" s="14" t="s">
        <v>288</v>
      </c>
      <c r="HG18" s="14">
        <v>0</v>
      </c>
      <c r="HH18" s="14">
        <v>1</v>
      </c>
      <c r="HI18" s="14">
        <v>0</v>
      </c>
      <c r="HJ18" s="14">
        <v>0</v>
      </c>
      <c r="HK18" s="14">
        <v>0</v>
      </c>
      <c r="HL18" s="14">
        <v>0</v>
      </c>
      <c r="HM18" s="14">
        <v>0</v>
      </c>
      <c r="HN18" s="14">
        <v>0</v>
      </c>
      <c r="HO18" s="14">
        <v>0</v>
      </c>
      <c r="HP18" s="14">
        <v>0</v>
      </c>
      <c r="HQ18" s="14">
        <v>0</v>
      </c>
      <c r="HR18" s="14">
        <v>0</v>
      </c>
      <c r="HS18" s="14"/>
      <c r="HT18" s="14" t="s">
        <v>257</v>
      </c>
      <c r="HU18" s="14" t="s">
        <v>240</v>
      </c>
      <c r="HV18" s="14"/>
      <c r="HW18" s="14"/>
      <c r="HX18" s="14"/>
      <c r="HY18" s="14"/>
      <c r="HZ18" s="14"/>
      <c r="IA18" s="14"/>
      <c r="IB18" s="14"/>
      <c r="IC18" s="14" t="s">
        <v>545</v>
      </c>
      <c r="ID18" s="14">
        <v>0</v>
      </c>
      <c r="IE18" s="14">
        <v>0</v>
      </c>
      <c r="IF18" s="14">
        <v>0</v>
      </c>
      <c r="IG18" s="14">
        <v>0</v>
      </c>
      <c r="IH18" s="14">
        <v>0</v>
      </c>
      <c r="II18" s="14">
        <v>1</v>
      </c>
      <c r="IJ18" s="14"/>
      <c r="IK18" s="14">
        <v>0</v>
      </c>
      <c r="IL18" s="14">
        <v>0</v>
      </c>
      <c r="IM18" s="14">
        <v>0</v>
      </c>
      <c r="IN18" s="14"/>
      <c r="IO18" s="73"/>
      <c r="IP18" s="14"/>
      <c r="IQ18" s="14"/>
      <c r="IR18" s="14"/>
      <c r="IS18" s="14"/>
      <c r="IT18" s="14"/>
      <c r="IU18" s="14"/>
      <c r="IV18" s="14"/>
      <c r="IW18" s="14"/>
      <c r="IX18" s="14"/>
      <c r="IY18" s="14"/>
      <c r="IZ18" s="14" t="s">
        <v>2962</v>
      </c>
      <c r="JA18" s="14" t="s">
        <v>547</v>
      </c>
      <c r="JB18" s="14">
        <v>1</v>
      </c>
      <c r="JC18" s="14">
        <v>0</v>
      </c>
      <c r="JD18" s="14">
        <v>1</v>
      </c>
      <c r="JE18" s="14">
        <v>0</v>
      </c>
      <c r="JF18" s="14">
        <v>0</v>
      </c>
      <c r="JG18" s="14">
        <v>1</v>
      </c>
      <c r="JH18" s="14">
        <v>0</v>
      </c>
      <c r="JI18" s="14">
        <v>0</v>
      </c>
      <c r="JJ18" s="14">
        <v>0</v>
      </c>
      <c r="JK18" s="14">
        <v>0</v>
      </c>
      <c r="JL18" s="14">
        <v>0</v>
      </c>
      <c r="JM18" s="14">
        <v>0</v>
      </c>
      <c r="JN18" s="14">
        <v>0</v>
      </c>
      <c r="JO18" s="14">
        <v>0</v>
      </c>
      <c r="JP18" s="14">
        <v>0</v>
      </c>
      <c r="JQ18" s="14"/>
      <c r="JR18" s="14" t="s">
        <v>318</v>
      </c>
      <c r="JS18" s="14"/>
      <c r="JT18" s="14"/>
      <c r="JU18" s="14"/>
      <c r="JV18" s="14"/>
      <c r="JW18" s="14"/>
      <c r="JX18" s="14"/>
      <c r="JY18" s="14"/>
      <c r="JZ18" s="14"/>
      <c r="KA18" s="14"/>
      <c r="KB18" s="14"/>
      <c r="KC18" s="14"/>
      <c r="KD18" s="73"/>
      <c r="KE18" s="73"/>
      <c r="KF18" s="73"/>
      <c r="KG18" s="73"/>
      <c r="KH18" s="73"/>
      <c r="KI18" s="73"/>
      <c r="KJ18" s="73"/>
      <c r="KK18" s="73"/>
      <c r="KL18" s="73"/>
      <c r="KM18" s="73"/>
      <c r="KN18" s="14"/>
      <c r="KO18" s="34"/>
      <c r="KP18" s="14"/>
      <c r="KQ18" s="14"/>
      <c r="KR18" s="14"/>
      <c r="KS18" s="14"/>
      <c r="KT18" s="14"/>
      <c r="KU18" s="14"/>
      <c r="KV18" s="14"/>
      <c r="KW18" s="14"/>
      <c r="KX18" s="14"/>
      <c r="KY18" s="14"/>
      <c r="KZ18" s="14"/>
      <c r="LA18" s="14"/>
      <c r="LB18" s="14"/>
      <c r="LC18" s="14"/>
      <c r="LD18" s="14"/>
      <c r="LE18" s="14"/>
      <c r="LF18" s="14"/>
      <c r="LG18" s="14"/>
      <c r="LH18" s="14"/>
      <c r="LI18" s="14"/>
      <c r="LJ18" s="14"/>
      <c r="LK18" s="14"/>
      <c r="LL18" s="14"/>
      <c r="LM18" s="14"/>
      <c r="LN18" s="14"/>
      <c r="LO18" s="14"/>
      <c r="LP18" s="14"/>
      <c r="LQ18" s="14"/>
      <c r="LR18" s="14"/>
      <c r="LS18" s="14"/>
      <c r="LT18" s="14"/>
      <c r="LU18" s="14"/>
      <c r="LV18" s="14"/>
      <c r="LW18" s="14"/>
      <c r="LX18" s="14"/>
      <c r="LY18" s="14"/>
      <c r="LZ18" s="14"/>
      <c r="MA18" s="14"/>
      <c r="MB18" s="14"/>
      <c r="MC18" s="14"/>
      <c r="MD18" s="14"/>
      <c r="ME18" s="14"/>
      <c r="MF18" s="14"/>
      <c r="MG18" s="14"/>
      <c r="MH18" s="14"/>
      <c r="MI18" s="14"/>
      <c r="MJ18" s="14"/>
      <c r="MK18" s="14"/>
      <c r="ML18" s="14"/>
      <c r="MM18" s="14"/>
      <c r="MN18" s="14"/>
      <c r="MO18" s="14"/>
      <c r="MP18" s="14"/>
      <c r="MQ18" s="14"/>
      <c r="MR18" s="14"/>
      <c r="MS18" s="14"/>
      <c r="MT18" s="14"/>
      <c r="MU18" s="14"/>
      <c r="MV18" s="14"/>
      <c r="MW18" s="14"/>
      <c r="MX18" s="14"/>
      <c r="MY18" s="14" t="s">
        <v>3048</v>
      </c>
      <c r="MZ18" s="14" t="s">
        <v>490</v>
      </c>
      <c r="NA18" s="14">
        <v>0</v>
      </c>
      <c r="NB18" s="14">
        <v>0</v>
      </c>
      <c r="NC18" s="14">
        <v>1</v>
      </c>
      <c r="ND18" s="14">
        <v>0</v>
      </c>
      <c r="NE18" s="14">
        <v>0</v>
      </c>
      <c r="NF18" s="14">
        <v>0</v>
      </c>
      <c r="NG18" s="14">
        <v>0</v>
      </c>
      <c r="NH18" s="14">
        <v>0</v>
      </c>
      <c r="NI18" s="14"/>
      <c r="NJ18" s="14" t="s">
        <v>549</v>
      </c>
      <c r="NK18" s="14">
        <v>1</v>
      </c>
      <c r="NL18" s="14">
        <v>0</v>
      </c>
      <c r="NM18" s="14">
        <v>1</v>
      </c>
      <c r="NN18" s="14">
        <v>0</v>
      </c>
      <c r="NO18" s="14">
        <v>1</v>
      </c>
      <c r="NP18" s="14">
        <v>1</v>
      </c>
      <c r="NQ18" s="14" t="s">
        <v>550</v>
      </c>
      <c r="NR18" s="14">
        <v>0</v>
      </c>
      <c r="NS18" s="14">
        <v>0</v>
      </c>
      <c r="NT18" s="14">
        <v>1</v>
      </c>
      <c r="NU18" s="14">
        <v>1</v>
      </c>
      <c r="NV18" s="14">
        <v>1</v>
      </c>
      <c r="NW18" s="14">
        <v>1</v>
      </c>
      <c r="NX18" s="14">
        <v>0</v>
      </c>
      <c r="NY18" s="14">
        <v>1</v>
      </c>
      <c r="NZ18" s="14">
        <v>0</v>
      </c>
      <c r="OA18" s="14">
        <v>0</v>
      </c>
      <c r="OB18" s="14">
        <v>0</v>
      </c>
      <c r="OC18" s="14">
        <v>0</v>
      </c>
      <c r="OD18" s="14"/>
      <c r="OE18" s="14"/>
      <c r="OF18" s="14"/>
      <c r="OG18" s="14"/>
      <c r="OH18" s="14"/>
      <c r="OI18" s="14"/>
      <c r="OJ18" s="14"/>
      <c r="OK18" s="14"/>
      <c r="OL18" s="14"/>
      <c r="OM18" s="14"/>
      <c r="ON18" s="14"/>
      <c r="OO18" s="14"/>
      <c r="OP18" s="14"/>
      <c r="OQ18" s="14"/>
      <c r="OR18" s="14"/>
      <c r="OS18" s="14"/>
      <c r="OT18" s="14"/>
      <c r="OU18" s="14"/>
      <c r="OV18" s="14"/>
      <c r="OW18" s="14"/>
      <c r="OX18" s="14"/>
      <c r="OY18" s="14"/>
      <c r="OZ18" s="14"/>
      <c r="PA18" s="14"/>
      <c r="PB18" s="14"/>
      <c r="PC18" s="14"/>
      <c r="PD18" s="14"/>
      <c r="PE18" s="14"/>
      <c r="PF18" s="14"/>
      <c r="PG18" s="14"/>
      <c r="PH18" s="14" t="s">
        <v>551</v>
      </c>
      <c r="PI18" s="14">
        <v>0</v>
      </c>
      <c r="PJ18" s="14">
        <v>1</v>
      </c>
      <c r="PK18" s="14">
        <v>0</v>
      </c>
      <c r="PL18" s="14">
        <v>0</v>
      </c>
      <c r="PM18" s="14">
        <v>1</v>
      </c>
      <c r="PN18" s="14">
        <v>1</v>
      </c>
      <c r="PO18" s="14">
        <v>0</v>
      </c>
      <c r="PP18" s="14">
        <v>0</v>
      </c>
      <c r="PQ18" s="14">
        <v>0</v>
      </c>
      <c r="PR18" s="14"/>
      <c r="PS18" s="14"/>
      <c r="PT18" s="14"/>
      <c r="PU18" s="14"/>
      <c r="PV18" s="14"/>
      <c r="PW18" s="14"/>
      <c r="PX18" s="14"/>
      <c r="PY18" s="14"/>
      <c r="PZ18" s="14"/>
      <c r="QA18" s="14"/>
      <c r="QB18" s="14"/>
      <c r="QC18" s="14"/>
      <c r="QD18" s="14"/>
      <c r="QE18" s="14"/>
      <c r="QF18" s="14"/>
      <c r="QG18" s="14"/>
      <c r="QH18" s="14"/>
      <c r="QI18" s="14"/>
      <c r="QJ18" s="14"/>
      <c r="QK18" s="14"/>
      <c r="QL18" s="14"/>
      <c r="QM18" s="14"/>
      <c r="QN18" s="14"/>
      <c r="QO18" s="14"/>
      <c r="QP18" s="14" t="s">
        <v>552</v>
      </c>
      <c r="QQ18" s="14">
        <v>0</v>
      </c>
      <c r="QR18" s="14">
        <v>1</v>
      </c>
      <c r="QS18" s="14">
        <v>0</v>
      </c>
      <c r="QT18" s="14">
        <v>1</v>
      </c>
      <c r="QU18" s="14">
        <v>0</v>
      </c>
      <c r="QV18" s="14">
        <v>1</v>
      </c>
      <c r="QW18" s="14">
        <v>1</v>
      </c>
      <c r="QX18" s="14"/>
      <c r="QY18" s="14">
        <v>0</v>
      </c>
      <c r="QZ18" s="14">
        <v>0</v>
      </c>
      <c r="RA18" s="14">
        <v>0</v>
      </c>
      <c r="RB18" s="14"/>
      <c r="RC18" s="14"/>
      <c r="RD18" s="14"/>
      <c r="RE18" s="14"/>
      <c r="RF18" s="14"/>
      <c r="RG18" s="14"/>
      <c r="RH18" s="14"/>
      <c r="RI18" s="14"/>
      <c r="RJ18" s="14"/>
      <c r="RK18" s="14"/>
      <c r="RL18" s="14"/>
      <c r="RM18" s="14"/>
      <c r="RN18" s="14"/>
      <c r="RO18" s="14"/>
      <c r="RP18" s="14"/>
      <c r="RQ18" s="14"/>
      <c r="RR18" s="14"/>
      <c r="RS18" s="14"/>
      <c r="RT18" s="14"/>
      <c r="RU18" s="14"/>
      <c r="RV18" s="14"/>
      <c r="RW18" s="14"/>
      <c r="RX18" s="14"/>
      <c r="RY18" s="14"/>
      <c r="RZ18" s="14"/>
      <c r="SA18" s="14"/>
      <c r="SB18" s="14"/>
      <c r="SC18" s="14" t="s">
        <v>553</v>
      </c>
      <c r="SD18" s="14">
        <v>0</v>
      </c>
      <c r="SE18" s="14">
        <v>1</v>
      </c>
      <c r="SF18" s="14">
        <v>1</v>
      </c>
      <c r="SG18" s="14">
        <v>1</v>
      </c>
      <c r="SH18" s="14">
        <v>0</v>
      </c>
      <c r="SI18" s="14">
        <v>1</v>
      </c>
      <c r="SJ18" s="14">
        <v>1</v>
      </c>
      <c r="SK18" s="14">
        <v>0</v>
      </c>
      <c r="SL18" s="14">
        <v>0</v>
      </c>
      <c r="SM18" s="14">
        <v>0</v>
      </c>
      <c r="SN18" s="14">
        <v>0</v>
      </c>
      <c r="SO18" s="14">
        <v>0</v>
      </c>
      <c r="SP18" s="14">
        <v>0</v>
      </c>
      <c r="SQ18" s="14"/>
      <c r="SR18" s="14" t="s">
        <v>3082</v>
      </c>
      <c r="SS18" s="14" t="s">
        <v>272</v>
      </c>
      <c r="ST18" s="14">
        <v>1</v>
      </c>
      <c r="SU18" s="14">
        <v>1</v>
      </c>
      <c r="SV18" s="14">
        <v>1</v>
      </c>
      <c r="SW18" s="14"/>
      <c r="SX18" s="14"/>
      <c r="SY18" s="14"/>
      <c r="SZ18" s="14"/>
      <c r="TA18" s="14"/>
      <c r="TB18" s="14"/>
      <c r="TC18" s="14"/>
      <c r="TD18" s="14"/>
      <c r="TE18" s="14" t="s">
        <v>252</v>
      </c>
      <c r="TF18" s="14" t="s">
        <v>252</v>
      </c>
      <c r="TG18" s="14"/>
      <c r="TH18" s="14"/>
      <c r="TI18" s="14"/>
      <c r="TJ18" s="14"/>
      <c r="TK18" s="14"/>
      <c r="TL18" s="14"/>
      <c r="TM18" s="14"/>
      <c r="TN18" s="14"/>
      <c r="TO18" s="14"/>
      <c r="TP18" s="14"/>
      <c r="TQ18" s="34" t="s">
        <v>2083</v>
      </c>
      <c r="TR18" s="14">
        <v>226332756</v>
      </c>
      <c r="TS18" s="14" t="s">
        <v>556</v>
      </c>
      <c r="TT18" s="12">
        <v>44494.695613425924</v>
      </c>
      <c r="TU18" s="14"/>
      <c r="TV18" s="14"/>
      <c r="TW18" s="14" t="s">
        <v>279</v>
      </c>
      <c r="TX18" s="14" t="s">
        <v>280</v>
      </c>
      <c r="TY18" s="14"/>
      <c r="TZ18" s="14">
        <v>16</v>
      </c>
    </row>
    <row r="19" spans="1:546" s="15" customFormat="1" x14ac:dyDescent="0.25">
      <c r="A19" s="12">
        <v>44494.405433668981</v>
      </c>
      <c r="B19" s="12">
        <v>44494.839397962962</v>
      </c>
      <c r="C19" s="12">
        <v>44494</v>
      </c>
      <c r="D19" s="14" t="s">
        <v>444</v>
      </c>
      <c r="E19" s="14"/>
      <c r="F19" s="12">
        <v>44494</v>
      </c>
      <c r="G19" s="14" t="s">
        <v>240</v>
      </c>
      <c r="H19" s="14" t="s">
        <v>240</v>
      </c>
      <c r="I19" s="14" t="s">
        <v>252</v>
      </c>
      <c r="J19" s="14" t="s">
        <v>331</v>
      </c>
      <c r="K19" s="14" t="s">
        <v>242</v>
      </c>
      <c r="L19" s="14"/>
      <c r="M19" s="14" t="s">
        <v>308</v>
      </c>
      <c r="N19" s="14"/>
      <c r="O19" s="14"/>
      <c r="P19" s="14"/>
      <c r="Q19" s="14"/>
      <c r="R19" s="14"/>
      <c r="S19" s="14"/>
      <c r="T19" s="14"/>
      <c r="U19" s="14"/>
      <c r="V19" s="14"/>
      <c r="W19" s="14"/>
      <c r="X19" s="14"/>
      <c r="Y19" s="14"/>
      <c r="Z19" s="14"/>
      <c r="AA19" s="14"/>
      <c r="AB19" s="14"/>
      <c r="AC19" s="14" t="s">
        <v>309</v>
      </c>
      <c r="AD19" s="14">
        <v>0</v>
      </c>
      <c r="AE19" s="14">
        <v>1</v>
      </c>
      <c r="AF19" s="14">
        <v>0</v>
      </c>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c r="BK19" s="14"/>
      <c r="BL19" s="14"/>
      <c r="BM19" s="14"/>
      <c r="BN19" s="14"/>
      <c r="BO19" s="14"/>
      <c r="BP19" s="14"/>
      <c r="BQ19" s="14"/>
      <c r="BR19" s="14"/>
      <c r="BS19" s="14"/>
      <c r="BT19" s="14"/>
      <c r="BU19" s="14"/>
      <c r="BV19" s="14"/>
      <c r="BW19" s="14"/>
      <c r="BX19" s="14"/>
      <c r="BY19" s="14"/>
      <c r="BZ19" s="14"/>
      <c r="CA19" s="14"/>
      <c r="CB19" s="14" t="s">
        <v>335</v>
      </c>
      <c r="CC19" s="14" t="s">
        <v>247</v>
      </c>
      <c r="CD19" s="14">
        <v>1</v>
      </c>
      <c r="CE19" s="14">
        <v>0</v>
      </c>
      <c r="CF19" s="14">
        <v>0</v>
      </c>
      <c r="CG19" s="14">
        <v>0</v>
      </c>
      <c r="CH19" s="14">
        <v>0</v>
      </c>
      <c r="CI19" s="14">
        <v>0</v>
      </c>
      <c r="CJ19" s="14">
        <v>0</v>
      </c>
      <c r="CK19" s="14">
        <v>0</v>
      </c>
      <c r="CL19" s="14"/>
      <c r="CM19" s="14" t="s">
        <v>282</v>
      </c>
      <c r="CN19" s="14"/>
      <c r="CO19" s="14" t="s">
        <v>411</v>
      </c>
      <c r="CP19" s="14"/>
      <c r="CQ19" s="14">
        <v>650</v>
      </c>
      <c r="CR19" s="14"/>
      <c r="CS19" s="14"/>
      <c r="CT19" s="14"/>
      <c r="CU19" s="14"/>
      <c r="CV19" s="14"/>
      <c r="CW19" s="14"/>
      <c r="CX19" s="14"/>
      <c r="CY19" s="14"/>
      <c r="CZ19" s="14"/>
      <c r="DA19" s="14" t="s">
        <v>250</v>
      </c>
      <c r="DB19" s="14"/>
      <c r="DC19" s="14"/>
      <c r="DD19" s="14"/>
      <c r="DE19" s="14"/>
      <c r="DF19" s="14"/>
      <c r="DG19" s="14"/>
      <c r="DH19" s="14"/>
      <c r="DI19" s="14"/>
      <c r="DJ19" s="14"/>
      <c r="DK19" s="14"/>
      <c r="DL19" s="14"/>
      <c r="DM19" s="14"/>
      <c r="DN19" s="14"/>
      <c r="DO19" s="14"/>
      <c r="DP19" s="14"/>
      <c r="DQ19" s="14"/>
      <c r="DR19" s="14"/>
      <c r="DS19" s="14"/>
      <c r="DT19" s="14"/>
      <c r="DU19" s="14"/>
      <c r="DV19" s="14"/>
      <c r="DW19" s="14"/>
      <c r="DX19" s="14"/>
      <c r="DY19" s="14"/>
      <c r="DZ19" s="14"/>
      <c r="EA19" s="14"/>
      <c r="EB19" s="14"/>
      <c r="EC19" s="14"/>
      <c r="ED19" s="14"/>
      <c r="EE19" s="14"/>
      <c r="EF19" s="14"/>
      <c r="EG19" s="14"/>
      <c r="EH19" s="14"/>
      <c r="EI19" s="14"/>
      <c r="EJ19" s="14"/>
      <c r="EK19" s="14"/>
      <c r="EL19" s="14"/>
      <c r="EM19" s="14"/>
      <c r="EN19" s="14"/>
      <c r="EO19" s="14"/>
      <c r="EP19" s="14"/>
      <c r="EQ19" s="14"/>
      <c r="ER19" s="14"/>
      <c r="ES19" s="14"/>
      <c r="ET19" s="14"/>
      <c r="EU19" s="14"/>
      <c r="EV19" s="14"/>
      <c r="EW19" s="14"/>
      <c r="EX19" s="14"/>
      <c r="EY19" s="14"/>
      <c r="EZ19" s="14"/>
      <c r="FA19" s="14" t="s">
        <v>251</v>
      </c>
      <c r="FB19" s="14"/>
      <c r="FC19" s="14" t="s">
        <v>2933</v>
      </c>
      <c r="FD19" s="14">
        <f>COUNTIF(Tableau1[[#This Row],[legad_2_category_eligbility]],"All Libyan children (18 and under)")</f>
        <v>0</v>
      </c>
      <c r="FE19" s="14">
        <v>0</v>
      </c>
      <c r="FF19" s="14">
        <v>1</v>
      </c>
      <c r="FG19" s="14">
        <v>1</v>
      </c>
      <c r="FH19" s="14">
        <v>1</v>
      </c>
      <c r="FI19" s="14">
        <v>1</v>
      </c>
      <c r="FJ19" s="14">
        <v>1</v>
      </c>
      <c r="FK19" s="14">
        <v>1</v>
      </c>
      <c r="FL19" s="14">
        <v>1</v>
      </c>
      <c r="FM19" s="14">
        <v>1</v>
      </c>
      <c r="FN19" s="14">
        <v>1</v>
      </c>
      <c r="FO19" s="14">
        <v>0</v>
      </c>
      <c r="FP19" s="14">
        <v>0</v>
      </c>
      <c r="FQ19" s="14">
        <v>0</v>
      </c>
      <c r="FR19" s="14">
        <v>1</v>
      </c>
      <c r="FS19" s="14">
        <v>1</v>
      </c>
      <c r="FT19" s="14">
        <v>0</v>
      </c>
      <c r="FU19" s="14">
        <v>0</v>
      </c>
      <c r="FV19" s="14">
        <v>0</v>
      </c>
      <c r="FW19" s="14">
        <v>0</v>
      </c>
      <c r="FX19" s="14"/>
      <c r="FY19" s="14"/>
      <c r="FZ19" s="14"/>
      <c r="GA19" s="14"/>
      <c r="GB19" s="14" t="s">
        <v>240</v>
      </c>
      <c r="GC19" s="14"/>
      <c r="GD19" s="14"/>
      <c r="GE19" s="14"/>
      <c r="GF19" s="14" t="s">
        <v>240</v>
      </c>
      <c r="GG19" s="14" t="s">
        <v>2887</v>
      </c>
      <c r="GH19" s="14"/>
      <c r="GI19" s="14"/>
      <c r="GJ19" s="14"/>
      <c r="GK19" s="14"/>
      <c r="GL19" s="14"/>
      <c r="GM19" s="14"/>
      <c r="GN19" s="14"/>
      <c r="GO19" s="14"/>
      <c r="GP19" s="14" t="s">
        <v>355</v>
      </c>
      <c r="GQ19" s="14">
        <v>0</v>
      </c>
      <c r="GR19" s="14">
        <v>1</v>
      </c>
      <c r="GS19" s="14">
        <v>1</v>
      </c>
      <c r="GT19" s="14">
        <v>0</v>
      </c>
      <c r="GU19" s="14">
        <v>0</v>
      </c>
      <c r="GV19" s="14">
        <v>0</v>
      </c>
      <c r="GW19" s="14"/>
      <c r="GX19" s="14"/>
      <c r="GY19" s="14"/>
      <c r="GZ19" s="14"/>
      <c r="HA19" s="14"/>
      <c r="HB19" s="14"/>
      <c r="HC19" s="14"/>
      <c r="HD19" s="14"/>
      <c r="HE19" s="14"/>
      <c r="HF19" s="14" t="s">
        <v>558</v>
      </c>
      <c r="HG19" s="14">
        <v>0</v>
      </c>
      <c r="HH19" s="14">
        <v>1</v>
      </c>
      <c r="HI19" s="14">
        <v>1</v>
      </c>
      <c r="HJ19" s="14">
        <v>1</v>
      </c>
      <c r="HK19" s="14">
        <v>1</v>
      </c>
      <c r="HL19" s="14">
        <v>1</v>
      </c>
      <c r="HM19" s="14">
        <v>0</v>
      </c>
      <c r="HN19" s="14">
        <v>1</v>
      </c>
      <c r="HO19" s="14">
        <v>1</v>
      </c>
      <c r="HP19" s="14">
        <v>0</v>
      </c>
      <c r="HQ19" s="14">
        <v>0</v>
      </c>
      <c r="HR19" s="14">
        <v>0</v>
      </c>
      <c r="HS19" s="14"/>
      <c r="HT19" s="14" t="s">
        <v>357</v>
      </c>
      <c r="HU19" s="14"/>
      <c r="HV19" s="14"/>
      <c r="HW19" s="14" t="s">
        <v>252</v>
      </c>
      <c r="HX19" s="14"/>
      <c r="HY19" s="14"/>
      <c r="HZ19" s="14"/>
      <c r="IA19" s="14" t="s">
        <v>2943</v>
      </c>
      <c r="IB19" s="14"/>
      <c r="IC19" s="14"/>
      <c r="ID19" s="14"/>
      <c r="IE19" s="14"/>
      <c r="IF19" s="14"/>
      <c r="IG19" s="14"/>
      <c r="IH19" s="14"/>
      <c r="II19" s="14"/>
      <c r="IJ19" s="14"/>
      <c r="IK19" s="14"/>
      <c r="IL19" s="14"/>
      <c r="IM19" s="14"/>
      <c r="IN19" s="14"/>
      <c r="IO19" s="73"/>
      <c r="IP19" s="14"/>
      <c r="IQ19" s="14"/>
      <c r="IR19" s="14"/>
      <c r="IS19" s="14"/>
      <c r="IT19" s="14"/>
      <c r="IU19" s="14"/>
      <c r="IV19" s="14"/>
      <c r="IW19" s="14"/>
      <c r="IX19" s="14"/>
      <c r="IY19" s="14"/>
      <c r="IZ19" s="14"/>
      <c r="JA19" s="14"/>
      <c r="JB19" s="14"/>
      <c r="JC19" s="14"/>
      <c r="JD19" s="14"/>
      <c r="JE19" s="14"/>
      <c r="JF19" s="14"/>
      <c r="JG19" s="14"/>
      <c r="JH19" s="14"/>
      <c r="JI19" s="14"/>
      <c r="JJ19" s="14"/>
      <c r="JK19" s="14"/>
      <c r="JL19" s="14"/>
      <c r="JM19" s="14"/>
      <c r="JN19" s="14"/>
      <c r="JO19" s="14"/>
      <c r="JP19" s="14"/>
      <c r="JQ19" s="14"/>
      <c r="JR19" s="14"/>
      <c r="JS19" s="14" t="s">
        <v>358</v>
      </c>
      <c r="JT19" s="14">
        <v>0</v>
      </c>
      <c r="JU19" s="14">
        <v>1</v>
      </c>
      <c r="JV19" s="14">
        <v>0</v>
      </c>
      <c r="JW19" s="14">
        <v>0</v>
      </c>
      <c r="JX19" s="14">
        <v>0</v>
      </c>
      <c r="JY19" s="14">
        <v>0</v>
      </c>
      <c r="JZ19" s="14">
        <v>0</v>
      </c>
      <c r="KA19" s="14">
        <v>0</v>
      </c>
      <c r="KB19" s="14">
        <v>0</v>
      </c>
      <c r="KC19" s="14"/>
      <c r="KD19" s="73"/>
      <c r="KE19" s="73"/>
      <c r="KF19" s="73"/>
      <c r="KG19" s="73"/>
      <c r="KH19" s="73"/>
      <c r="KI19" s="73"/>
      <c r="KJ19" s="73"/>
      <c r="KK19" s="73"/>
      <c r="KL19" s="73"/>
      <c r="KM19" s="73"/>
      <c r="KN19" s="14"/>
      <c r="KO19" s="73" t="s">
        <v>2994</v>
      </c>
      <c r="KP19" s="73" t="s">
        <v>3028</v>
      </c>
      <c r="KQ19" s="14">
        <v>1</v>
      </c>
      <c r="KR19" s="14">
        <v>1</v>
      </c>
      <c r="KS19" s="14">
        <v>1</v>
      </c>
      <c r="KT19" s="14">
        <v>1</v>
      </c>
      <c r="KU19" s="14">
        <v>1</v>
      </c>
      <c r="KV19" s="14">
        <v>1</v>
      </c>
      <c r="KW19" s="14">
        <v>1</v>
      </c>
      <c r="KX19" s="14">
        <v>1</v>
      </c>
      <c r="KY19" s="14">
        <v>1</v>
      </c>
      <c r="KZ19" s="14">
        <v>1</v>
      </c>
      <c r="LA19" s="14">
        <v>1</v>
      </c>
      <c r="LB19" s="14">
        <v>1</v>
      </c>
      <c r="LC19" s="14">
        <v>1</v>
      </c>
      <c r="LD19" s="14">
        <v>0</v>
      </c>
      <c r="LE19" s="14">
        <v>0</v>
      </c>
      <c r="LF19" s="14">
        <v>0</v>
      </c>
      <c r="LG19" s="14">
        <v>0</v>
      </c>
      <c r="LH19" s="14"/>
      <c r="LI19" s="14" t="s">
        <v>262</v>
      </c>
      <c r="LJ19" s="14"/>
      <c r="LK19" s="14"/>
      <c r="LL19" s="14"/>
      <c r="LM19" s="14"/>
      <c r="LN19" s="14"/>
      <c r="LO19" s="14"/>
      <c r="LP19" s="14"/>
      <c r="LQ19" s="14"/>
      <c r="LR19" s="14"/>
      <c r="LS19" s="14"/>
      <c r="LT19" s="14"/>
      <c r="LU19" s="14"/>
      <c r="LV19" s="14"/>
      <c r="LW19" s="14"/>
      <c r="LX19" s="14"/>
      <c r="LY19" s="14"/>
      <c r="LZ19" s="14"/>
      <c r="MA19" s="14"/>
      <c r="MB19" s="14"/>
      <c r="MC19" s="14"/>
      <c r="MD19" s="14"/>
      <c r="ME19" s="14"/>
      <c r="MF19" s="14"/>
      <c r="MG19" s="14"/>
      <c r="MH19" s="14"/>
      <c r="MI19" s="14"/>
      <c r="MJ19" s="14"/>
      <c r="MK19" s="14"/>
      <c r="ML19" s="14"/>
      <c r="MM19" s="14"/>
      <c r="MN19" s="14"/>
      <c r="MO19" s="14"/>
      <c r="MP19" s="14"/>
      <c r="MQ19" s="14"/>
      <c r="MR19" s="14"/>
      <c r="MS19" s="14"/>
      <c r="MT19" s="14"/>
      <c r="MU19" s="14"/>
      <c r="MV19" s="14"/>
      <c r="MW19" s="14"/>
      <c r="MX19" s="14"/>
      <c r="MY19" s="14" t="s">
        <v>3048</v>
      </c>
      <c r="MZ19" s="14" t="s">
        <v>563</v>
      </c>
      <c r="NA19" s="14">
        <v>1</v>
      </c>
      <c r="NB19" s="14">
        <v>1</v>
      </c>
      <c r="NC19" s="14">
        <v>0</v>
      </c>
      <c r="ND19" s="14">
        <v>0</v>
      </c>
      <c r="NE19" s="14">
        <v>0</v>
      </c>
      <c r="NF19" s="14">
        <v>0</v>
      </c>
      <c r="NG19" s="14">
        <v>0</v>
      </c>
      <c r="NH19" s="14">
        <v>0</v>
      </c>
      <c r="NI19" s="14"/>
      <c r="NJ19" s="14" t="s">
        <v>564</v>
      </c>
      <c r="NK19" s="14">
        <v>1</v>
      </c>
      <c r="NL19" s="14">
        <v>1</v>
      </c>
      <c r="NM19" s="14">
        <v>1</v>
      </c>
      <c r="NN19" s="14">
        <v>1</v>
      </c>
      <c r="NO19" s="14">
        <v>1</v>
      </c>
      <c r="NP19" s="14">
        <v>1</v>
      </c>
      <c r="NQ19" s="14"/>
      <c r="NR19" s="14"/>
      <c r="NS19" s="14"/>
      <c r="NT19" s="14"/>
      <c r="NU19" s="14"/>
      <c r="NV19" s="14"/>
      <c r="NW19" s="14"/>
      <c r="NX19" s="14"/>
      <c r="NY19" s="14"/>
      <c r="NZ19" s="14"/>
      <c r="OA19" s="14"/>
      <c r="OB19" s="14"/>
      <c r="OC19" s="14"/>
      <c r="OD19" s="14"/>
      <c r="OE19" s="14" t="s">
        <v>565</v>
      </c>
      <c r="OF19" s="14">
        <v>0</v>
      </c>
      <c r="OG19" s="14">
        <v>1</v>
      </c>
      <c r="OH19" s="14">
        <v>1</v>
      </c>
      <c r="OI19" s="14">
        <v>0</v>
      </c>
      <c r="OJ19" s="14">
        <v>1</v>
      </c>
      <c r="OK19" s="14">
        <v>0</v>
      </c>
      <c r="OL19" s="14">
        <v>1</v>
      </c>
      <c r="OM19" s="14">
        <v>1</v>
      </c>
      <c r="ON19" s="14">
        <v>0</v>
      </c>
      <c r="OO19" s="14">
        <v>0</v>
      </c>
      <c r="OP19" s="14">
        <v>0</v>
      </c>
      <c r="OQ19" s="14">
        <v>0</v>
      </c>
      <c r="OR19" s="14"/>
      <c r="OS19" s="14"/>
      <c r="OT19" s="14"/>
      <c r="OU19" s="14"/>
      <c r="OV19" s="14"/>
      <c r="OW19" s="14"/>
      <c r="OX19" s="14"/>
      <c r="OY19" s="14"/>
      <c r="OZ19" s="14"/>
      <c r="PA19" s="14"/>
      <c r="PB19" s="14"/>
      <c r="PC19" s="14"/>
      <c r="PD19" s="14"/>
      <c r="PE19" s="14"/>
      <c r="PF19" s="14"/>
      <c r="PG19" s="14"/>
      <c r="PH19" s="14"/>
      <c r="PI19" s="14"/>
      <c r="PJ19" s="14"/>
      <c r="PK19" s="14"/>
      <c r="PL19" s="14"/>
      <c r="PM19" s="14"/>
      <c r="PN19" s="14"/>
      <c r="PO19" s="14"/>
      <c r="PP19" s="14"/>
      <c r="PQ19" s="14"/>
      <c r="PR19" s="14"/>
      <c r="PS19" s="14" t="s">
        <v>459</v>
      </c>
      <c r="PT19" s="14">
        <v>0</v>
      </c>
      <c r="PU19" s="14">
        <v>1</v>
      </c>
      <c r="PV19" s="14">
        <v>1</v>
      </c>
      <c r="PW19" s="14">
        <v>1</v>
      </c>
      <c r="PX19" s="14">
        <v>1</v>
      </c>
      <c r="PY19" s="14">
        <v>0</v>
      </c>
      <c r="PZ19" s="14">
        <v>0</v>
      </c>
      <c r="QA19" s="14">
        <v>0</v>
      </c>
      <c r="QB19" s="14">
        <v>0</v>
      </c>
      <c r="QC19" s="14">
        <v>0</v>
      </c>
      <c r="QD19" s="14"/>
      <c r="QE19" s="14"/>
      <c r="QF19" s="14"/>
      <c r="QG19" s="14"/>
      <c r="QH19" s="14"/>
      <c r="QI19" s="14"/>
      <c r="QJ19" s="14"/>
      <c r="QK19" s="14"/>
      <c r="QL19" s="14"/>
      <c r="QM19" s="14"/>
      <c r="QN19" s="14"/>
      <c r="QO19" s="14"/>
      <c r="QP19" s="14"/>
      <c r="QQ19" s="14"/>
      <c r="QR19" s="14"/>
      <c r="QS19" s="14"/>
      <c r="QT19" s="14"/>
      <c r="QU19" s="14"/>
      <c r="QV19" s="14"/>
      <c r="QW19" s="14"/>
      <c r="QX19" s="14"/>
      <c r="QY19" s="14"/>
      <c r="QZ19" s="14"/>
      <c r="RA19" s="14"/>
      <c r="RB19" s="14"/>
      <c r="RC19" s="14" t="s">
        <v>460</v>
      </c>
      <c r="RD19" s="14">
        <v>0</v>
      </c>
      <c r="RE19" s="14">
        <v>1</v>
      </c>
      <c r="RF19" s="14">
        <v>1</v>
      </c>
      <c r="RG19" s="14">
        <v>1</v>
      </c>
      <c r="RH19" s="14">
        <v>1</v>
      </c>
      <c r="RI19" s="14">
        <v>1</v>
      </c>
      <c r="RJ19" s="14">
        <v>0</v>
      </c>
      <c r="RK19" s="14">
        <v>0</v>
      </c>
      <c r="RL19" s="14">
        <v>0</v>
      </c>
      <c r="RM19" s="14">
        <v>0</v>
      </c>
      <c r="RN19" s="14">
        <v>0</v>
      </c>
      <c r="RO19" s="14"/>
      <c r="RP19" s="14"/>
      <c r="RQ19" s="14"/>
      <c r="RR19" s="14"/>
      <c r="RS19" s="14"/>
      <c r="RT19" s="14"/>
      <c r="RU19" s="14"/>
      <c r="RV19" s="14"/>
      <c r="RW19" s="14"/>
      <c r="RX19" s="14"/>
      <c r="RY19" s="14"/>
      <c r="RZ19" s="14"/>
      <c r="SA19" s="14"/>
      <c r="SB19" s="14"/>
      <c r="SC19" s="14" t="s">
        <v>2701</v>
      </c>
      <c r="SD19" s="14">
        <v>0</v>
      </c>
      <c r="SE19" s="14">
        <v>0</v>
      </c>
      <c r="SF19" s="14">
        <v>0</v>
      </c>
      <c r="SG19" s="14">
        <v>1</v>
      </c>
      <c r="SH19" s="14">
        <v>1</v>
      </c>
      <c r="SI19" s="14">
        <v>1</v>
      </c>
      <c r="SJ19" s="14">
        <v>1</v>
      </c>
      <c r="SK19" s="14">
        <v>1</v>
      </c>
      <c r="SL19" s="14">
        <v>0</v>
      </c>
      <c r="SM19" s="14">
        <v>1</v>
      </c>
      <c r="SN19" s="14">
        <v>0</v>
      </c>
      <c r="SO19" s="14">
        <v>0</v>
      </c>
      <c r="SP19" s="14">
        <v>0</v>
      </c>
      <c r="SQ19" s="14"/>
      <c r="SR19" s="14" t="s">
        <v>3083</v>
      </c>
      <c r="SS19" s="14"/>
      <c r="ST19" s="14"/>
      <c r="SU19" s="14"/>
      <c r="SV19" s="14"/>
      <c r="SW19" s="14" t="s">
        <v>568</v>
      </c>
      <c r="SX19" s="14">
        <v>1</v>
      </c>
      <c r="SY19" s="14">
        <v>0</v>
      </c>
      <c r="SZ19" s="14">
        <v>1</v>
      </c>
      <c r="TA19" s="14"/>
      <c r="TB19" s="14"/>
      <c r="TC19" s="14"/>
      <c r="TD19" s="14"/>
      <c r="TE19" s="14"/>
      <c r="TF19" s="14"/>
      <c r="TG19" s="14"/>
      <c r="TH19" s="14"/>
      <c r="TI19" s="14" t="s">
        <v>240</v>
      </c>
      <c r="TJ19" s="14" t="s">
        <v>240</v>
      </c>
      <c r="TK19" s="14" t="s">
        <v>3101</v>
      </c>
      <c r="TL19" s="14" t="s">
        <v>2541</v>
      </c>
      <c r="TM19" s="14"/>
      <c r="TN19" s="14"/>
      <c r="TO19" s="14"/>
      <c r="TP19" s="14"/>
      <c r="TQ19" s="34" t="s">
        <v>2083</v>
      </c>
      <c r="TR19" s="14">
        <v>226354779</v>
      </c>
      <c r="TS19" s="14" t="s">
        <v>570</v>
      </c>
      <c r="TT19" s="12">
        <v>44494.753993055558</v>
      </c>
      <c r="TU19" s="14"/>
      <c r="TV19" s="14"/>
      <c r="TW19" s="14" t="s">
        <v>279</v>
      </c>
      <c r="TX19" s="14" t="s">
        <v>280</v>
      </c>
      <c r="TY19" s="14"/>
      <c r="TZ19" s="14">
        <v>17</v>
      </c>
    </row>
    <row r="20" spans="1:546" s="3" customFormat="1" x14ac:dyDescent="0.25">
      <c r="A20" s="12">
        <v>44494.759039432873</v>
      </c>
      <c r="B20" s="12">
        <v>44494.7662187963</v>
      </c>
      <c r="C20" s="12">
        <v>44494</v>
      </c>
      <c r="D20" s="14" t="s">
        <v>571</v>
      </c>
      <c r="E20" s="14"/>
      <c r="F20" s="12">
        <v>44494</v>
      </c>
      <c r="G20" s="14" t="s">
        <v>240</v>
      </c>
      <c r="H20" s="14" t="s">
        <v>240</v>
      </c>
      <c r="I20" s="14" t="s">
        <v>252</v>
      </c>
      <c r="J20" s="14" t="s">
        <v>496</v>
      </c>
      <c r="K20" s="14" t="s">
        <v>307</v>
      </c>
      <c r="L20" s="14"/>
      <c r="M20" s="14" t="s">
        <v>389</v>
      </c>
      <c r="N20" s="14"/>
      <c r="O20" s="14"/>
      <c r="P20" s="14"/>
      <c r="Q20" s="14"/>
      <c r="R20" s="14"/>
      <c r="S20" s="14"/>
      <c r="T20" s="14"/>
      <c r="U20" s="14"/>
      <c r="V20" s="14"/>
      <c r="W20" s="14"/>
      <c r="X20" s="14"/>
      <c r="Y20" s="14"/>
      <c r="Z20" s="14"/>
      <c r="AA20" s="14"/>
      <c r="AB20" s="14"/>
      <c r="AC20" s="14" t="s">
        <v>497</v>
      </c>
      <c r="AD20" s="14">
        <v>1</v>
      </c>
      <c r="AE20" s="14">
        <v>0</v>
      </c>
      <c r="AF20" s="14">
        <v>0</v>
      </c>
      <c r="AG20" s="14"/>
      <c r="AH20" s="14"/>
      <c r="AI20" s="14"/>
      <c r="AJ20" s="14"/>
      <c r="AK20" s="14"/>
      <c r="AL20" s="14"/>
      <c r="AM20" s="14"/>
      <c r="AN20" s="14"/>
      <c r="AO20" s="14"/>
      <c r="AP20" s="14" t="s">
        <v>572</v>
      </c>
      <c r="AQ20" s="14" t="s">
        <v>247</v>
      </c>
      <c r="AR20" s="14">
        <v>1</v>
      </c>
      <c r="AS20" s="14">
        <v>0</v>
      </c>
      <c r="AT20" s="14">
        <v>0</v>
      </c>
      <c r="AU20" s="14">
        <v>0</v>
      </c>
      <c r="AV20" s="14">
        <v>0</v>
      </c>
      <c r="AW20" s="14">
        <v>0</v>
      </c>
      <c r="AX20" s="14">
        <v>0</v>
      </c>
      <c r="AY20" s="14">
        <v>0</v>
      </c>
      <c r="AZ20" s="14"/>
      <c r="BA20" s="14" t="s">
        <v>282</v>
      </c>
      <c r="BB20" s="14"/>
      <c r="BC20" s="14" t="s">
        <v>249</v>
      </c>
      <c r="BD20" s="14"/>
      <c r="BE20" s="14">
        <v>100</v>
      </c>
      <c r="BF20" s="14"/>
      <c r="BG20" s="14"/>
      <c r="BH20" s="14"/>
      <c r="BI20" s="14"/>
      <c r="BJ20" s="14"/>
      <c r="BK20" s="14"/>
      <c r="BL20" s="14"/>
      <c r="BM20" s="14"/>
      <c r="BN20" s="14"/>
      <c r="BO20" s="14" t="s">
        <v>250</v>
      </c>
      <c r="BP20" s="14"/>
      <c r="BQ20" s="14"/>
      <c r="BR20" s="14"/>
      <c r="BS20" s="14"/>
      <c r="BT20" s="14"/>
      <c r="BU20" s="14"/>
      <c r="BV20" s="14"/>
      <c r="BW20" s="14"/>
      <c r="BX20" s="14"/>
      <c r="BY20" s="14"/>
      <c r="BZ20" s="14"/>
      <c r="CA20" s="14"/>
      <c r="CB20" s="14"/>
      <c r="CC20" s="14" t="s">
        <v>310</v>
      </c>
      <c r="CD20" s="14"/>
      <c r="CE20" s="14"/>
      <c r="CF20" s="14"/>
      <c r="CG20" s="14"/>
      <c r="CH20" s="14"/>
      <c r="CI20" s="14"/>
      <c r="CJ20" s="14"/>
      <c r="CK20" s="14"/>
      <c r="CL20" s="14"/>
      <c r="CM20" s="14"/>
      <c r="CN20" s="14"/>
      <c r="CO20" s="14"/>
      <c r="CP20" s="14"/>
      <c r="CQ20" s="14"/>
      <c r="CR20" s="14"/>
      <c r="CS20" s="14"/>
      <c r="CT20" s="14"/>
      <c r="CU20" s="14"/>
      <c r="CV20" s="14"/>
      <c r="CW20" s="14"/>
      <c r="CX20" s="14"/>
      <c r="CY20" s="14"/>
      <c r="CZ20" s="14"/>
      <c r="DA20" s="14"/>
      <c r="DB20" s="14"/>
      <c r="DC20" s="14"/>
      <c r="DD20" s="14"/>
      <c r="DE20" s="14"/>
      <c r="DF20" s="14"/>
      <c r="DG20" s="14"/>
      <c r="DH20" s="14"/>
      <c r="DI20" s="14"/>
      <c r="DJ20" s="14"/>
      <c r="DK20" s="14"/>
      <c r="DL20" s="14"/>
      <c r="DM20" s="14"/>
      <c r="DN20" s="14"/>
      <c r="DO20" s="14"/>
      <c r="DP20" s="14"/>
      <c r="DQ20" s="14"/>
      <c r="DR20" s="14"/>
      <c r="DS20" s="14"/>
      <c r="DT20" s="14"/>
      <c r="DU20" s="14"/>
      <c r="DV20" s="14"/>
      <c r="DW20" s="14"/>
      <c r="DX20" s="14"/>
      <c r="DY20" s="14"/>
      <c r="DZ20" s="14"/>
      <c r="EA20" s="14"/>
      <c r="EB20" s="14"/>
      <c r="EC20" s="14"/>
      <c r="ED20" s="14"/>
      <c r="EE20" s="14"/>
      <c r="EF20" s="14"/>
      <c r="EG20" s="14"/>
      <c r="EH20" s="14"/>
      <c r="EI20" s="14"/>
      <c r="EJ20" s="14"/>
      <c r="EK20" s="14"/>
      <c r="EL20" s="14"/>
      <c r="EM20" s="14"/>
      <c r="EN20" s="14"/>
      <c r="EO20" s="14"/>
      <c r="EP20" s="14"/>
      <c r="EQ20" s="14"/>
      <c r="ER20" s="14"/>
      <c r="ES20" s="14"/>
      <c r="ET20" s="14"/>
      <c r="EU20" s="14"/>
      <c r="EV20" s="14"/>
      <c r="EW20" s="14"/>
      <c r="EX20" s="14"/>
      <c r="EY20" s="14"/>
      <c r="EZ20" s="14" t="s">
        <v>251</v>
      </c>
      <c r="FA20" s="14"/>
      <c r="FB20" s="14"/>
      <c r="FC20" s="14" t="s">
        <v>573</v>
      </c>
      <c r="FD20" s="14">
        <v>1</v>
      </c>
      <c r="FE20" s="14">
        <v>0</v>
      </c>
      <c r="FF20" s="14">
        <v>0</v>
      </c>
      <c r="FG20" s="14">
        <v>0</v>
      </c>
      <c r="FH20" s="14">
        <v>0</v>
      </c>
      <c r="FI20" s="14">
        <v>0</v>
      </c>
      <c r="FJ20" s="14">
        <v>0</v>
      </c>
      <c r="FK20" s="14">
        <v>0</v>
      </c>
      <c r="FL20" s="14">
        <v>0</v>
      </c>
      <c r="FM20" s="14">
        <v>1</v>
      </c>
      <c r="FN20" s="14">
        <v>0</v>
      </c>
      <c r="FO20" s="14">
        <v>0</v>
      </c>
      <c r="FP20" s="14">
        <v>0</v>
      </c>
      <c r="FQ20" s="14">
        <v>0</v>
      </c>
      <c r="FR20" s="14">
        <v>0</v>
      </c>
      <c r="FS20" s="14">
        <v>0</v>
      </c>
      <c r="FT20" s="14">
        <v>0</v>
      </c>
      <c r="FU20" s="14">
        <v>0</v>
      </c>
      <c r="FV20" s="14">
        <v>0</v>
      </c>
      <c r="FW20" s="14">
        <v>0</v>
      </c>
      <c r="FX20" s="14"/>
      <c r="FY20" s="14"/>
      <c r="FZ20" s="14" t="s">
        <v>240</v>
      </c>
      <c r="GA20" s="14"/>
      <c r="GB20" s="14"/>
      <c r="GC20" s="14"/>
      <c r="GD20" s="14"/>
      <c r="GE20" s="14"/>
      <c r="GF20" s="14" t="s">
        <v>240</v>
      </c>
      <c r="GG20" s="14" t="s">
        <v>2888</v>
      </c>
      <c r="GH20" s="14" t="s">
        <v>287</v>
      </c>
      <c r="GI20" s="14">
        <v>1</v>
      </c>
      <c r="GJ20" s="14">
        <v>0</v>
      </c>
      <c r="GK20" s="14">
        <v>0</v>
      </c>
      <c r="GL20" s="14">
        <v>0</v>
      </c>
      <c r="GM20" s="14">
        <v>0</v>
      </c>
      <c r="GN20" s="14">
        <v>0</v>
      </c>
      <c r="GO20" s="14"/>
      <c r="GP20" s="14"/>
      <c r="GQ20" s="14"/>
      <c r="GR20" s="14"/>
      <c r="GS20" s="14"/>
      <c r="GT20" s="14"/>
      <c r="GU20" s="14"/>
      <c r="GV20" s="14"/>
      <c r="GW20" s="14"/>
      <c r="GX20" s="14"/>
      <c r="GY20" s="14"/>
      <c r="GZ20" s="14"/>
      <c r="HA20" s="14"/>
      <c r="HB20" s="14"/>
      <c r="HC20" s="14"/>
      <c r="HD20" s="14"/>
      <c r="HE20" s="14"/>
      <c r="HF20" s="14" t="s">
        <v>576</v>
      </c>
      <c r="HG20" s="14">
        <v>0</v>
      </c>
      <c r="HH20" s="14">
        <v>1</v>
      </c>
      <c r="HI20" s="14">
        <v>1</v>
      </c>
      <c r="HJ20" s="14">
        <v>0</v>
      </c>
      <c r="HK20" s="14">
        <v>0</v>
      </c>
      <c r="HL20" s="14">
        <v>0</v>
      </c>
      <c r="HM20" s="14">
        <v>0</v>
      </c>
      <c r="HN20" s="14">
        <v>0</v>
      </c>
      <c r="HO20" s="14">
        <v>0</v>
      </c>
      <c r="HP20" s="14">
        <v>0</v>
      </c>
      <c r="HQ20" s="14">
        <v>0</v>
      </c>
      <c r="HR20" s="14">
        <v>0</v>
      </c>
      <c r="HS20" s="14"/>
      <c r="HT20" s="14" t="s">
        <v>257</v>
      </c>
      <c r="HU20" s="14" t="s">
        <v>240</v>
      </c>
      <c r="HV20" s="14"/>
      <c r="HW20" s="14"/>
      <c r="HX20" s="14"/>
      <c r="HY20" s="14"/>
      <c r="HZ20" s="14"/>
      <c r="IA20" s="14"/>
      <c r="IB20" s="14"/>
      <c r="IC20" s="14" t="s">
        <v>419</v>
      </c>
      <c r="ID20" s="14">
        <v>1</v>
      </c>
      <c r="IE20" s="14">
        <v>0</v>
      </c>
      <c r="IF20" s="14">
        <v>0</v>
      </c>
      <c r="IG20" s="14">
        <v>0</v>
      </c>
      <c r="IH20" s="14">
        <v>0</v>
      </c>
      <c r="II20" s="14">
        <v>0</v>
      </c>
      <c r="IJ20" s="14"/>
      <c r="IK20" s="14">
        <v>0</v>
      </c>
      <c r="IL20" s="14">
        <v>0</v>
      </c>
      <c r="IM20" s="14">
        <v>0</v>
      </c>
      <c r="IN20" s="14"/>
      <c r="IO20" s="73"/>
      <c r="IP20" s="14"/>
      <c r="IQ20" s="14"/>
      <c r="IR20" s="14"/>
      <c r="IS20" s="14"/>
      <c r="IT20" s="14"/>
      <c r="IU20" s="14"/>
      <c r="IV20" s="14"/>
      <c r="IW20" s="14"/>
      <c r="IX20" s="14"/>
      <c r="IY20" s="14"/>
      <c r="IZ20" s="14" t="s">
        <v>2960</v>
      </c>
      <c r="JA20" s="14" t="s">
        <v>578</v>
      </c>
      <c r="JB20" s="14">
        <v>1</v>
      </c>
      <c r="JC20" s="14">
        <v>1</v>
      </c>
      <c r="JD20" s="14">
        <v>1</v>
      </c>
      <c r="JE20" s="14">
        <v>1</v>
      </c>
      <c r="JF20" s="14">
        <v>1</v>
      </c>
      <c r="JG20" s="14">
        <v>1</v>
      </c>
      <c r="JH20" s="14">
        <v>0</v>
      </c>
      <c r="JI20" s="14">
        <v>0</v>
      </c>
      <c r="JJ20" s="14">
        <v>0</v>
      </c>
      <c r="JK20" s="14">
        <v>0</v>
      </c>
      <c r="JL20" s="14">
        <v>0</v>
      </c>
      <c r="JM20" s="14">
        <v>0</v>
      </c>
      <c r="JN20" s="14">
        <v>0</v>
      </c>
      <c r="JO20" s="14">
        <v>0</v>
      </c>
      <c r="JP20" s="14">
        <v>0</v>
      </c>
      <c r="JQ20" s="14"/>
      <c r="JR20" s="14" t="s">
        <v>292</v>
      </c>
      <c r="JS20" s="14"/>
      <c r="JT20" s="14"/>
      <c r="JU20" s="14"/>
      <c r="JV20" s="14"/>
      <c r="JW20" s="14"/>
      <c r="JX20" s="14"/>
      <c r="JY20" s="14"/>
      <c r="JZ20" s="14"/>
      <c r="KA20" s="14"/>
      <c r="KB20" s="14"/>
      <c r="KC20" s="14"/>
      <c r="KD20" s="73"/>
      <c r="KE20" s="73"/>
      <c r="KF20" s="73"/>
      <c r="KG20" s="73"/>
      <c r="KH20" s="73"/>
      <c r="KI20" s="73"/>
      <c r="KJ20" s="73"/>
      <c r="KK20" s="73"/>
      <c r="KL20" s="73"/>
      <c r="KM20" s="73"/>
      <c r="KN20" s="14"/>
      <c r="KO20" s="34"/>
      <c r="KP20" s="14"/>
      <c r="KQ20" s="14"/>
      <c r="KR20" s="14"/>
      <c r="KS20" s="14"/>
      <c r="KT20" s="14"/>
      <c r="KU20" s="14"/>
      <c r="KV20" s="14"/>
      <c r="KW20" s="14"/>
      <c r="KX20" s="14"/>
      <c r="KY20" s="14"/>
      <c r="KZ20" s="14"/>
      <c r="LA20" s="14"/>
      <c r="LB20" s="14"/>
      <c r="LC20" s="14"/>
      <c r="LD20" s="14"/>
      <c r="LE20" s="14"/>
      <c r="LF20" s="14"/>
      <c r="LG20" s="14"/>
      <c r="LH20" s="14"/>
      <c r="LI20" s="14"/>
      <c r="LJ20" s="14"/>
      <c r="LK20" s="14"/>
      <c r="LL20" s="14"/>
      <c r="LM20" s="14"/>
      <c r="LN20" s="14"/>
      <c r="LO20" s="14"/>
      <c r="LP20" s="14"/>
      <c r="LQ20" s="14"/>
      <c r="LR20" s="14"/>
      <c r="LS20" s="14"/>
      <c r="LT20" s="14"/>
      <c r="LU20" s="14"/>
      <c r="LV20" s="14"/>
      <c r="LW20" s="14"/>
      <c r="LX20" s="14"/>
      <c r="LY20" s="14"/>
      <c r="LZ20" s="14"/>
      <c r="MA20" s="14"/>
      <c r="MB20" s="14"/>
      <c r="MC20" s="14"/>
      <c r="MD20" s="14"/>
      <c r="ME20" s="14"/>
      <c r="MF20" s="14"/>
      <c r="MG20" s="14"/>
      <c r="MH20" s="14"/>
      <c r="MI20" s="14"/>
      <c r="MJ20" s="14"/>
      <c r="MK20" s="14"/>
      <c r="ML20" s="14"/>
      <c r="MM20" s="14"/>
      <c r="MN20" s="14"/>
      <c r="MO20" s="14"/>
      <c r="MP20" s="14"/>
      <c r="MQ20" s="14"/>
      <c r="MR20" s="14"/>
      <c r="MS20" s="14"/>
      <c r="MT20" s="14"/>
      <c r="MU20" s="14"/>
      <c r="MV20" s="14"/>
      <c r="MW20" s="14"/>
      <c r="MX20" s="14"/>
      <c r="MY20" s="14" t="s">
        <v>3048</v>
      </c>
      <c r="MZ20" s="14" t="s">
        <v>474</v>
      </c>
      <c r="NA20" s="14">
        <v>0</v>
      </c>
      <c r="NB20" s="14">
        <v>1</v>
      </c>
      <c r="NC20" s="14">
        <v>0</v>
      </c>
      <c r="ND20" s="14">
        <v>1</v>
      </c>
      <c r="NE20" s="14">
        <v>0</v>
      </c>
      <c r="NF20" s="14">
        <v>0</v>
      </c>
      <c r="NG20" s="14">
        <v>0</v>
      </c>
      <c r="NH20" s="14">
        <v>0</v>
      </c>
      <c r="NI20" s="14"/>
      <c r="NJ20" s="14" t="s">
        <v>580</v>
      </c>
      <c r="NK20" s="14">
        <v>1</v>
      </c>
      <c r="NL20" s="14">
        <v>1</v>
      </c>
      <c r="NM20" s="14">
        <v>1</v>
      </c>
      <c r="NN20" s="14">
        <v>1</v>
      </c>
      <c r="NO20" s="14">
        <v>1</v>
      </c>
      <c r="NP20" s="14">
        <v>1</v>
      </c>
      <c r="NQ20" s="14" t="s">
        <v>400</v>
      </c>
      <c r="NR20" s="14">
        <v>0</v>
      </c>
      <c r="NS20" s="14">
        <v>0</v>
      </c>
      <c r="NT20" s="14">
        <v>1</v>
      </c>
      <c r="NU20" s="14">
        <v>0</v>
      </c>
      <c r="NV20" s="14">
        <v>1</v>
      </c>
      <c r="NW20" s="14">
        <v>0</v>
      </c>
      <c r="NX20" s="14">
        <v>0</v>
      </c>
      <c r="NY20" s="14">
        <v>0</v>
      </c>
      <c r="NZ20" s="14">
        <v>0</v>
      </c>
      <c r="OA20" s="14">
        <v>0</v>
      </c>
      <c r="OB20" s="14">
        <v>0</v>
      </c>
      <c r="OC20" s="14">
        <v>0</v>
      </c>
      <c r="OD20" s="14"/>
      <c r="OE20" s="14"/>
      <c r="OF20" s="14"/>
      <c r="OG20" s="14"/>
      <c r="OH20" s="14"/>
      <c r="OI20" s="14"/>
      <c r="OJ20" s="14"/>
      <c r="OK20" s="14"/>
      <c r="OL20" s="14"/>
      <c r="OM20" s="14"/>
      <c r="ON20" s="14"/>
      <c r="OO20" s="14"/>
      <c r="OP20" s="14"/>
      <c r="OQ20" s="14"/>
      <c r="OR20" s="14"/>
      <c r="OS20" s="14"/>
      <c r="OT20" s="14"/>
      <c r="OU20" s="14"/>
      <c r="OV20" s="14"/>
      <c r="OW20" s="14"/>
      <c r="OX20" s="14"/>
      <c r="OY20" s="14"/>
      <c r="OZ20" s="14"/>
      <c r="PA20" s="14"/>
      <c r="PB20" s="14"/>
      <c r="PC20" s="14"/>
      <c r="PD20" s="14"/>
      <c r="PE20" s="14"/>
      <c r="PF20" s="14"/>
      <c r="PG20" s="14"/>
      <c r="PH20" s="14" t="s">
        <v>311</v>
      </c>
      <c r="PI20" s="14">
        <v>0</v>
      </c>
      <c r="PJ20" s="14">
        <v>0</v>
      </c>
      <c r="PK20" s="14">
        <v>0</v>
      </c>
      <c r="PL20" s="14">
        <v>0</v>
      </c>
      <c r="PM20" s="14">
        <v>0</v>
      </c>
      <c r="PN20" s="14">
        <v>0</v>
      </c>
      <c r="PO20" s="14">
        <v>1</v>
      </c>
      <c r="PP20" s="14">
        <v>0</v>
      </c>
      <c r="PQ20" s="14">
        <v>0</v>
      </c>
      <c r="PR20" s="14" t="s">
        <v>3064</v>
      </c>
      <c r="PS20" s="14"/>
      <c r="PT20" s="14"/>
      <c r="PU20" s="14"/>
      <c r="PV20" s="14"/>
      <c r="PW20" s="14"/>
      <c r="PX20" s="14"/>
      <c r="PY20" s="14"/>
      <c r="PZ20" s="14"/>
      <c r="QA20" s="14"/>
      <c r="QB20" s="14"/>
      <c r="QC20" s="14"/>
      <c r="QD20" s="14"/>
      <c r="QE20" s="14"/>
      <c r="QF20" s="14"/>
      <c r="QG20" s="14"/>
      <c r="QH20" s="14"/>
      <c r="QI20" s="14"/>
      <c r="QJ20" s="14"/>
      <c r="QK20" s="14"/>
      <c r="QL20" s="14"/>
      <c r="QM20" s="14"/>
      <c r="QN20" s="14"/>
      <c r="QO20" s="14"/>
      <c r="QP20" s="14" t="s">
        <v>267</v>
      </c>
      <c r="QQ20" s="14">
        <v>1</v>
      </c>
      <c r="QR20" s="14">
        <v>0</v>
      </c>
      <c r="QS20" s="14">
        <v>0</v>
      </c>
      <c r="QT20" s="14">
        <v>0</v>
      </c>
      <c r="QU20" s="14">
        <v>0</v>
      </c>
      <c r="QV20" s="14">
        <v>0</v>
      </c>
      <c r="QW20" s="14">
        <v>0</v>
      </c>
      <c r="QX20" s="14"/>
      <c r="QY20" s="14">
        <v>0</v>
      </c>
      <c r="QZ20" s="14">
        <v>0</v>
      </c>
      <c r="RA20" s="14">
        <v>0</v>
      </c>
      <c r="RB20" s="14"/>
      <c r="RC20" s="14"/>
      <c r="RD20" s="14"/>
      <c r="RE20" s="14"/>
      <c r="RF20" s="14"/>
      <c r="RG20" s="14"/>
      <c r="RH20" s="14"/>
      <c r="RI20" s="14"/>
      <c r="RJ20" s="14"/>
      <c r="RK20" s="14"/>
      <c r="RL20" s="14"/>
      <c r="RM20" s="14"/>
      <c r="RN20" s="14"/>
      <c r="RO20" s="14"/>
      <c r="RP20" s="14"/>
      <c r="RQ20" s="14"/>
      <c r="RR20" s="14"/>
      <c r="RS20" s="14"/>
      <c r="RT20" s="14"/>
      <c r="RU20" s="14"/>
      <c r="RV20" s="14"/>
      <c r="RW20" s="14"/>
      <c r="RX20" s="14"/>
      <c r="RY20" s="14"/>
      <c r="RZ20" s="14"/>
      <c r="SA20" s="14"/>
      <c r="SB20" s="14"/>
      <c r="SC20" s="14" t="s">
        <v>372</v>
      </c>
      <c r="SD20" s="14">
        <v>0</v>
      </c>
      <c r="SE20" s="14">
        <v>0</v>
      </c>
      <c r="SF20" s="14">
        <v>0</v>
      </c>
      <c r="SG20" s="14">
        <v>0</v>
      </c>
      <c r="SH20" s="14">
        <v>0</v>
      </c>
      <c r="SI20" s="14">
        <v>1</v>
      </c>
      <c r="SJ20" s="14">
        <v>0</v>
      </c>
      <c r="SK20" s="14">
        <v>0</v>
      </c>
      <c r="SL20" s="14">
        <v>0</v>
      </c>
      <c r="SM20" s="14">
        <v>0</v>
      </c>
      <c r="SN20" s="14">
        <v>0</v>
      </c>
      <c r="SO20" s="14">
        <v>0</v>
      </c>
      <c r="SP20" s="14">
        <v>0</v>
      </c>
      <c r="SQ20" s="14"/>
      <c r="SR20" s="14" t="s">
        <v>3083</v>
      </c>
      <c r="SS20" s="14" t="s">
        <v>272</v>
      </c>
      <c r="ST20" s="14">
        <v>1</v>
      </c>
      <c r="SU20" s="14">
        <v>1</v>
      </c>
      <c r="SV20" s="14">
        <v>1</v>
      </c>
      <c r="SW20" s="14"/>
      <c r="SX20" s="14"/>
      <c r="SY20" s="14"/>
      <c r="SZ20" s="14"/>
      <c r="TA20" s="14"/>
      <c r="TB20" s="14"/>
      <c r="TC20" s="14"/>
      <c r="TD20" s="14"/>
      <c r="TE20" s="14" t="s">
        <v>240</v>
      </c>
      <c r="TF20" s="14" t="s">
        <v>252</v>
      </c>
      <c r="TG20" s="14" t="s">
        <v>3093</v>
      </c>
      <c r="TH20" s="14" t="s">
        <v>3097</v>
      </c>
      <c r="TI20" s="14"/>
      <c r="TJ20" s="14"/>
      <c r="TK20" s="14"/>
      <c r="TL20" s="14"/>
      <c r="TM20" s="14"/>
      <c r="TN20" s="14"/>
      <c r="TO20" s="14"/>
      <c r="TP20" s="14"/>
      <c r="TQ20" s="34" t="s">
        <v>2083</v>
      </c>
      <c r="TR20" s="14">
        <v>226593515</v>
      </c>
      <c r="TS20" s="14" t="s">
        <v>585</v>
      </c>
      <c r="TT20" s="12">
        <v>44495.495324074072</v>
      </c>
      <c r="TU20" s="14"/>
      <c r="TV20" s="14"/>
      <c r="TW20" s="14" t="s">
        <v>279</v>
      </c>
      <c r="TX20" s="14" t="s">
        <v>280</v>
      </c>
      <c r="TY20" s="14"/>
      <c r="TZ20" s="14">
        <v>18</v>
      </c>
    </row>
    <row r="21" spans="1:546" s="3" customFormat="1" x14ac:dyDescent="0.25">
      <c r="A21" s="12">
        <v>44495.482706180563</v>
      </c>
      <c r="B21" s="12">
        <v>44495.551299444443</v>
      </c>
      <c r="C21" s="12">
        <v>44495</v>
      </c>
      <c r="D21" s="14" t="s">
        <v>495</v>
      </c>
      <c r="E21" s="14"/>
      <c r="F21" s="12">
        <v>44495</v>
      </c>
      <c r="G21" s="14" t="s">
        <v>240</v>
      </c>
      <c r="H21" s="14" t="s">
        <v>252</v>
      </c>
      <c r="I21" s="14" t="s">
        <v>252</v>
      </c>
      <c r="J21" s="14" t="s">
        <v>496</v>
      </c>
      <c r="K21" s="14" t="s">
        <v>242</v>
      </c>
      <c r="L21" s="14"/>
      <c r="M21" s="14" t="s">
        <v>389</v>
      </c>
      <c r="N21" s="14"/>
      <c r="O21" s="14"/>
      <c r="P21" s="14"/>
      <c r="Q21" s="14"/>
      <c r="R21" s="14"/>
      <c r="S21" s="14"/>
      <c r="T21" s="14"/>
      <c r="U21" s="14"/>
      <c r="V21" s="14"/>
      <c r="W21" s="14"/>
      <c r="X21" s="14"/>
      <c r="Y21" s="14"/>
      <c r="Z21" s="14"/>
      <c r="AA21" s="14"/>
      <c r="AB21" s="14"/>
      <c r="AC21" s="14" t="s">
        <v>497</v>
      </c>
      <c r="AD21" s="14">
        <v>1</v>
      </c>
      <c r="AE21" s="14">
        <v>0</v>
      </c>
      <c r="AF21" s="14">
        <v>0</v>
      </c>
      <c r="AG21" s="14"/>
      <c r="AH21" s="14"/>
      <c r="AI21" s="14"/>
      <c r="AJ21" s="14"/>
      <c r="AK21" s="14"/>
      <c r="AL21" s="14"/>
      <c r="AM21" s="14"/>
      <c r="AN21" s="14"/>
      <c r="AO21" s="14"/>
      <c r="AP21" s="14" t="s">
        <v>541</v>
      </c>
      <c r="AQ21" s="14" t="s">
        <v>247</v>
      </c>
      <c r="AR21" s="14">
        <v>1</v>
      </c>
      <c r="AS21" s="14">
        <v>0</v>
      </c>
      <c r="AT21" s="14">
        <v>0</v>
      </c>
      <c r="AU21" s="14">
        <v>0</v>
      </c>
      <c r="AV21" s="14">
        <v>0</v>
      </c>
      <c r="AW21" s="14">
        <v>0</v>
      </c>
      <c r="AX21" s="14">
        <v>0</v>
      </c>
      <c r="AY21" s="14">
        <v>0</v>
      </c>
      <c r="AZ21" s="14"/>
      <c r="BA21" s="14" t="s">
        <v>282</v>
      </c>
      <c r="BB21" s="14"/>
      <c r="BC21" s="14" t="s">
        <v>249</v>
      </c>
      <c r="BD21" s="14"/>
      <c r="BE21" s="14">
        <v>100</v>
      </c>
      <c r="BF21" s="14"/>
      <c r="BG21" s="14"/>
      <c r="BH21" s="14"/>
      <c r="BI21" s="14"/>
      <c r="BJ21" s="14"/>
      <c r="BK21" s="14"/>
      <c r="BL21" s="14"/>
      <c r="BM21" s="14"/>
      <c r="BN21" s="14"/>
      <c r="BO21" s="14" t="s">
        <v>250</v>
      </c>
      <c r="BP21" s="14"/>
      <c r="BQ21" s="14"/>
      <c r="BR21" s="14"/>
      <c r="BS21" s="14"/>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V21" s="14"/>
      <c r="CW21" s="14"/>
      <c r="CX21" s="14"/>
      <c r="CY21" s="14"/>
      <c r="CZ21" s="14"/>
      <c r="DA21" s="14"/>
      <c r="DB21" s="14"/>
      <c r="DC21" s="14"/>
      <c r="DD21" s="14"/>
      <c r="DE21" s="14"/>
      <c r="DF21" s="14"/>
      <c r="DG21" s="14"/>
      <c r="DH21" s="14"/>
      <c r="DI21" s="14"/>
      <c r="DJ21" s="14"/>
      <c r="DK21" s="14"/>
      <c r="DL21" s="14"/>
      <c r="DM21" s="14"/>
      <c r="DN21" s="14"/>
      <c r="DO21" s="14"/>
      <c r="DP21" s="14"/>
      <c r="DQ21" s="14"/>
      <c r="DR21" s="14"/>
      <c r="DS21" s="14"/>
      <c r="DT21" s="14"/>
      <c r="DU21" s="14"/>
      <c r="DV21" s="14"/>
      <c r="DW21" s="14"/>
      <c r="DX21" s="14"/>
      <c r="DY21" s="14"/>
      <c r="DZ21" s="14"/>
      <c r="EA21" s="14"/>
      <c r="EB21" s="14"/>
      <c r="EC21" s="14"/>
      <c r="ED21" s="14"/>
      <c r="EE21" s="14"/>
      <c r="EF21" s="14"/>
      <c r="EG21" s="14"/>
      <c r="EH21" s="14"/>
      <c r="EI21" s="14"/>
      <c r="EJ21" s="14"/>
      <c r="EK21" s="14"/>
      <c r="EL21" s="14"/>
      <c r="EM21" s="14"/>
      <c r="EN21" s="14"/>
      <c r="EO21" s="14"/>
      <c r="EP21" s="14"/>
      <c r="EQ21" s="14"/>
      <c r="ER21" s="14"/>
      <c r="ES21" s="14"/>
      <c r="ET21" s="14"/>
      <c r="EU21" s="14"/>
      <c r="EV21" s="14"/>
      <c r="EW21" s="14"/>
      <c r="EX21" s="14"/>
      <c r="EY21" s="14"/>
      <c r="EZ21" s="14" t="s">
        <v>251</v>
      </c>
      <c r="FA21" s="14"/>
      <c r="FB21" s="14"/>
      <c r="FC21" s="14" t="s">
        <v>2861</v>
      </c>
      <c r="FD21" s="14">
        <v>1</v>
      </c>
      <c r="FE21" s="14">
        <v>1</v>
      </c>
      <c r="FF21" s="14">
        <v>0</v>
      </c>
      <c r="FG21" s="14">
        <v>0</v>
      </c>
      <c r="FH21" s="14">
        <v>0</v>
      </c>
      <c r="FI21" s="14">
        <v>0</v>
      </c>
      <c r="FJ21" s="14">
        <v>0</v>
      </c>
      <c r="FK21" s="14">
        <v>0</v>
      </c>
      <c r="FL21" s="14">
        <v>0</v>
      </c>
      <c r="FM21" s="14">
        <v>0</v>
      </c>
      <c r="FN21" s="14">
        <v>0</v>
      </c>
      <c r="FO21" s="14">
        <v>0</v>
      </c>
      <c r="FP21" s="14">
        <v>0</v>
      </c>
      <c r="FQ21" s="14">
        <v>0</v>
      </c>
      <c r="FR21" s="14">
        <v>0</v>
      </c>
      <c r="FS21" s="14">
        <v>0</v>
      </c>
      <c r="FT21" s="14">
        <v>0</v>
      </c>
      <c r="FU21" s="14">
        <v>0</v>
      </c>
      <c r="FV21" s="14">
        <v>0</v>
      </c>
      <c r="FW21" s="14">
        <v>0</v>
      </c>
      <c r="FX21" s="14"/>
      <c r="FY21" s="14"/>
      <c r="FZ21" s="14" t="s">
        <v>240</v>
      </c>
      <c r="GA21" s="14"/>
      <c r="GB21" s="14"/>
      <c r="GC21" s="14"/>
      <c r="GD21" s="14"/>
      <c r="GE21" s="14"/>
      <c r="GF21" s="14" t="s">
        <v>240</v>
      </c>
      <c r="GG21" s="14" t="s">
        <v>2517</v>
      </c>
      <c r="GH21" s="14" t="s">
        <v>287</v>
      </c>
      <c r="GI21" s="14">
        <v>1</v>
      </c>
      <c r="GJ21" s="14">
        <v>0</v>
      </c>
      <c r="GK21" s="14">
        <v>0</v>
      </c>
      <c r="GL21" s="14">
        <v>0</v>
      </c>
      <c r="GM21" s="14">
        <v>0</v>
      </c>
      <c r="GN21" s="14">
        <v>0</v>
      </c>
      <c r="GO21" s="14"/>
      <c r="GP21" s="14"/>
      <c r="GQ21" s="14"/>
      <c r="GR21" s="14"/>
      <c r="GS21" s="14"/>
      <c r="GT21" s="14"/>
      <c r="GU21" s="14"/>
      <c r="GV21" s="14"/>
      <c r="GW21" s="14"/>
      <c r="GX21" s="14"/>
      <c r="GY21" s="14"/>
      <c r="GZ21" s="14"/>
      <c r="HA21" s="14"/>
      <c r="HB21" s="14"/>
      <c r="HC21" s="14"/>
      <c r="HD21" s="14"/>
      <c r="HE21" s="14"/>
      <c r="HF21" s="14" t="s">
        <v>356</v>
      </c>
      <c r="HG21" s="14">
        <v>0</v>
      </c>
      <c r="HH21" s="14">
        <v>1</v>
      </c>
      <c r="HI21" s="14">
        <v>1</v>
      </c>
      <c r="HJ21" s="14">
        <v>0</v>
      </c>
      <c r="HK21" s="14">
        <v>0</v>
      </c>
      <c r="HL21" s="14">
        <v>0</v>
      </c>
      <c r="HM21" s="14">
        <v>0</v>
      </c>
      <c r="HN21" s="14">
        <v>0</v>
      </c>
      <c r="HO21" s="14">
        <v>0</v>
      </c>
      <c r="HP21" s="14">
        <v>0</v>
      </c>
      <c r="HQ21" s="14">
        <v>0</v>
      </c>
      <c r="HR21" s="14">
        <v>0</v>
      </c>
      <c r="HS21" s="14"/>
      <c r="HT21" s="14" t="s">
        <v>257</v>
      </c>
      <c r="HU21" s="14" t="s">
        <v>240</v>
      </c>
      <c r="HV21" s="14"/>
      <c r="HW21" s="14"/>
      <c r="HX21" s="14"/>
      <c r="HY21" s="14"/>
      <c r="HZ21" s="14"/>
      <c r="IA21" s="14"/>
      <c r="IB21" s="14"/>
      <c r="IC21" s="14" t="s">
        <v>2952</v>
      </c>
      <c r="ID21" s="14">
        <v>1</v>
      </c>
      <c r="IE21" s="14">
        <v>0</v>
      </c>
      <c r="IF21" s="14">
        <v>0</v>
      </c>
      <c r="IG21" s="14">
        <v>0</v>
      </c>
      <c r="IH21" s="14">
        <v>0</v>
      </c>
      <c r="II21" s="14">
        <v>0</v>
      </c>
      <c r="IJ21" s="14">
        <v>1</v>
      </c>
      <c r="IK21" s="14">
        <v>0</v>
      </c>
      <c r="IL21" s="14">
        <v>0</v>
      </c>
      <c r="IM21" s="14">
        <v>0</v>
      </c>
      <c r="IN21" s="14"/>
      <c r="IO21" s="73"/>
      <c r="IP21" s="14"/>
      <c r="IQ21" s="14"/>
      <c r="IR21" s="14"/>
      <c r="IS21" s="14"/>
      <c r="IT21" s="14"/>
      <c r="IU21" s="14"/>
      <c r="IV21" s="14"/>
      <c r="IW21" s="14"/>
      <c r="IX21" s="14"/>
      <c r="IY21" s="14"/>
      <c r="IZ21" s="34" t="s">
        <v>2961</v>
      </c>
      <c r="JA21" s="14" t="s">
        <v>593</v>
      </c>
      <c r="JB21" s="14">
        <v>1</v>
      </c>
      <c r="JC21" s="14">
        <v>0</v>
      </c>
      <c r="JD21" s="14">
        <v>1</v>
      </c>
      <c r="JE21" s="14">
        <v>1</v>
      </c>
      <c r="JF21" s="14">
        <v>0</v>
      </c>
      <c r="JG21" s="14">
        <v>0</v>
      </c>
      <c r="JH21" s="14">
        <v>0</v>
      </c>
      <c r="JI21" s="14">
        <v>0</v>
      </c>
      <c r="JJ21" s="14">
        <v>0</v>
      </c>
      <c r="JK21" s="14">
        <v>0</v>
      </c>
      <c r="JL21" s="14">
        <v>0</v>
      </c>
      <c r="JM21" s="14">
        <v>0</v>
      </c>
      <c r="JN21" s="14">
        <v>0</v>
      </c>
      <c r="JO21" s="14">
        <v>0</v>
      </c>
      <c r="JP21" s="14">
        <v>0</v>
      </c>
      <c r="JQ21" s="14"/>
      <c r="JR21" s="14" t="s">
        <v>292</v>
      </c>
      <c r="JS21" s="14"/>
      <c r="JT21" s="14"/>
      <c r="JU21" s="14"/>
      <c r="JV21" s="14"/>
      <c r="JW21" s="14"/>
      <c r="JX21" s="14"/>
      <c r="JY21" s="14"/>
      <c r="JZ21" s="14"/>
      <c r="KA21" s="14"/>
      <c r="KB21" s="14"/>
      <c r="KC21" s="14"/>
      <c r="KD21" s="73"/>
      <c r="KE21" s="73"/>
      <c r="KF21" s="73"/>
      <c r="KG21" s="73"/>
      <c r="KH21" s="73"/>
      <c r="KI21" s="73"/>
      <c r="KJ21" s="73"/>
      <c r="KK21" s="73"/>
      <c r="KL21" s="73"/>
      <c r="KM21" s="73"/>
      <c r="KN21" s="14"/>
      <c r="KO21" s="34"/>
      <c r="KP21" s="14"/>
      <c r="KQ21" s="14"/>
      <c r="KR21" s="14"/>
      <c r="KS21" s="14"/>
      <c r="KT21" s="14"/>
      <c r="KU21" s="14"/>
      <c r="KV21" s="14"/>
      <c r="KW21" s="14"/>
      <c r="KX21" s="14"/>
      <c r="KY21" s="14"/>
      <c r="KZ21" s="14"/>
      <c r="LA21" s="14"/>
      <c r="LB21" s="14"/>
      <c r="LC21" s="14"/>
      <c r="LD21" s="14"/>
      <c r="LE21" s="14"/>
      <c r="LF21" s="14"/>
      <c r="LG21" s="14"/>
      <c r="LH21" s="14"/>
      <c r="LI21" s="14"/>
      <c r="LJ21" s="14"/>
      <c r="LK21" s="14"/>
      <c r="LL21" s="14"/>
      <c r="LM21" s="14"/>
      <c r="LN21" s="14"/>
      <c r="LO21" s="14"/>
      <c r="LP21" s="14"/>
      <c r="LQ21" s="14"/>
      <c r="LR21" s="14"/>
      <c r="LS21" s="14"/>
      <c r="LT21" s="14"/>
      <c r="LU21" s="14"/>
      <c r="LV21" s="14"/>
      <c r="LW21" s="14"/>
      <c r="LX21" s="14"/>
      <c r="LY21" s="14"/>
      <c r="LZ21" s="14"/>
      <c r="MA21" s="14"/>
      <c r="MB21" s="14"/>
      <c r="MC21" s="14"/>
      <c r="MD21" s="14"/>
      <c r="ME21" s="14"/>
      <c r="MF21" s="14"/>
      <c r="MG21" s="14"/>
      <c r="MH21" s="14"/>
      <c r="MI21" s="14"/>
      <c r="MJ21" s="14"/>
      <c r="MK21" s="14"/>
      <c r="ML21" s="14"/>
      <c r="MM21" s="14"/>
      <c r="MN21" s="14"/>
      <c r="MO21" s="14"/>
      <c r="MP21" s="14"/>
      <c r="MQ21" s="14"/>
      <c r="MR21" s="14"/>
      <c r="MS21" s="14"/>
      <c r="MT21" s="14"/>
      <c r="MU21" s="14"/>
      <c r="MV21" s="14"/>
      <c r="MW21" s="14"/>
      <c r="MX21" s="14"/>
      <c r="MY21" s="14" t="s">
        <v>3048</v>
      </c>
      <c r="MZ21" s="14" t="s">
        <v>2541</v>
      </c>
      <c r="NA21" s="14">
        <v>0</v>
      </c>
      <c r="NB21" s="14">
        <v>0</v>
      </c>
      <c r="NC21" s="14">
        <v>0</v>
      </c>
      <c r="ND21" s="14">
        <v>0</v>
      </c>
      <c r="NE21" s="14">
        <v>1</v>
      </c>
      <c r="NF21" s="14">
        <v>0</v>
      </c>
      <c r="NG21" s="14">
        <v>0</v>
      </c>
      <c r="NH21" s="14">
        <v>0</v>
      </c>
      <c r="NI21" s="14"/>
      <c r="NJ21" s="14" t="s">
        <v>596</v>
      </c>
      <c r="NK21" s="14">
        <v>1</v>
      </c>
      <c r="NL21" s="14">
        <v>0</v>
      </c>
      <c r="NM21" s="14">
        <v>1</v>
      </c>
      <c r="NN21" s="14">
        <v>0</v>
      </c>
      <c r="NO21" s="14">
        <v>1</v>
      </c>
      <c r="NP21" s="14">
        <v>0</v>
      </c>
      <c r="NQ21" s="14" t="s">
        <v>597</v>
      </c>
      <c r="NR21" s="14">
        <v>0</v>
      </c>
      <c r="NS21" s="14">
        <v>0</v>
      </c>
      <c r="NT21" s="14">
        <v>1</v>
      </c>
      <c r="NU21" s="14">
        <v>0</v>
      </c>
      <c r="NV21" s="14">
        <v>0</v>
      </c>
      <c r="NW21" s="14">
        <v>1</v>
      </c>
      <c r="NX21" s="14">
        <v>0</v>
      </c>
      <c r="NY21" s="14">
        <v>0</v>
      </c>
      <c r="NZ21" s="14">
        <v>0</v>
      </c>
      <c r="OA21" s="14">
        <v>0</v>
      </c>
      <c r="OB21" s="14">
        <v>0</v>
      </c>
      <c r="OC21" s="14">
        <v>0</v>
      </c>
      <c r="OD21" s="14"/>
      <c r="OE21" s="14"/>
      <c r="OF21" s="14"/>
      <c r="OG21" s="14"/>
      <c r="OH21" s="14"/>
      <c r="OI21" s="14"/>
      <c r="OJ21" s="14"/>
      <c r="OK21" s="14"/>
      <c r="OL21" s="14"/>
      <c r="OM21" s="14"/>
      <c r="ON21" s="14"/>
      <c r="OO21" s="14"/>
      <c r="OP21" s="14"/>
      <c r="OQ21" s="14"/>
      <c r="OR21" s="14"/>
      <c r="OS21" s="14"/>
      <c r="OT21" s="14"/>
      <c r="OU21" s="14"/>
      <c r="OV21" s="14"/>
      <c r="OW21" s="14"/>
      <c r="OX21" s="14"/>
      <c r="OY21" s="14"/>
      <c r="OZ21" s="14"/>
      <c r="PA21" s="14"/>
      <c r="PB21" s="14"/>
      <c r="PC21" s="14"/>
      <c r="PD21" s="14"/>
      <c r="PE21" s="14"/>
      <c r="PF21" s="14"/>
      <c r="PG21" s="14"/>
      <c r="PH21" s="14" t="s">
        <v>598</v>
      </c>
      <c r="PI21" s="14">
        <v>0</v>
      </c>
      <c r="PJ21" s="14">
        <v>1</v>
      </c>
      <c r="PK21" s="14">
        <v>0</v>
      </c>
      <c r="PL21" s="14">
        <v>0</v>
      </c>
      <c r="PM21" s="14">
        <v>1</v>
      </c>
      <c r="PN21" s="14">
        <v>1</v>
      </c>
      <c r="PO21" s="14">
        <v>0</v>
      </c>
      <c r="PP21" s="14">
        <v>0</v>
      </c>
      <c r="PQ21" s="14">
        <v>0</v>
      </c>
      <c r="PR21" s="14"/>
      <c r="PS21" s="14"/>
      <c r="PT21" s="14"/>
      <c r="PU21" s="14"/>
      <c r="PV21" s="14"/>
      <c r="PW21" s="14"/>
      <c r="PX21" s="14"/>
      <c r="PY21" s="14"/>
      <c r="PZ21" s="14"/>
      <c r="QA21" s="14"/>
      <c r="QB21" s="14"/>
      <c r="QC21" s="14"/>
      <c r="QD21" s="14"/>
      <c r="QE21" s="14"/>
      <c r="QF21" s="14"/>
      <c r="QG21" s="14"/>
      <c r="QH21" s="14"/>
      <c r="QI21" s="14"/>
      <c r="QJ21" s="14"/>
      <c r="QK21" s="14"/>
      <c r="QL21" s="14"/>
      <c r="QM21" s="14"/>
      <c r="QN21" s="14"/>
      <c r="QO21" s="14"/>
      <c r="QP21" s="14" t="s">
        <v>2515</v>
      </c>
      <c r="QQ21" s="14">
        <v>0</v>
      </c>
      <c r="QR21" s="14">
        <v>1</v>
      </c>
      <c r="QS21" s="14">
        <v>0</v>
      </c>
      <c r="QT21" s="14">
        <v>0</v>
      </c>
      <c r="QU21" s="14">
        <v>0</v>
      </c>
      <c r="QV21" s="14">
        <v>0</v>
      </c>
      <c r="QW21" s="14">
        <v>0</v>
      </c>
      <c r="QX21" s="14">
        <v>1</v>
      </c>
      <c r="QY21" s="14">
        <v>0</v>
      </c>
      <c r="QZ21" s="14">
        <v>0</v>
      </c>
      <c r="RA21" s="14">
        <v>0</v>
      </c>
      <c r="RB21" s="14"/>
      <c r="RC21" s="14"/>
      <c r="RD21" s="14"/>
      <c r="RE21" s="14"/>
      <c r="RF21" s="14"/>
      <c r="RG21" s="14"/>
      <c r="RH21" s="14"/>
      <c r="RI21" s="14"/>
      <c r="RJ21" s="14"/>
      <c r="RK21" s="14"/>
      <c r="RL21" s="14"/>
      <c r="RM21" s="14"/>
      <c r="RN21" s="14"/>
      <c r="RO21" s="14"/>
      <c r="RP21" s="14"/>
      <c r="RQ21" s="14"/>
      <c r="RR21" s="14"/>
      <c r="RS21" s="14"/>
      <c r="RT21" s="14"/>
      <c r="RU21" s="14"/>
      <c r="RV21" s="14"/>
      <c r="RW21" s="14"/>
      <c r="RX21" s="14"/>
      <c r="RY21" s="14"/>
      <c r="RZ21" s="14"/>
      <c r="SA21" s="14"/>
      <c r="SB21" s="14"/>
      <c r="SC21" s="14" t="s">
        <v>372</v>
      </c>
      <c r="SD21" s="14">
        <v>0</v>
      </c>
      <c r="SE21" s="14">
        <v>0</v>
      </c>
      <c r="SF21" s="14">
        <v>0</v>
      </c>
      <c r="SG21" s="14">
        <v>0</v>
      </c>
      <c r="SH21" s="14">
        <v>0</v>
      </c>
      <c r="SI21" s="14">
        <v>1</v>
      </c>
      <c r="SJ21" s="14">
        <v>0</v>
      </c>
      <c r="SK21" s="14">
        <v>0</v>
      </c>
      <c r="SL21" s="14">
        <v>0</v>
      </c>
      <c r="SM21" s="14">
        <v>0</v>
      </c>
      <c r="SN21" s="14">
        <v>0</v>
      </c>
      <c r="SO21" s="14">
        <v>0</v>
      </c>
      <c r="SP21" s="14">
        <v>0</v>
      </c>
      <c r="SQ21" s="14"/>
      <c r="SR21" s="14" t="s">
        <v>3080</v>
      </c>
      <c r="SS21" s="14" t="s">
        <v>601</v>
      </c>
      <c r="ST21" s="14">
        <v>1</v>
      </c>
      <c r="SU21" s="14">
        <v>1</v>
      </c>
      <c r="SV21" s="14">
        <v>0</v>
      </c>
      <c r="SW21" s="14"/>
      <c r="SX21" s="14"/>
      <c r="SY21" s="14"/>
      <c r="SZ21" s="14"/>
      <c r="TA21" s="14"/>
      <c r="TB21" s="14"/>
      <c r="TC21" s="14"/>
      <c r="TD21" s="14"/>
      <c r="TE21" s="14" t="s">
        <v>252</v>
      </c>
      <c r="TF21" s="14" t="s">
        <v>252</v>
      </c>
      <c r="TG21" s="14"/>
      <c r="TH21" s="14"/>
      <c r="TI21" s="14"/>
      <c r="TJ21" s="14"/>
      <c r="TK21" s="14"/>
      <c r="TL21" s="14"/>
      <c r="TM21" s="14"/>
      <c r="TN21" s="14"/>
      <c r="TO21" s="14"/>
      <c r="TP21" s="14"/>
      <c r="TQ21" s="34" t="s">
        <v>2083</v>
      </c>
      <c r="TR21" s="14">
        <v>226593832</v>
      </c>
      <c r="TS21" s="14" t="s">
        <v>603</v>
      </c>
      <c r="TT21" s="12">
        <v>44495.495833333327</v>
      </c>
      <c r="TU21" s="14"/>
      <c r="TV21" s="14"/>
      <c r="TW21" s="14" t="s">
        <v>279</v>
      </c>
      <c r="TX21" s="14" t="s">
        <v>280</v>
      </c>
      <c r="TY21" s="14"/>
      <c r="TZ21" s="14">
        <v>19</v>
      </c>
    </row>
    <row r="22" spans="1:546" s="3" customFormat="1" x14ac:dyDescent="0.25">
      <c r="A22" s="12">
        <v>44493.550767384259</v>
      </c>
      <c r="B22" s="12">
        <v>44495.948459317129</v>
      </c>
      <c r="C22" s="12">
        <v>44493</v>
      </c>
      <c r="D22" s="14" t="s">
        <v>239</v>
      </c>
      <c r="E22" s="14"/>
      <c r="F22" s="12">
        <v>44493</v>
      </c>
      <c r="G22" s="14" t="s">
        <v>240</v>
      </c>
      <c r="H22" s="14" t="s">
        <v>240</v>
      </c>
      <c r="I22" s="14" t="s">
        <v>252</v>
      </c>
      <c r="J22" s="14" t="s">
        <v>241</v>
      </c>
      <c r="K22" s="14" t="s">
        <v>242</v>
      </c>
      <c r="L22" s="14"/>
      <c r="M22" s="14" t="s">
        <v>389</v>
      </c>
      <c r="N22" s="14"/>
      <c r="O22" s="14"/>
      <c r="P22" s="14"/>
      <c r="Q22" s="14"/>
      <c r="R22" s="14"/>
      <c r="S22" s="14"/>
      <c r="T22" s="14"/>
      <c r="U22" s="14"/>
      <c r="V22" s="14"/>
      <c r="W22" s="14"/>
      <c r="X22" s="14"/>
      <c r="Y22" s="14"/>
      <c r="Z22" s="14"/>
      <c r="AA22" s="14"/>
      <c r="AB22" s="14"/>
      <c r="AC22" s="14" t="s">
        <v>497</v>
      </c>
      <c r="AD22" s="14">
        <v>1</v>
      </c>
      <c r="AE22" s="14">
        <v>0</v>
      </c>
      <c r="AF22" s="14">
        <v>0</v>
      </c>
      <c r="AG22" s="14"/>
      <c r="AH22" s="14"/>
      <c r="AI22" s="14"/>
      <c r="AJ22" s="14"/>
      <c r="AK22" s="14"/>
      <c r="AL22" s="14"/>
      <c r="AM22" s="14"/>
      <c r="AN22" s="14"/>
      <c r="AO22" s="14"/>
      <c r="AP22" s="14" t="s">
        <v>604</v>
      </c>
      <c r="AQ22" s="14" t="s">
        <v>247</v>
      </c>
      <c r="AR22" s="14">
        <v>1</v>
      </c>
      <c r="AS22" s="14">
        <v>0</v>
      </c>
      <c r="AT22" s="14">
        <v>0</v>
      </c>
      <c r="AU22" s="14">
        <v>0</v>
      </c>
      <c r="AV22" s="14">
        <v>0</v>
      </c>
      <c r="AW22" s="14">
        <v>0</v>
      </c>
      <c r="AX22" s="14">
        <v>0</v>
      </c>
      <c r="AY22" s="14">
        <v>0</v>
      </c>
      <c r="AZ22" s="14"/>
      <c r="BA22" s="14" t="s">
        <v>282</v>
      </c>
      <c r="BB22" s="14"/>
      <c r="BC22" s="14" t="s">
        <v>249</v>
      </c>
      <c r="BD22" s="14"/>
      <c r="BE22" s="14">
        <v>100</v>
      </c>
      <c r="BF22" s="14"/>
      <c r="BG22" s="14"/>
      <c r="BH22" s="14"/>
      <c r="BI22" s="14"/>
      <c r="BJ22" s="14"/>
      <c r="BK22" s="14"/>
      <c r="BL22" s="14"/>
      <c r="BM22" s="14"/>
      <c r="BN22" s="14"/>
      <c r="BO22" s="14" t="s">
        <v>283</v>
      </c>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V22" s="14"/>
      <c r="CW22" s="14"/>
      <c r="CX22" s="14"/>
      <c r="CY22" s="14"/>
      <c r="CZ22" s="14"/>
      <c r="DA22" s="14"/>
      <c r="DB22" s="14"/>
      <c r="DC22" s="14"/>
      <c r="DD22" s="14"/>
      <c r="DE22" s="14"/>
      <c r="DF22" s="14"/>
      <c r="DG22" s="14"/>
      <c r="DH22" s="14"/>
      <c r="DI22" s="14"/>
      <c r="DJ22" s="14"/>
      <c r="DK22" s="14"/>
      <c r="DL22" s="14"/>
      <c r="DM22" s="14"/>
      <c r="DN22" s="14"/>
      <c r="DO22" s="14"/>
      <c r="DP22" s="14"/>
      <c r="DQ22" s="14"/>
      <c r="DR22" s="14"/>
      <c r="DS22" s="14"/>
      <c r="DT22" s="14"/>
      <c r="DU22" s="14"/>
      <c r="DV22" s="14"/>
      <c r="DW22" s="14"/>
      <c r="DX22" s="14"/>
      <c r="DY22" s="14"/>
      <c r="DZ22" s="14"/>
      <c r="EA22" s="14"/>
      <c r="EB22" s="14"/>
      <c r="EC22" s="14"/>
      <c r="ED22" s="14"/>
      <c r="EE22" s="14"/>
      <c r="EF22" s="14"/>
      <c r="EG22" s="14"/>
      <c r="EH22" s="14"/>
      <c r="EI22" s="14"/>
      <c r="EJ22" s="14"/>
      <c r="EK22" s="14"/>
      <c r="EL22" s="14"/>
      <c r="EM22" s="14"/>
      <c r="EN22" s="14"/>
      <c r="EO22" s="14"/>
      <c r="EP22" s="14"/>
      <c r="EQ22" s="14"/>
      <c r="ER22" s="14"/>
      <c r="ES22" s="14"/>
      <c r="ET22" s="14"/>
      <c r="EU22" s="14"/>
      <c r="EV22" s="14"/>
      <c r="EW22" s="14"/>
      <c r="EX22" s="14"/>
      <c r="EY22" s="14"/>
      <c r="EZ22" s="14" t="s">
        <v>251</v>
      </c>
      <c r="FA22" s="14"/>
      <c r="FB22" s="14"/>
      <c r="FC22" s="14" t="s">
        <v>542</v>
      </c>
      <c r="FD22" s="14">
        <v>1</v>
      </c>
      <c r="FE22" s="14">
        <v>0</v>
      </c>
      <c r="FF22" s="14">
        <v>0</v>
      </c>
      <c r="FG22" s="14">
        <v>0</v>
      </c>
      <c r="FH22" s="14">
        <v>0</v>
      </c>
      <c r="FI22" s="14">
        <v>0</v>
      </c>
      <c r="FJ22" s="14">
        <v>0</v>
      </c>
      <c r="FK22" s="14">
        <v>0</v>
      </c>
      <c r="FL22" s="14">
        <v>0</v>
      </c>
      <c r="FM22" s="14">
        <v>0</v>
      </c>
      <c r="FN22" s="14">
        <v>0</v>
      </c>
      <c r="FO22" s="14">
        <v>0</v>
      </c>
      <c r="FP22" s="14">
        <v>0</v>
      </c>
      <c r="FQ22" s="14">
        <v>0</v>
      </c>
      <c r="FR22" s="14">
        <v>0</v>
      </c>
      <c r="FS22" s="14">
        <v>0</v>
      </c>
      <c r="FT22" s="14">
        <v>0</v>
      </c>
      <c r="FU22" s="14">
        <v>0</v>
      </c>
      <c r="FV22" s="14">
        <v>0</v>
      </c>
      <c r="FW22" s="14">
        <v>0</v>
      </c>
      <c r="FX22" s="14" t="s">
        <v>2858</v>
      </c>
      <c r="FY22" s="14"/>
      <c r="FZ22" s="14" t="s">
        <v>240</v>
      </c>
      <c r="GA22" s="14"/>
      <c r="GB22" s="14"/>
      <c r="GC22" s="14"/>
      <c r="GD22" s="14"/>
      <c r="GE22" s="14"/>
      <c r="GF22" s="14" t="s">
        <v>255</v>
      </c>
      <c r="GG22" s="14"/>
      <c r="GH22" s="14" t="s">
        <v>287</v>
      </c>
      <c r="GI22" s="14">
        <v>1</v>
      </c>
      <c r="GJ22" s="14">
        <v>0</v>
      </c>
      <c r="GK22" s="14">
        <v>0</v>
      </c>
      <c r="GL22" s="14">
        <v>0</v>
      </c>
      <c r="GM22" s="14">
        <v>0</v>
      </c>
      <c r="GN22" s="14">
        <v>0</v>
      </c>
      <c r="GO22" s="14"/>
      <c r="GP22" s="14"/>
      <c r="GQ22" s="14"/>
      <c r="GR22" s="14"/>
      <c r="GS22" s="14"/>
      <c r="GT22" s="14"/>
      <c r="GU22" s="14"/>
      <c r="GV22" s="14"/>
      <c r="GW22" s="14"/>
      <c r="GX22" s="14"/>
      <c r="GY22" s="14"/>
      <c r="GZ22" s="14"/>
      <c r="HA22" s="14"/>
      <c r="HB22" s="14"/>
      <c r="HC22" s="14"/>
      <c r="HD22" s="14"/>
      <c r="HE22" s="14"/>
      <c r="HF22" s="14" t="s">
        <v>606</v>
      </c>
      <c r="HG22" s="14">
        <v>0</v>
      </c>
      <c r="HH22" s="14">
        <v>0</v>
      </c>
      <c r="HI22" s="14">
        <v>1</v>
      </c>
      <c r="HJ22" s="14">
        <v>0</v>
      </c>
      <c r="HK22" s="14">
        <v>0</v>
      </c>
      <c r="HL22" s="14">
        <v>0</v>
      </c>
      <c r="HM22" s="14">
        <v>0</v>
      </c>
      <c r="HN22" s="14">
        <v>0</v>
      </c>
      <c r="HO22" s="14">
        <v>0</v>
      </c>
      <c r="HP22" s="14">
        <v>0</v>
      </c>
      <c r="HQ22" s="14">
        <v>0</v>
      </c>
      <c r="HR22" s="14">
        <v>0</v>
      </c>
      <c r="HS22" s="14"/>
      <c r="HT22" s="14" t="s">
        <v>257</v>
      </c>
      <c r="HU22" s="14" t="s">
        <v>240</v>
      </c>
      <c r="HV22" s="14"/>
      <c r="HW22" s="14"/>
      <c r="HX22" s="14"/>
      <c r="HY22" s="14"/>
      <c r="HZ22" s="14"/>
      <c r="IA22" s="14"/>
      <c r="IB22" s="14"/>
      <c r="IC22" s="14" t="s">
        <v>419</v>
      </c>
      <c r="ID22" s="14">
        <v>1</v>
      </c>
      <c r="IE22" s="14">
        <v>0</v>
      </c>
      <c r="IF22" s="14">
        <v>0</v>
      </c>
      <c r="IG22" s="14">
        <v>0</v>
      </c>
      <c r="IH22" s="14">
        <v>0</v>
      </c>
      <c r="II22" s="14">
        <v>0</v>
      </c>
      <c r="IJ22" s="14"/>
      <c r="IK22" s="14">
        <v>0</v>
      </c>
      <c r="IL22" s="14">
        <v>0</v>
      </c>
      <c r="IM22" s="14">
        <v>0</v>
      </c>
      <c r="IN22" s="14"/>
      <c r="IO22" s="73"/>
      <c r="IP22" s="14"/>
      <c r="IQ22" s="14"/>
      <c r="IR22" s="14"/>
      <c r="IS22" s="14"/>
      <c r="IT22" s="14"/>
      <c r="IU22" s="14"/>
      <c r="IV22" s="14"/>
      <c r="IW22" s="14"/>
      <c r="IX22" s="14"/>
      <c r="IY22" s="14"/>
      <c r="IZ22" s="14" t="s">
        <v>2964</v>
      </c>
      <c r="JA22" s="14" t="s">
        <v>608</v>
      </c>
      <c r="JB22" s="14">
        <v>0</v>
      </c>
      <c r="JC22" s="14">
        <v>0</v>
      </c>
      <c r="JD22" s="14">
        <v>1</v>
      </c>
      <c r="JE22" s="14">
        <v>0</v>
      </c>
      <c r="JF22" s="14">
        <v>0</v>
      </c>
      <c r="JG22" s="14">
        <v>1</v>
      </c>
      <c r="JH22" s="14">
        <v>0</v>
      </c>
      <c r="JI22" s="14">
        <v>0</v>
      </c>
      <c r="JJ22" s="14">
        <v>0</v>
      </c>
      <c r="JK22" s="14">
        <v>0</v>
      </c>
      <c r="JL22" s="14">
        <v>0</v>
      </c>
      <c r="JM22" s="14">
        <v>0</v>
      </c>
      <c r="JN22" s="14">
        <v>0</v>
      </c>
      <c r="JO22" s="14">
        <v>0</v>
      </c>
      <c r="JP22" s="14">
        <v>0</v>
      </c>
      <c r="JQ22" s="14"/>
      <c r="JR22" s="14" t="s">
        <v>292</v>
      </c>
      <c r="JS22" s="14"/>
      <c r="JT22" s="14"/>
      <c r="JU22" s="14"/>
      <c r="JV22" s="14"/>
      <c r="JW22" s="14"/>
      <c r="JX22" s="14"/>
      <c r="JY22" s="14"/>
      <c r="JZ22" s="14"/>
      <c r="KA22" s="14"/>
      <c r="KB22" s="14"/>
      <c r="KC22" s="14"/>
      <c r="KD22" s="73"/>
      <c r="KE22" s="73"/>
      <c r="KF22" s="73"/>
      <c r="KG22" s="73"/>
      <c r="KH22" s="73"/>
      <c r="KI22" s="73"/>
      <c r="KJ22" s="73"/>
      <c r="KK22" s="73"/>
      <c r="KL22" s="73"/>
      <c r="KM22" s="73"/>
      <c r="KN22" s="14"/>
      <c r="KO22" s="34"/>
      <c r="KP22" s="14"/>
      <c r="KQ22" s="14"/>
      <c r="KR22" s="14"/>
      <c r="KS22" s="14"/>
      <c r="KT22" s="14"/>
      <c r="KU22" s="14"/>
      <c r="KV22" s="14"/>
      <c r="KW22" s="14"/>
      <c r="KX22" s="14"/>
      <c r="KY22" s="14"/>
      <c r="KZ22" s="14"/>
      <c r="LA22" s="14"/>
      <c r="LB22" s="14"/>
      <c r="LC22" s="14"/>
      <c r="LD22" s="14"/>
      <c r="LE22" s="14"/>
      <c r="LF22" s="14"/>
      <c r="LG22" s="14"/>
      <c r="LH22" s="14"/>
      <c r="LI22" s="14"/>
      <c r="LJ22" s="14"/>
      <c r="LK22" s="14"/>
      <c r="LL22" s="14"/>
      <c r="LM22" s="14"/>
      <c r="LN22" s="14"/>
      <c r="LO22" s="14"/>
      <c r="LP22" s="14"/>
      <c r="LQ22" s="14"/>
      <c r="LR22" s="14"/>
      <c r="LS22" s="14"/>
      <c r="LT22" s="14"/>
      <c r="LU22" s="14"/>
      <c r="LV22" s="14"/>
      <c r="LW22" s="14"/>
      <c r="LX22" s="14"/>
      <c r="LY22" s="14"/>
      <c r="LZ22" s="14"/>
      <c r="MA22" s="14"/>
      <c r="MB22" s="14"/>
      <c r="MC22" s="14"/>
      <c r="MD22" s="14"/>
      <c r="ME22" s="14"/>
      <c r="MF22" s="14"/>
      <c r="MG22" s="14"/>
      <c r="MH22" s="14"/>
      <c r="MI22" s="14"/>
      <c r="MJ22" s="14"/>
      <c r="MK22" s="14"/>
      <c r="ML22" s="14"/>
      <c r="MM22" s="14"/>
      <c r="MN22" s="14"/>
      <c r="MO22" s="14"/>
      <c r="MP22" s="14"/>
      <c r="MQ22" s="14"/>
      <c r="MR22" s="14"/>
      <c r="MS22" s="14"/>
      <c r="MT22" s="14"/>
      <c r="MU22" s="14"/>
      <c r="MV22" s="14"/>
      <c r="MW22" s="14"/>
      <c r="MX22" s="14"/>
      <c r="MY22" s="14" t="s">
        <v>3044</v>
      </c>
      <c r="MZ22" s="14" t="s">
        <v>255</v>
      </c>
      <c r="NA22" s="14">
        <v>0</v>
      </c>
      <c r="NB22" s="14">
        <v>0</v>
      </c>
      <c r="NC22" s="14">
        <v>0</v>
      </c>
      <c r="ND22" s="14">
        <v>0</v>
      </c>
      <c r="NE22" s="14">
        <v>0</v>
      </c>
      <c r="NF22" s="14">
        <v>0</v>
      </c>
      <c r="NG22" s="14">
        <v>1</v>
      </c>
      <c r="NH22" s="14">
        <v>0</v>
      </c>
      <c r="NI22" s="14"/>
      <c r="NJ22" s="14" t="s">
        <v>399</v>
      </c>
      <c r="NK22" s="14">
        <v>1</v>
      </c>
      <c r="NL22" s="14">
        <v>0</v>
      </c>
      <c r="NM22" s="14">
        <v>0</v>
      </c>
      <c r="NN22" s="14">
        <v>0</v>
      </c>
      <c r="NO22" s="14">
        <v>0</v>
      </c>
      <c r="NP22" s="14">
        <v>0</v>
      </c>
      <c r="NQ22" s="14" t="s">
        <v>267</v>
      </c>
      <c r="NR22" s="14">
        <v>1</v>
      </c>
      <c r="NS22" s="14">
        <v>0</v>
      </c>
      <c r="NT22" s="14">
        <v>0</v>
      </c>
      <c r="NU22" s="14">
        <v>0</v>
      </c>
      <c r="NV22" s="14">
        <v>0</v>
      </c>
      <c r="NW22" s="14">
        <v>0</v>
      </c>
      <c r="NX22" s="14">
        <v>0</v>
      </c>
      <c r="NY22" s="14">
        <v>0</v>
      </c>
      <c r="NZ22" s="14">
        <v>0</v>
      </c>
      <c r="OA22" s="14">
        <v>0</v>
      </c>
      <c r="OB22" s="14">
        <v>0</v>
      </c>
      <c r="OC22" s="14">
        <v>0</v>
      </c>
      <c r="OD22" s="14"/>
      <c r="OE22" s="14"/>
      <c r="OF22" s="14"/>
      <c r="OG22" s="14"/>
      <c r="OH22" s="14"/>
      <c r="OI22" s="14"/>
      <c r="OJ22" s="14"/>
      <c r="OK22" s="14"/>
      <c r="OL22" s="14"/>
      <c r="OM22" s="14"/>
      <c r="ON22" s="14"/>
      <c r="OO22" s="14"/>
      <c r="OP22" s="14"/>
      <c r="OQ22" s="14"/>
      <c r="OR22" s="14"/>
      <c r="OS22" s="14"/>
      <c r="OT22" s="14"/>
      <c r="OU22" s="14"/>
      <c r="OV22" s="14"/>
      <c r="OW22" s="14"/>
      <c r="OX22" s="14"/>
      <c r="OY22" s="14"/>
      <c r="OZ22" s="14"/>
      <c r="PA22" s="14"/>
      <c r="PB22" s="14"/>
      <c r="PC22" s="14"/>
      <c r="PD22" s="14"/>
      <c r="PE22" s="14"/>
      <c r="PF22" s="14"/>
      <c r="PG22" s="14"/>
      <c r="PH22" s="14" t="s">
        <v>255</v>
      </c>
      <c r="PI22" s="14">
        <v>0</v>
      </c>
      <c r="PJ22" s="14">
        <v>0</v>
      </c>
      <c r="PK22" s="14">
        <v>0</v>
      </c>
      <c r="PL22" s="14">
        <v>0</v>
      </c>
      <c r="PM22" s="14">
        <v>0</v>
      </c>
      <c r="PN22" s="14">
        <v>0</v>
      </c>
      <c r="PO22" s="14">
        <v>0</v>
      </c>
      <c r="PP22" s="14">
        <v>1</v>
      </c>
      <c r="PQ22" s="14">
        <v>0</v>
      </c>
      <c r="PR22" s="14"/>
      <c r="PS22" s="14"/>
      <c r="PT22" s="14"/>
      <c r="PU22" s="14"/>
      <c r="PV22" s="14"/>
      <c r="PW22" s="14"/>
      <c r="PX22" s="14"/>
      <c r="PY22" s="14"/>
      <c r="PZ22" s="14"/>
      <c r="QA22" s="14"/>
      <c r="QB22" s="14"/>
      <c r="QC22" s="14"/>
      <c r="QD22" s="14"/>
      <c r="QE22" s="14"/>
      <c r="QF22" s="14"/>
      <c r="QG22" s="14"/>
      <c r="QH22" s="14"/>
      <c r="QI22" s="14"/>
      <c r="QJ22" s="14"/>
      <c r="QK22" s="14"/>
      <c r="QL22" s="14"/>
      <c r="QM22" s="14"/>
      <c r="QN22" s="14"/>
      <c r="QO22" s="14"/>
      <c r="QP22" s="14" t="s">
        <v>300</v>
      </c>
      <c r="QQ22" s="14">
        <v>0</v>
      </c>
      <c r="QR22" s="14">
        <v>1</v>
      </c>
      <c r="QS22" s="14">
        <v>0</v>
      </c>
      <c r="QT22" s="14">
        <v>0</v>
      </c>
      <c r="QU22" s="14">
        <v>0</v>
      </c>
      <c r="QV22" s="14">
        <v>0</v>
      </c>
      <c r="QW22" s="14">
        <v>0</v>
      </c>
      <c r="QX22" s="14"/>
      <c r="QY22" s="14">
        <v>0</v>
      </c>
      <c r="QZ22" s="14">
        <v>0</v>
      </c>
      <c r="RA22" s="14">
        <v>0</v>
      </c>
      <c r="RB22" s="14"/>
      <c r="RC22" s="14"/>
      <c r="RD22" s="14"/>
      <c r="RE22" s="14"/>
      <c r="RF22" s="14"/>
      <c r="RG22" s="14"/>
      <c r="RH22" s="14"/>
      <c r="RI22" s="14"/>
      <c r="RJ22" s="14"/>
      <c r="RK22" s="14"/>
      <c r="RL22" s="14"/>
      <c r="RM22" s="14"/>
      <c r="RN22" s="14"/>
      <c r="RO22" s="14"/>
      <c r="RP22" s="14"/>
      <c r="RQ22" s="14"/>
      <c r="RR22" s="14"/>
      <c r="RS22" s="14"/>
      <c r="RT22" s="14"/>
      <c r="RU22" s="14"/>
      <c r="RV22" s="14"/>
      <c r="RW22" s="14"/>
      <c r="RX22" s="14"/>
      <c r="RY22" s="14"/>
      <c r="RZ22" s="14"/>
      <c r="SA22" s="14"/>
      <c r="SB22" s="14"/>
      <c r="SC22" s="14" t="s">
        <v>287</v>
      </c>
      <c r="SD22" s="14">
        <v>1</v>
      </c>
      <c r="SE22" s="14">
        <v>0</v>
      </c>
      <c r="SF22" s="14">
        <v>0</v>
      </c>
      <c r="SG22" s="14">
        <v>0</v>
      </c>
      <c r="SH22" s="14">
        <v>0</v>
      </c>
      <c r="SI22" s="14">
        <v>0</v>
      </c>
      <c r="SJ22" s="14">
        <v>0</v>
      </c>
      <c r="SK22" s="14">
        <v>0</v>
      </c>
      <c r="SL22" s="14">
        <v>0</v>
      </c>
      <c r="SM22" s="14">
        <v>0</v>
      </c>
      <c r="SN22" s="14">
        <v>0</v>
      </c>
      <c r="SO22" s="14">
        <v>0</v>
      </c>
      <c r="SP22" s="14">
        <v>0</v>
      </c>
      <c r="SQ22" s="14"/>
      <c r="SR22" s="14"/>
      <c r="SS22" s="14" t="s">
        <v>271</v>
      </c>
      <c r="ST22" s="14">
        <v>1</v>
      </c>
      <c r="SU22" s="14">
        <v>0</v>
      </c>
      <c r="SV22" s="14">
        <v>0</v>
      </c>
      <c r="SW22" s="14"/>
      <c r="SX22" s="14"/>
      <c r="SY22" s="14"/>
      <c r="SZ22" s="14"/>
      <c r="TA22" s="14"/>
      <c r="TB22" s="14"/>
      <c r="TC22" s="14"/>
      <c r="TD22" s="14"/>
      <c r="TE22" s="14" t="s">
        <v>240</v>
      </c>
      <c r="TF22" s="14" t="s">
        <v>240</v>
      </c>
      <c r="TG22" s="14" t="s">
        <v>3094</v>
      </c>
      <c r="TH22" s="14" t="s">
        <v>3099</v>
      </c>
      <c r="TI22" s="14"/>
      <c r="TJ22" s="14"/>
      <c r="TK22" s="14"/>
      <c r="TL22" s="14"/>
      <c r="TM22" s="14"/>
      <c r="TN22" s="14"/>
      <c r="TO22" s="14"/>
      <c r="TP22" s="14"/>
      <c r="TQ22" s="34" t="s">
        <v>2083</v>
      </c>
      <c r="TR22" s="14">
        <v>226781318</v>
      </c>
      <c r="TS22" s="14" t="s">
        <v>613</v>
      </c>
      <c r="TT22" s="12">
        <v>44495.864479166667</v>
      </c>
      <c r="TU22" s="14"/>
      <c r="TV22" s="14"/>
      <c r="TW22" s="14" t="s">
        <v>279</v>
      </c>
      <c r="TX22" s="14" t="s">
        <v>280</v>
      </c>
      <c r="TY22" s="14"/>
      <c r="TZ22" s="14">
        <v>20</v>
      </c>
    </row>
    <row r="23" spans="1:546" s="15" customFormat="1" x14ac:dyDescent="0.25">
      <c r="A23" s="12">
        <v>44496.616468275461</v>
      </c>
      <c r="B23" s="12">
        <v>44496.627563506947</v>
      </c>
      <c r="C23" s="12">
        <v>44496</v>
      </c>
      <c r="D23" s="14" t="s">
        <v>239</v>
      </c>
      <c r="E23" s="14"/>
      <c r="F23" s="12">
        <v>44495</v>
      </c>
      <c r="G23" s="14" t="s">
        <v>240</v>
      </c>
      <c r="H23" s="14" t="s">
        <v>240</v>
      </c>
      <c r="I23" s="14" t="s">
        <v>252</v>
      </c>
      <c r="J23" s="14" t="s">
        <v>241</v>
      </c>
      <c r="K23" s="14" t="s">
        <v>242</v>
      </c>
      <c r="L23" s="14"/>
      <c r="M23" s="14" t="s">
        <v>308</v>
      </c>
      <c r="N23" s="14"/>
      <c r="O23" s="14"/>
      <c r="P23" s="14"/>
      <c r="Q23" s="14"/>
      <c r="R23" s="14"/>
      <c r="S23" s="14"/>
      <c r="T23" s="14"/>
      <c r="U23" s="14"/>
      <c r="V23" s="14"/>
      <c r="W23" s="14"/>
      <c r="X23" s="14"/>
      <c r="Y23" s="14"/>
      <c r="Z23" s="14"/>
      <c r="AA23" s="14"/>
      <c r="AB23" s="14"/>
      <c r="AC23" s="14" t="s">
        <v>309</v>
      </c>
      <c r="AD23" s="14">
        <v>0</v>
      </c>
      <c r="AE23" s="14">
        <v>1</v>
      </c>
      <c r="AF23" s="14">
        <v>0</v>
      </c>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t="s">
        <v>541</v>
      </c>
      <c r="CC23" s="14" t="s">
        <v>247</v>
      </c>
      <c r="CD23" s="14">
        <v>1</v>
      </c>
      <c r="CE23" s="14">
        <v>0</v>
      </c>
      <c r="CF23" s="14">
        <v>0</v>
      </c>
      <c r="CG23" s="14">
        <v>1</v>
      </c>
      <c r="CH23" s="14">
        <v>0</v>
      </c>
      <c r="CI23" s="14">
        <v>0</v>
      </c>
      <c r="CJ23" s="14">
        <v>0</v>
      </c>
      <c r="CK23" s="14">
        <v>0</v>
      </c>
      <c r="CL23" s="14"/>
      <c r="CM23" s="14" t="s">
        <v>282</v>
      </c>
      <c r="CN23" s="14"/>
      <c r="CO23" s="14"/>
      <c r="CP23" s="14"/>
      <c r="CQ23" s="14">
        <v>650</v>
      </c>
      <c r="CR23" s="14" t="s">
        <v>2089</v>
      </c>
      <c r="CS23" s="14">
        <v>0</v>
      </c>
      <c r="CT23" s="14">
        <v>0</v>
      </c>
      <c r="CU23" s="14">
        <v>0</v>
      </c>
      <c r="CV23" s="14">
        <v>1</v>
      </c>
      <c r="CW23" s="14">
        <v>0</v>
      </c>
      <c r="CX23" s="14">
        <v>0</v>
      </c>
      <c r="CY23" s="14">
        <v>0</v>
      </c>
      <c r="CZ23" s="14"/>
      <c r="DA23" s="14" t="s">
        <v>311</v>
      </c>
      <c r="DB23" s="14" t="s">
        <v>2854</v>
      </c>
      <c r="DC23" s="14" t="s">
        <v>616</v>
      </c>
      <c r="DD23" s="14">
        <v>0</v>
      </c>
      <c r="DE23" s="14">
        <v>1</v>
      </c>
      <c r="DF23" s="14">
        <v>1</v>
      </c>
      <c r="DG23" s="14">
        <v>0</v>
      </c>
      <c r="DH23" s="14">
        <v>0</v>
      </c>
      <c r="DI23" s="14">
        <v>0</v>
      </c>
      <c r="DJ23" s="14">
        <v>0</v>
      </c>
      <c r="DK23" s="14">
        <v>0</v>
      </c>
      <c r="DL23" s="14">
        <v>0</v>
      </c>
      <c r="DM23" s="14"/>
      <c r="DN23" s="14"/>
      <c r="DO23" s="14"/>
      <c r="DP23" s="14"/>
      <c r="DQ23" s="14"/>
      <c r="DR23" s="14"/>
      <c r="DS23" s="14"/>
      <c r="DT23" s="14"/>
      <c r="DU23" s="14"/>
      <c r="DV23" s="14"/>
      <c r="DW23" s="14"/>
      <c r="DX23" s="14"/>
      <c r="DY23" s="14"/>
      <c r="DZ23" s="14"/>
      <c r="EA23" s="14"/>
      <c r="EB23" s="14"/>
      <c r="EC23" s="14"/>
      <c r="ED23" s="14"/>
      <c r="EE23" s="14"/>
      <c r="EF23" s="14"/>
      <c r="EG23" s="14"/>
      <c r="EH23" s="14"/>
      <c r="EI23" s="14"/>
      <c r="EJ23" s="14"/>
      <c r="EK23" s="14"/>
      <c r="EL23" s="14"/>
      <c r="EM23" s="14"/>
      <c r="EN23" s="14"/>
      <c r="EO23" s="14"/>
      <c r="EP23" s="14"/>
      <c r="EQ23" s="14"/>
      <c r="ER23" s="14"/>
      <c r="ES23" s="14"/>
      <c r="ET23" s="14"/>
      <c r="EU23" s="14"/>
      <c r="EV23" s="14"/>
      <c r="EW23" s="14"/>
      <c r="EX23" s="14"/>
      <c r="EY23" s="14"/>
      <c r="EZ23" s="14"/>
      <c r="FA23" s="14" t="s">
        <v>251</v>
      </c>
      <c r="FB23" s="14"/>
      <c r="FC23" s="14" t="s">
        <v>311</v>
      </c>
      <c r="FD23" s="14">
        <v>0</v>
      </c>
      <c r="FE23" s="14">
        <v>0</v>
      </c>
      <c r="FF23" s="14">
        <v>0</v>
      </c>
      <c r="FG23" s="14">
        <v>0</v>
      </c>
      <c r="FH23" s="14">
        <v>0</v>
      </c>
      <c r="FI23" s="14">
        <v>0</v>
      </c>
      <c r="FJ23" s="14">
        <v>0</v>
      </c>
      <c r="FK23" s="14">
        <v>0</v>
      </c>
      <c r="FL23" s="14">
        <v>0</v>
      </c>
      <c r="FM23" s="14">
        <v>0</v>
      </c>
      <c r="FN23" s="14">
        <v>0</v>
      </c>
      <c r="FO23" s="14">
        <v>0</v>
      </c>
      <c r="FP23" s="14">
        <v>0</v>
      </c>
      <c r="FQ23" s="14">
        <v>0</v>
      </c>
      <c r="FR23" s="14">
        <v>0</v>
      </c>
      <c r="FS23" s="14">
        <v>0</v>
      </c>
      <c r="FT23" s="14">
        <v>0</v>
      </c>
      <c r="FU23" s="14">
        <v>1</v>
      </c>
      <c r="FV23" s="14">
        <v>0</v>
      </c>
      <c r="FW23" s="14">
        <v>0</v>
      </c>
      <c r="FX23" s="14" t="s">
        <v>2859</v>
      </c>
      <c r="FY23" s="14"/>
      <c r="FZ23" s="14"/>
      <c r="GA23" s="14"/>
      <c r="GB23" s="14" t="s">
        <v>240</v>
      </c>
      <c r="GC23" s="14"/>
      <c r="GD23" s="14"/>
      <c r="GE23" s="14"/>
      <c r="GF23" s="14" t="s">
        <v>252</v>
      </c>
      <c r="GG23" s="14"/>
      <c r="GH23" s="14"/>
      <c r="GI23" s="14"/>
      <c r="GJ23" s="14"/>
      <c r="GK23" s="14"/>
      <c r="GL23" s="14"/>
      <c r="GM23" s="14"/>
      <c r="GN23" s="14"/>
      <c r="GO23" s="14"/>
      <c r="GP23" s="14" t="s">
        <v>2297</v>
      </c>
      <c r="GQ23" s="14">
        <v>0</v>
      </c>
      <c r="GR23" s="14">
        <v>1</v>
      </c>
      <c r="GS23" s="14">
        <v>0</v>
      </c>
      <c r="GT23" s="14">
        <v>0</v>
      </c>
      <c r="GU23" s="14">
        <v>0</v>
      </c>
      <c r="GV23" s="14">
        <v>0</v>
      </c>
      <c r="GW23" s="14"/>
      <c r="GX23" s="14"/>
      <c r="GY23" s="14"/>
      <c r="GZ23" s="14"/>
      <c r="HA23" s="14"/>
      <c r="HB23" s="14"/>
      <c r="HC23" s="14"/>
      <c r="HD23" s="14"/>
      <c r="HE23" s="14"/>
      <c r="HF23" s="14" t="s">
        <v>606</v>
      </c>
      <c r="HG23" s="14">
        <v>0</v>
      </c>
      <c r="HH23" s="14">
        <v>0</v>
      </c>
      <c r="HI23" s="14">
        <v>1</v>
      </c>
      <c r="HJ23" s="14">
        <v>0</v>
      </c>
      <c r="HK23" s="14">
        <v>0</v>
      </c>
      <c r="HL23" s="14">
        <v>0</v>
      </c>
      <c r="HM23" s="14">
        <v>0</v>
      </c>
      <c r="HN23" s="14">
        <v>0</v>
      </c>
      <c r="HO23" s="14">
        <v>0</v>
      </c>
      <c r="HP23" s="14">
        <v>0</v>
      </c>
      <c r="HQ23" s="14">
        <v>0</v>
      </c>
      <c r="HR23" s="14">
        <v>0</v>
      </c>
      <c r="HS23" s="14"/>
      <c r="HT23" s="14" t="s">
        <v>257</v>
      </c>
      <c r="HU23" s="14"/>
      <c r="HV23" s="14"/>
      <c r="HW23" s="14" t="s">
        <v>240</v>
      </c>
      <c r="HX23" s="14"/>
      <c r="HY23" s="14"/>
      <c r="HZ23" s="14"/>
      <c r="IA23" s="14"/>
      <c r="IB23" s="14"/>
      <c r="IC23" s="14"/>
      <c r="ID23" s="14"/>
      <c r="IE23" s="14"/>
      <c r="IF23" s="14"/>
      <c r="IG23" s="14"/>
      <c r="IH23" s="14"/>
      <c r="II23" s="14"/>
      <c r="IJ23" s="14"/>
      <c r="IK23" s="14"/>
      <c r="IL23" s="14"/>
      <c r="IM23" s="14"/>
      <c r="IN23" s="14"/>
      <c r="IO23" s="73"/>
      <c r="IP23" s="14"/>
      <c r="IQ23" s="14"/>
      <c r="IR23" s="14"/>
      <c r="IS23" s="14"/>
      <c r="IT23" s="14"/>
      <c r="IU23" s="14"/>
      <c r="IV23" s="14"/>
      <c r="IW23" s="14"/>
      <c r="IX23" s="14"/>
      <c r="IY23" s="14"/>
      <c r="IZ23" s="14"/>
      <c r="JA23" s="14"/>
      <c r="JB23" s="14"/>
      <c r="JC23" s="14"/>
      <c r="JD23" s="14"/>
      <c r="JE23" s="14"/>
      <c r="JF23" s="14"/>
      <c r="JG23" s="14"/>
      <c r="JH23" s="14"/>
      <c r="JI23" s="14"/>
      <c r="JJ23" s="14"/>
      <c r="JK23" s="14"/>
      <c r="JL23" s="14"/>
      <c r="JM23" s="14"/>
      <c r="JN23" s="14"/>
      <c r="JO23" s="14"/>
      <c r="JP23" s="14"/>
      <c r="JQ23" s="14"/>
      <c r="JR23" s="14"/>
      <c r="JS23" s="14" t="s">
        <v>358</v>
      </c>
      <c r="JT23" s="14">
        <v>0</v>
      </c>
      <c r="JU23" s="14">
        <v>1</v>
      </c>
      <c r="JV23" s="14">
        <v>0</v>
      </c>
      <c r="JW23" s="14">
        <v>0</v>
      </c>
      <c r="JX23" s="14">
        <v>0</v>
      </c>
      <c r="JY23" s="14">
        <v>0</v>
      </c>
      <c r="JZ23" s="14">
        <v>0</v>
      </c>
      <c r="KA23" s="14">
        <v>0</v>
      </c>
      <c r="KB23" s="14">
        <v>0</v>
      </c>
      <c r="KC23" s="14"/>
      <c r="KD23" s="73"/>
      <c r="KE23" s="73"/>
      <c r="KF23" s="73"/>
      <c r="KG23" s="73"/>
      <c r="KH23" s="73"/>
      <c r="KI23" s="73"/>
      <c r="KJ23" s="73"/>
      <c r="KK23" s="73"/>
      <c r="KL23" s="73"/>
      <c r="KM23" s="73"/>
      <c r="KN23" s="14"/>
      <c r="KO23" s="34" t="s">
        <v>3014</v>
      </c>
      <c r="KP23" s="14" t="s">
        <v>619</v>
      </c>
      <c r="KQ23" s="14">
        <v>1</v>
      </c>
      <c r="KR23" s="14">
        <v>0</v>
      </c>
      <c r="KS23" s="14">
        <v>1</v>
      </c>
      <c r="KT23" s="14">
        <v>1</v>
      </c>
      <c r="KU23" s="14">
        <v>1</v>
      </c>
      <c r="KV23" s="14">
        <v>1</v>
      </c>
      <c r="KW23" s="14">
        <v>0</v>
      </c>
      <c r="KX23" s="14">
        <v>0</v>
      </c>
      <c r="KY23" s="14">
        <v>1</v>
      </c>
      <c r="KZ23" s="14">
        <v>1</v>
      </c>
      <c r="LA23" s="14">
        <v>0</v>
      </c>
      <c r="LB23" s="14">
        <v>1</v>
      </c>
      <c r="LC23" s="14">
        <v>0</v>
      </c>
      <c r="LD23" s="14">
        <v>0</v>
      </c>
      <c r="LE23" s="14">
        <v>0</v>
      </c>
      <c r="LF23" s="14">
        <v>0</v>
      </c>
      <c r="LG23" s="14">
        <v>0</v>
      </c>
      <c r="LH23" s="14"/>
      <c r="LI23" s="14" t="s">
        <v>318</v>
      </c>
      <c r="LJ23" s="14"/>
      <c r="LK23" s="14"/>
      <c r="LL23" s="14"/>
      <c r="LM23" s="14"/>
      <c r="LN23" s="14"/>
      <c r="LO23" s="14"/>
      <c r="LP23" s="14"/>
      <c r="LQ23" s="14"/>
      <c r="LR23" s="14"/>
      <c r="LS23" s="14"/>
      <c r="LT23" s="14"/>
      <c r="LU23" s="14"/>
      <c r="LV23" s="14"/>
      <c r="LW23" s="14"/>
      <c r="LX23" s="14"/>
      <c r="LY23" s="14"/>
      <c r="LZ23" s="14"/>
      <c r="MA23" s="14"/>
      <c r="MB23" s="14"/>
      <c r="MC23" s="14"/>
      <c r="MD23" s="14"/>
      <c r="ME23" s="14"/>
      <c r="MF23" s="14"/>
      <c r="MG23" s="14"/>
      <c r="MH23" s="14"/>
      <c r="MI23" s="14"/>
      <c r="MJ23" s="14"/>
      <c r="MK23" s="14"/>
      <c r="ML23" s="14"/>
      <c r="MM23" s="14"/>
      <c r="MN23" s="14"/>
      <c r="MO23" s="14"/>
      <c r="MP23" s="14"/>
      <c r="MQ23" s="14"/>
      <c r="MR23" s="14"/>
      <c r="MS23" s="14"/>
      <c r="MT23" s="14"/>
      <c r="MU23" s="14"/>
      <c r="MV23" s="14"/>
      <c r="MW23" s="14"/>
      <c r="MX23" s="14"/>
      <c r="MY23" s="14" t="s">
        <v>3044</v>
      </c>
      <c r="MZ23" s="14" t="s">
        <v>490</v>
      </c>
      <c r="NA23" s="14">
        <v>0</v>
      </c>
      <c r="NB23" s="14">
        <v>0</v>
      </c>
      <c r="NC23" s="14">
        <v>1</v>
      </c>
      <c r="ND23" s="14">
        <v>0</v>
      </c>
      <c r="NE23" s="14">
        <v>0</v>
      </c>
      <c r="NF23" s="14">
        <v>0</v>
      </c>
      <c r="NG23" s="14">
        <v>0</v>
      </c>
      <c r="NH23" s="14">
        <v>0</v>
      </c>
      <c r="NI23" s="14"/>
      <c r="NJ23" s="14" t="s">
        <v>399</v>
      </c>
      <c r="NK23" s="14">
        <v>1</v>
      </c>
      <c r="NL23" s="14">
        <v>0</v>
      </c>
      <c r="NM23" s="14">
        <v>0</v>
      </c>
      <c r="NN23" s="14">
        <v>0</v>
      </c>
      <c r="NO23" s="14">
        <v>0</v>
      </c>
      <c r="NP23" s="14">
        <v>0</v>
      </c>
      <c r="NQ23" s="14"/>
      <c r="NR23" s="14"/>
      <c r="NS23" s="14"/>
      <c r="NT23" s="14"/>
      <c r="NU23" s="14"/>
      <c r="NV23" s="14"/>
      <c r="NW23" s="14"/>
      <c r="NX23" s="14"/>
      <c r="NY23" s="14"/>
      <c r="NZ23" s="14"/>
      <c r="OA23" s="14"/>
      <c r="OB23" s="14"/>
      <c r="OC23" s="14"/>
      <c r="OD23" s="14"/>
      <c r="OE23" s="14" t="s">
        <v>621</v>
      </c>
      <c r="OF23" s="14">
        <v>0</v>
      </c>
      <c r="OG23" s="14">
        <v>0</v>
      </c>
      <c r="OH23" s="14">
        <v>0</v>
      </c>
      <c r="OI23" s="14">
        <v>0</v>
      </c>
      <c r="OJ23" s="14">
        <v>1</v>
      </c>
      <c r="OK23" s="14">
        <v>0</v>
      </c>
      <c r="OL23" s="14">
        <v>0</v>
      </c>
      <c r="OM23" s="14">
        <v>1</v>
      </c>
      <c r="ON23" s="14">
        <v>0</v>
      </c>
      <c r="OO23" s="14">
        <v>0</v>
      </c>
      <c r="OP23" s="14">
        <v>0</v>
      </c>
      <c r="OQ23" s="14">
        <v>0</v>
      </c>
      <c r="OR23" s="14"/>
      <c r="OS23" s="14"/>
      <c r="OT23" s="14"/>
      <c r="OU23" s="14"/>
      <c r="OV23" s="14"/>
      <c r="OW23" s="14"/>
      <c r="OX23" s="14"/>
      <c r="OY23" s="14"/>
      <c r="OZ23" s="14"/>
      <c r="PA23" s="14"/>
      <c r="PB23" s="14"/>
      <c r="PC23" s="14"/>
      <c r="PD23" s="14"/>
      <c r="PE23" s="14"/>
      <c r="PF23" s="14"/>
      <c r="PG23" s="14"/>
      <c r="PH23" s="14"/>
      <c r="PI23" s="14"/>
      <c r="PJ23" s="14"/>
      <c r="PK23" s="14"/>
      <c r="PL23" s="14"/>
      <c r="PM23" s="14"/>
      <c r="PN23" s="14"/>
      <c r="PO23" s="14"/>
      <c r="PP23" s="14"/>
      <c r="PQ23" s="14"/>
      <c r="PR23" s="14"/>
      <c r="PS23" s="14" t="s">
        <v>299</v>
      </c>
      <c r="PT23" s="14">
        <v>0</v>
      </c>
      <c r="PU23" s="14">
        <v>1</v>
      </c>
      <c r="PV23" s="14">
        <v>0</v>
      </c>
      <c r="PW23" s="14">
        <v>0</v>
      </c>
      <c r="PX23" s="14">
        <v>0</v>
      </c>
      <c r="PY23" s="14">
        <v>0</v>
      </c>
      <c r="PZ23" s="14">
        <v>0</v>
      </c>
      <c r="QA23" s="14">
        <v>0</v>
      </c>
      <c r="QB23" s="14">
        <v>0</v>
      </c>
      <c r="QC23" s="14">
        <v>0</v>
      </c>
      <c r="QD23" s="14"/>
      <c r="QE23" s="14"/>
      <c r="QF23" s="14"/>
      <c r="QG23" s="14"/>
      <c r="QH23" s="14"/>
      <c r="QI23" s="14"/>
      <c r="QJ23" s="14"/>
      <c r="QK23" s="14"/>
      <c r="QL23" s="14"/>
      <c r="QM23" s="14"/>
      <c r="QN23" s="14"/>
      <c r="QO23" s="14"/>
      <c r="QP23" s="14"/>
      <c r="QQ23" s="14"/>
      <c r="QR23" s="14"/>
      <c r="QS23" s="14"/>
      <c r="QT23" s="14"/>
      <c r="QU23" s="14"/>
      <c r="QV23" s="14"/>
      <c r="QW23" s="14"/>
      <c r="QX23" s="14"/>
      <c r="QY23" s="14"/>
      <c r="QZ23" s="14"/>
      <c r="RA23" s="14"/>
      <c r="RB23" s="14"/>
      <c r="RC23" s="14" t="s">
        <v>300</v>
      </c>
      <c r="RD23" s="14">
        <v>0</v>
      </c>
      <c r="RE23" s="14">
        <v>1</v>
      </c>
      <c r="RF23" s="14">
        <v>0</v>
      </c>
      <c r="RG23" s="14">
        <v>0</v>
      </c>
      <c r="RH23" s="14">
        <v>0</v>
      </c>
      <c r="RI23" s="14">
        <v>0</v>
      </c>
      <c r="RJ23" s="14">
        <v>0</v>
      </c>
      <c r="RK23" s="14">
        <v>0</v>
      </c>
      <c r="RL23" s="14">
        <v>0</v>
      </c>
      <c r="RM23" s="14">
        <v>0</v>
      </c>
      <c r="RN23" s="14">
        <v>0</v>
      </c>
      <c r="RO23" s="14"/>
      <c r="RP23" s="14"/>
      <c r="RQ23" s="14"/>
      <c r="RR23" s="14"/>
      <c r="RS23" s="14"/>
      <c r="RT23" s="14"/>
      <c r="RU23" s="14"/>
      <c r="RV23" s="14"/>
      <c r="RW23" s="14"/>
      <c r="RX23" s="14"/>
      <c r="RY23" s="14"/>
      <c r="RZ23" s="14"/>
      <c r="SA23" s="14"/>
      <c r="SB23" s="14"/>
      <c r="SC23" s="14" t="s">
        <v>372</v>
      </c>
      <c r="SD23" s="14">
        <v>0</v>
      </c>
      <c r="SE23" s="14">
        <v>0</v>
      </c>
      <c r="SF23" s="14">
        <v>0</v>
      </c>
      <c r="SG23" s="14">
        <v>0</v>
      </c>
      <c r="SH23" s="14">
        <v>0</v>
      </c>
      <c r="SI23" s="14">
        <v>1</v>
      </c>
      <c r="SJ23" s="14">
        <v>0</v>
      </c>
      <c r="SK23" s="14">
        <v>0</v>
      </c>
      <c r="SL23" s="14">
        <v>0</v>
      </c>
      <c r="SM23" s="14">
        <v>0</v>
      </c>
      <c r="SN23" s="14">
        <v>0</v>
      </c>
      <c r="SO23" s="14">
        <v>0</v>
      </c>
      <c r="SP23" s="14">
        <v>0</v>
      </c>
      <c r="SQ23" s="14"/>
      <c r="SR23" s="14" t="s">
        <v>3083</v>
      </c>
      <c r="SS23" s="14"/>
      <c r="ST23" s="14"/>
      <c r="SU23" s="14"/>
      <c r="SV23" s="14"/>
      <c r="SW23" s="14" t="s">
        <v>624</v>
      </c>
      <c r="SX23" s="14">
        <v>0</v>
      </c>
      <c r="SY23" s="14">
        <v>0</v>
      </c>
      <c r="SZ23" s="14">
        <v>1</v>
      </c>
      <c r="TA23" s="14"/>
      <c r="TB23" s="14"/>
      <c r="TC23" s="14"/>
      <c r="TD23" s="14"/>
      <c r="TE23" s="14"/>
      <c r="TF23" s="14"/>
      <c r="TG23" s="14"/>
      <c r="TH23" s="14"/>
      <c r="TI23" s="14" t="s">
        <v>240</v>
      </c>
      <c r="TJ23" s="14" t="s">
        <v>240</v>
      </c>
      <c r="TK23" s="34" t="s">
        <v>3108</v>
      </c>
      <c r="TL23" s="14" t="s">
        <v>3095</v>
      </c>
      <c r="TM23" s="14"/>
      <c r="TN23" s="14"/>
      <c r="TO23" s="14"/>
      <c r="TP23" s="14"/>
      <c r="TQ23" s="34" t="s">
        <v>2083</v>
      </c>
      <c r="TR23" s="14">
        <v>227012585</v>
      </c>
      <c r="TS23" s="14" t="s">
        <v>628</v>
      </c>
      <c r="TT23" s="12">
        <v>44496.543622685182</v>
      </c>
      <c r="TU23" s="14"/>
      <c r="TV23" s="14"/>
      <c r="TW23" s="14" t="s">
        <v>279</v>
      </c>
      <c r="TX23" s="14" t="s">
        <v>280</v>
      </c>
      <c r="TY23" s="14"/>
      <c r="TZ23" s="14">
        <v>21</v>
      </c>
    </row>
    <row r="24" spans="1:546" s="3" customFormat="1" x14ac:dyDescent="0.25">
      <c r="A24" s="12">
        <v>44496.628790115741</v>
      </c>
      <c r="B24" s="12">
        <v>44496.645640057868</v>
      </c>
      <c r="C24" s="12">
        <v>44496</v>
      </c>
      <c r="D24" s="14" t="s">
        <v>239</v>
      </c>
      <c r="E24" s="14"/>
      <c r="F24" s="12">
        <v>44495</v>
      </c>
      <c r="G24" s="14" t="s">
        <v>240</v>
      </c>
      <c r="H24" s="14" t="s">
        <v>240</v>
      </c>
      <c r="I24" s="14" t="s">
        <v>252</v>
      </c>
      <c r="J24" s="14" t="s">
        <v>241</v>
      </c>
      <c r="K24" s="14" t="s">
        <v>242</v>
      </c>
      <c r="L24" s="14"/>
      <c r="M24" s="14" t="s">
        <v>308</v>
      </c>
      <c r="N24" s="14"/>
      <c r="O24" s="14"/>
      <c r="P24" s="14"/>
      <c r="Q24" s="14"/>
      <c r="R24" s="14"/>
      <c r="S24" s="14"/>
      <c r="T24" s="14"/>
      <c r="U24" s="14"/>
      <c r="V24" s="14"/>
      <c r="W24" s="14"/>
      <c r="X24" s="14"/>
      <c r="Y24" s="14"/>
      <c r="Z24" s="14"/>
      <c r="AA24" s="14"/>
      <c r="AB24" s="14"/>
      <c r="AC24" s="14" t="s">
        <v>309</v>
      </c>
      <c r="AD24" s="14">
        <v>0</v>
      </c>
      <c r="AE24" s="14">
        <v>1</v>
      </c>
      <c r="AF24" s="14">
        <v>0</v>
      </c>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t="s">
        <v>335</v>
      </c>
      <c r="CC24" s="14" t="s">
        <v>247</v>
      </c>
      <c r="CD24" s="14">
        <v>1</v>
      </c>
      <c r="CE24" s="14">
        <v>0</v>
      </c>
      <c r="CF24" s="14">
        <v>1</v>
      </c>
      <c r="CG24" s="14">
        <v>0</v>
      </c>
      <c r="CH24" s="14">
        <v>0</v>
      </c>
      <c r="CI24" s="14">
        <v>0</v>
      </c>
      <c r="CJ24" s="14">
        <v>0</v>
      </c>
      <c r="CK24" s="14">
        <v>0</v>
      </c>
      <c r="CL24" s="14"/>
      <c r="CM24" s="14" t="s">
        <v>282</v>
      </c>
      <c r="CN24" s="14"/>
      <c r="CO24" s="14" t="s">
        <v>336</v>
      </c>
      <c r="CP24" s="14"/>
      <c r="CQ24" s="14">
        <v>500</v>
      </c>
      <c r="CR24" s="14"/>
      <c r="CS24" s="14"/>
      <c r="CT24" s="14"/>
      <c r="CU24" s="14"/>
      <c r="CV24" s="14"/>
      <c r="CW24" s="14"/>
      <c r="CX24" s="14"/>
      <c r="CY24" s="14"/>
      <c r="CZ24" s="14"/>
      <c r="DA24" s="14" t="s">
        <v>250</v>
      </c>
      <c r="DB24" s="14"/>
      <c r="DC24" s="14"/>
      <c r="DD24" s="14"/>
      <c r="DE24" s="14"/>
      <c r="DF24" s="14"/>
      <c r="DG24" s="14"/>
      <c r="DH24" s="14"/>
      <c r="DI24" s="14"/>
      <c r="DJ24" s="14"/>
      <c r="DK24" s="14"/>
      <c r="DL24" s="14"/>
      <c r="DM24" s="14"/>
      <c r="DN24" s="14"/>
      <c r="DO24" s="14"/>
      <c r="DP24" s="14"/>
      <c r="DQ24" s="14"/>
      <c r="DR24" s="14"/>
      <c r="DS24" s="14"/>
      <c r="DT24" s="14"/>
      <c r="DU24" s="14"/>
      <c r="DV24" s="14"/>
      <c r="DW24" s="14"/>
      <c r="DX24" s="14"/>
      <c r="DY24" s="14"/>
      <c r="DZ24" s="14"/>
      <c r="EA24" s="14"/>
      <c r="EB24" s="14"/>
      <c r="EC24" s="14"/>
      <c r="ED24" s="14"/>
      <c r="EE24" s="14"/>
      <c r="EF24" s="14"/>
      <c r="EG24" s="14"/>
      <c r="EH24" s="14"/>
      <c r="EI24" s="14"/>
      <c r="EJ24" s="14"/>
      <c r="EK24" s="14"/>
      <c r="EL24" s="14"/>
      <c r="EM24" s="14"/>
      <c r="EN24" s="14"/>
      <c r="EO24" s="14"/>
      <c r="EP24" s="14"/>
      <c r="EQ24" s="14"/>
      <c r="ER24" s="14"/>
      <c r="ES24" s="14"/>
      <c r="ET24" s="14"/>
      <c r="EU24" s="14"/>
      <c r="EV24" s="14"/>
      <c r="EW24" s="14"/>
      <c r="EX24" s="14"/>
      <c r="EY24" s="14"/>
      <c r="EZ24" s="14"/>
      <c r="FA24" s="14" t="s">
        <v>251</v>
      </c>
      <c r="FB24" s="14"/>
      <c r="FC24" s="14" t="s">
        <v>631</v>
      </c>
      <c r="FD24" s="14">
        <v>0</v>
      </c>
      <c r="FE24" s="14">
        <v>0</v>
      </c>
      <c r="FF24" s="14">
        <v>0</v>
      </c>
      <c r="FG24" s="14">
        <v>1</v>
      </c>
      <c r="FH24" s="14">
        <v>0</v>
      </c>
      <c r="FI24" s="14">
        <v>1</v>
      </c>
      <c r="FJ24" s="14">
        <v>0</v>
      </c>
      <c r="FK24" s="14">
        <v>1</v>
      </c>
      <c r="FL24" s="14">
        <v>1</v>
      </c>
      <c r="FM24" s="14">
        <v>0</v>
      </c>
      <c r="FN24" s="14">
        <v>0</v>
      </c>
      <c r="FO24" s="14">
        <v>1</v>
      </c>
      <c r="FP24" s="14">
        <v>1</v>
      </c>
      <c r="FQ24" s="14">
        <v>1</v>
      </c>
      <c r="FR24" s="14">
        <v>0</v>
      </c>
      <c r="FS24" s="14">
        <v>0</v>
      </c>
      <c r="FT24" s="14">
        <v>0</v>
      </c>
      <c r="FU24" s="14">
        <v>0</v>
      </c>
      <c r="FV24" s="14">
        <v>0</v>
      </c>
      <c r="FW24" s="14">
        <v>0</v>
      </c>
      <c r="FX24" s="14"/>
      <c r="FY24" s="14"/>
      <c r="FZ24" s="14"/>
      <c r="GA24" s="14"/>
      <c r="GB24" s="14" t="s">
        <v>240</v>
      </c>
      <c r="GC24" s="14"/>
      <c r="GD24" s="14"/>
      <c r="GE24" s="14"/>
      <c r="GF24" s="14" t="s">
        <v>240</v>
      </c>
      <c r="GG24" s="14" t="s">
        <v>2889</v>
      </c>
      <c r="GH24" s="14"/>
      <c r="GI24" s="14"/>
      <c r="GJ24" s="14"/>
      <c r="GK24" s="14"/>
      <c r="GL24" s="14"/>
      <c r="GM24" s="14"/>
      <c r="GN24" s="14"/>
      <c r="GO24" s="14"/>
      <c r="GP24" s="14" t="s">
        <v>2297</v>
      </c>
      <c r="GQ24" s="14">
        <v>0</v>
      </c>
      <c r="GR24" s="14">
        <v>1</v>
      </c>
      <c r="GS24" s="14">
        <v>0</v>
      </c>
      <c r="GT24" s="14">
        <v>0</v>
      </c>
      <c r="GU24" s="14">
        <v>0</v>
      </c>
      <c r="GV24" s="14">
        <v>0</v>
      </c>
      <c r="GW24" s="14"/>
      <c r="GX24" s="14"/>
      <c r="GY24" s="14"/>
      <c r="GZ24" s="14"/>
      <c r="HA24" s="14"/>
      <c r="HB24" s="14"/>
      <c r="HC24" s="14"/>
      <c r="HD24" s="14"/>
      <c r="HE24" s="14"/>
      <c r="HF24" s="14" t="s">
        <v>635</v>
      </c>
      <c r="HG24" s="14">
        <v>0</v>
      </c>
      <c r="HH24" s="14">
        <v>0</v>
      </c>
      <c r="HI24" s="14">
        <v>1</v>
      </c>
      <c r="HJ24" s="14">
        <v>0</v>
      </c>
      <c r="HK24" s="14">
        <v>0</v>
      </c>
      <c r="HL24" s="14">
        <v>0</v>
      </c>
      <c r="HM24" s="14">
        <v>0</v>
      </c>
      <c r="HN24" s="14">
        <v>0</v>
      </c>
      <c r="HO24" s="14">
        <v>0</v>
      </c>
      <c r="HP24" s="14">
        <v>1</v>
      </c>
      <c r="HQ24" s="14">
        <v>0</v>
      </c>
      <c r="HR24" s="14">
        <v>0</v>
      </c>
      <c r="HS24" s="34" t="s">
        <v>2938</v>
      </c>
      <c r="HT24" s="14" t="s">
        <v>257</v>
      </c>
      <c r="HU24" s="14"/>
      <c r="HV24" s="14"/>
      <c r="HW24" s="14" t="s">
        <v>252</v>
      </c>
      <c r="HX24" s="14"/>
      <c r="HY24" s="14"/>
      <c r="HZ24" s="14"/>
      <c r="IA24" s="34" t="s">
        <v>2944</v>
      </c>
      <c r="IB24" s="14"/>
      <c r="IC24" s="14"/>
      <c r="ID24" s="14"/>
      <c r="IE24" s="14"/>
      <c r="IF24" s="14"/>
      <c r="IG24" s="14"/>
      <c r="IH24" s="14"/>
      <c r="II24" s="14"/>
      <c r="IJ24" s="14"/>
      <c r="IK24" s="14"/>
      <c r="IL24" s="14"/>
      <c r="IM24" s="14"/>
      <c r="IN24" s="14"/>
      <c r="IO24" s="73"/>
      <c r="IP24" s="14"/>
      <c r="IQ24" s="14"/>
      <c r="IR24" s="14"/>
      <c r="IS24" s="14"/>
      <c r="IT24" s="14"/>
      <c r="IU24" s="14"/>
      <c r="IV24" s="14"/>
      <c r="IW24" s="14"/>
      <c r="IX24" s="14"/>
      <c r="IY24" s="14"/>
      <c r="IZ24" s="14"/>
      <c r="JA24" s="14"/>
      <c r="JB24" s="14"/>
      <c r="JC24" s="14"/>
      <c r="JD24" s="14"/>
      <c r="JE24" s="14"/>
      <c r="JF24" s="14"/>
      <c r="JG24" s="14"/>
      <c r="JH24" s="14"/>
      <c r="JI24" s="14"/>
      <c r="JJ24" s="14"/>
      <c r="JK24" s="14"/>
      <c r="JL24" s="14"/>
      <c r="JM24" s="14"/>
      <c r="JN24" s="14"/>
      <c r="JO24" s="14"/>
      <c r="JP24" s="14"/>
      <c r="JQ24" s="14"/>
      <c r="JR24" s="14"/>
      <c r="JS24" s="14" t="s">
        <v>358</v>
      </c>
      <c r="JT24" s="14">
        <v>0</v>
      </c>
      <c r="JU24" s="14">
        <v>1</v>
      </c>
      <c r="JV24" s="14">
        <v>0</v>
      </c>
      <c r="JW24" s="14">
        <v>0</v>
      </c>
      <c r="JX24" s="14">
        <v>0</v>
      </c>
      <c r="JY24" s="14">
        <v>0</v>
      </c>
      <c r="JZ24" s="14">
        <v>0</v>
      </c>
      <c r="KA24" s="14">
        <v>0</v>
      </c>
      <c r="KB24" s="14">
        <v>0</v>
      </c>
      <c r="KC24" s="14"/>
      <c r="KD24" s="73"/>
      <c r="KE24" s="73"/>
      <c r="KF24" s="73"/>
      <c r="KG24" s="73"/>
      <c r="KH24" s="73"/>
      <c r="KI24" s="73"/>
      <c r="KJ24" s="73"/>
      <c r="KK24" s="73"/>
      <c r="KL24" s="73"/>
      <c r="KM24" s="73"/>
      <c r="KN24" s="14"/>
      <c r="KO24" s="34" t="s">
        <v>3013</v>
      </c>
      <c r="KP24" s="77" t="s">
        <v>3031</v>
      </c>
      <c r="KQ24" s="14">
        <v>1</v>
      </c>
      <c r="KR24" s="14">
        <v>1</v>
      </c>
      <c r="KS24" s="14">
        <v>1</v>
      </c>
      <c r="KT24" s="14">
        <v>1</v>
      </c>
      <c r="KU24" s="14">
        <v>1</v>
      </c>
      <c r="KV24" s="14">
        <v>1</v>
      </c>
      <c r="KW24" s="14">
        <v>0</v>
      </c>
      <c r="KX24" s="14">
        <v>0</v>
      </c>
      <c r="KY24" s="14">
        <v>1</v>
      </c>
      <c r="KZ24" s="14">
        <v>1</v>
      </c>
      <c r="LA24" s="14">
        <v>0</v>
      </c>
      <c r="LB24" s="14">
        <v>1</v>
      </c>
      <c r="LC24" s="14">
        <v>1</v>
      </c>
      <c r="LD24" s="14">
        <v>0</v>
      </c>
      <c r="LE24" s="14">
        <v>0</v>
      </c>
      <c r="LF24" s="14">
        <v>0</v>
      </c>
      <c r="LG24" s="14">
        <v>0</v>
      </c>
      <c r="LH24" s="14"/>
      <c r="LI24" s="14" t="s">
        <v>318</v>
      </c>
      <c r="LJ24" s="14"/>
      <c r="LK24" s="14"/>
      <c r="LL24" s="14"/>
      <c r="LM24" s="14"/>
      <c r="LN24" s="14"/>
      <c r="LO24" s="14"/>
      <c r="LP24" s="14"/>
      <c r="LQ24" s="14"/>
      <c r="LR24" s="14"/>
      <c r="LS24" s="14"/>
      <c r="LT24" s="14"/>
      <c r="LU24" s="14"/>
      <c r="LV24" s="14"/>
      <c r="LW24" s="14"/>
      <c r="LX24" s="14"/>
      <c r="LY24" s="14"/>
      <c r="LZ24" s="14"/>
      <c r="MA24" s="14"/>
      <c r="MB24" s="14"/>
      <c r="MC24" s="14"/>
      <c r="MD24" s="14"/>
      <c r="ME24" s="14"/>
      <c r="MF24" s="14"/>
      <c r="MG24" s="14"/>
      <c r="MH24" s="14"/>
      <c r="MI24" s="14"/>
      <c r="MJ24" s="14"/>
      <c r="MK24" s="14"/>
      <c r="ML24" s="14"/>
      <c r="MM24" s="14"/>
      <c r="MN24" s="14"/>
      <c r="MO24" s="14"/>
      <c r="MP24" s="14"/>
      <c r="MQ24" s="14"/>
      <c r="MR24" s="14"/>
      <c r="MS24" s="14"/>
      <c r="MT24" s="14"/>
      <c r="MU24" s="14"/>
      <c r="MV24" s="14"/>
      <c r="MW24" s="14"/>
      <c r="MX24" s="14"/>
      <c r="MY24" s="14" t="s">
        <v>3048</v>
      </c>
      <c r="MZ24" s="14" t="s">
        <v>265</v>
      </c>
      <c r="NA24" s="14">
        <v>0</v>
      </c>
      <c r="NB24" s="14">
        <v>0</v>
      </c>
      <c r="NC24" s="14">
        <v>1</v>
      </c>
      <c r="ND24" s="14">
        <v>1</v>
      </c>
      <c r="NE24" s="14">
        <v>0</v>
      </c>
      <c r="NF24" s="14">
        <v>0</v>
      </c>
      <c r="NG24" s="14">
        <v>0</v>
      </c>
      <c r="NH24" s="14">
        <v>0</v>
      </c>
      <c r="NI24" s="14"/>
      <c r="NJ24" s="14" t="s">
        <v>642</v>
      </c>
      <c r="NK24" s="14">
        <v>1</v>
      </c>
      <c r="NL24" s="14">
        <v>1</v>
      </c>
      <c r="NM24" s="14">
        <v>0</v>
      </c>
      <c r="NN24" s="14">
        <v>0</v>
      </c>
      <c r="NO24" s="14">
        <v>0</v>
      </c>
      <c r="NP24" s="14">
        <v>0</v>
      </c>
      <c r="NQ24" s="14"/>
      <c r="NR24" s="14"/>
      <c r="NS24" s="14"/>
      <c r="NT24" s="14"/>
      <c r="NU24" s="14"/>
      <c r="NV24" s="14"/>
      <c r="NW24" s="14"/>
      <c r="NX24" s="14"/>
      <c r="NY24" s="14"/>
      <c r="NZ24" s="14"/>
      <c r="OA24" s="14"/>
      <c r="OB24" s="14"/>
      <c r="OC24" s="14"/>
      <c r="OD24" s="14"/>
      <c r="OE24" s="14" t="s">
        <v>643</v>
      </c>
      <c r="OF24" s="14">
        <v>0</v>
      </c>
      <c r="OG24" s="14">
        <v>0</v>
      </c>
      <c r="OH24" s="14">
        <v>1</v>
      </c>
      <c r="OI24" s="14">
        <v>1</v>
      </c>
      <c r="OJ24" s="14">
        <v>0</v>
      </c>
      <c r="OK24" s="14">
        <v>0</v>
      </c>
      <c r="OL24" s="14">
        <v>0</v>
      </c>
      <c r="OM24" s="14">
        <v>1</v>
      </c>
      <c r="ON24" s="14">
        <v>0</v>
      </c>
      <c r="OO24" s="14">
        <v>0</v>
      </c>
      <c r="OP24" s="14">
        <v>0</v>
      </c>
      <c r="OQ24" s="14">
        <v>0</v>
      </c>
      <c r="OR24" s="14"/>
      <c r="OS24" s="14"/>
      <c r="OT24" s="14"/>
      <c r="OU24" s="14"/>
      <c r="OV24" s="14"/>
      <c r="OW24" s="14"/>
      <c r="OX24" s="14"/>
      <c r="OY24" s="14"/>
      <c r="OZ24" s="14"/>
      <c r="PA24" s="14"/>
      <c r="PB24" s="14"/>
      <c r="PC24" s="14"/>
      <c r="PD24" s="14"/>
      <c r="PE24" s="14"/>
      <c r="PF24" s="14"/>
      <c r="PG24" s="14"/>
      <c r="PH24" s="14"/>
      <c r="PI24" s="14"/>
      <c r="PJ24" s="14"/>
      <c r="PK24" s="14"/>
      <c r="PL24" s="14"/>
      <c r="PM24" s="14"/>
      <c r="PN24" s="14"/>
      <c r="PO24" s="14"/>
      <c r="PP24" s="14"/>
      <c r="PQ24" s="14"/>
      <c r="PR24" s="14"/>
      <c r="PS24" s="14" t="s">
        <v>644</v>
      </c>
      <c r="PT24" s="14">
        <v>0</v>
      </c>
      <c r="PU24" s="14">
        <v>1</v>
      </c>
      <c r="PV24" s="14">
        <v>0</v>
      </c>
      <c r="PW24" s="14">
        <v>0</v>
      </c>
      <c r="PX24" s="14">
        <v>1</v>
      </c>
      <c r="PY24" s="14">
        <v>0</v>
      </c>
      <c r="PZ24" s="14">
        <v>0</v>
      </c>
      <c r="QA24" s="14">
        <v>0</v>
      </c>
      <c r="QB24" s="14">
        <v>0</v>
      </c>
      <c r="QC24" s="14">
        <v>0</v>
      </c>
      <c r="QD24" s="14"/>
      <c r="QE24" s="14"/>
      <c r="QF24" s="14"/>
      <c r="QG24" s="14"/>
      <c r="QH24" s="14"/>
      <c r="QI24" s="14"/>
      <c r="QJ24" s="14"/>
      <c r="QK24" s="14"/>
      <c r="QL24" s="14"/>
      <c r="QM24" s="14"/>
      <c r="QN24" s="14"/>
      <c r="QO24" s="14"/>
      <c r="QP24" s="14"/>
      <c r="QQ24" s="14"/>
      <c r="QR24" s="14"/>
      <c r="QS24" s="14"/>
      <c r="QT24" s="14"/>
      <c r="QU24" s="14"/>
      <c r="QV24" s="14"/>
      <c r="QW24" s="14"/>
      <c r="QX24" s="14"/>
      <c r="QY24" s="14"/>
      <c r="QZ24" s="14"/>
      <c r="RA24" s="14"/>
      <c r="RB24" s="14"/>
      <c r="RC24" s="14" t="s">
        <v>645</v>
      </c>
      <c r="RD24" s="14">
        <v>0</v>
      </c>
      <c r="RE24" s="14">
        <v>0</v>
      </c>
      <c r="RF24" s="14">
        <v>0</v>
      </c>
      <c r="RG24" s="14">
        <v>1</v>
      </c>
      <c r="RH24" s="14">
        <v>0</v>
      </c>
      <c r="RI24" s="14">
        <v>0</v>
      </c>
      <c r="RJ24" s="14">
        <v>0</v>
      </c>
      <c r="RK24" s="14">
        <v>0</v>
      </c>
      <c r="RL24" s="14">
        <v>0</v>
      </c>
      <c r="RM24" s="14">
        <v>0</v>
      </c>
      <c r="RN24" s="14">
        <v>0</v>
      </c>
      <c r="RO24" s="14"/>
      <c r="RP24" s="14"/>
      <c r="RQ24" s="14"/>
      <c r="RR24" s="14"/>
      <c r="RS24" s="14"/>
      <c r="RT24" s="14"/>
      <c r="RU24" s="14"/>
      <c r="RV24" s="14"/>
      <c r="RW24" s="14"/>
      <c r="RX24" s="14"/>
      <c r="RY24" s="14"/>
      <c r="RZ24" s="14"/>
      <c r="SA24" s="14"/>
      <c r="SB24" s="14"/>
      <c r="SC24" s="14" t="s">
        <v>287</v>
      </c>
      <c r="SD24" s="14">
        <v>1</v>
      </c>
      <c r="SE24" s="14">
        <v>0</v>
      </c>
      <c r="SF24" s="14">
        <v>0</v>
      </c>
      <c r="SG24" s="14">
        <v>0</v>
      </c>
      <c r="SH24" s="14">
        <v>0</v>
      </c>
      <c r="SI24" s="14">
        <v>0</v>
      </c>
      <c r="SJ24" s="14">
        <v>0</v>
      </c>
      <c r="SK24" s="14">
        <v>0</v>
      </c>
      <c r="SL24" s="14">
        <v>0</v>
      </c>
      <c r="SM24" s="14">
        <v>0</v>
      </c>
      <c r="SN24" s="14">
        <v>0</v>
      </c>
      <c r="SO24" s="14">
        <v>0</v>
      </c>
      <c r="SP24" s="14">
        <v>0</v>
      </c>
      <c r="SQ24" s="14"/>
      <c r="SR24" s="14"/>
      <c r="SS24" s="14"/>
      <c r="ST24" s="14"/>
      <c r="SU24" s="14"/>
      <c r="SV24" s="14"/>
      <c r="SW24" s="14" t="s">
        <v>624</v>
      </c>
      <c r="SX24" s="14">
        <v>0</v>
      </c>
      <c r="SY24" s="14">
        <v>0</v>
      </c>
      <c r="SZ24" s="14">
        <v>1</v>
      </c>
      <c r="TA24" s="14"/>
      <c r="TB24" s="14"/>
      <c r="TC24" s="14"/>
      <c r="TD24" s="14"/>
      <c r="TE24" s="14"/>
      <c r="TF24" s="14"/>
      <c r="TG24" s="14"/>
      <c r="TH24" s="14"/>
      <c r="TI24" s="14" t="s">
        <v>240</v>
      </c>
      <c r="TJ24" s="14" t="s">
        <v>240</v>
      </c>
      <c r="TK24" s="34" t="s">
        <v>3103</v>
      </c>
      <c r="TL24" s="14" t="s">
        <v>3095</v>
      </c>
      <c r="TM24" s="14"/>
      <c r="TN24" s="14"/>
      <c r="TO24" s="14"/>
      <c r="TP24" s="14"/>
      <c r="TQ24" s="34" t="s">
        <v>3129</v>
      </c>
      <c r="TR24" s="14">
        <v>227026854</v>
      </c>
      <c r="TS24" s="14" t="s">
        <v>649</v>
      </c>
      <c r="TT24" s="12">
        <v>44496.561678240738</v>
      </c>
      <c r="TU24" s="14"/>
      <c r="TV24" s="14"/>
      <c r="TW24" s="14" t="s">
        <v>279</v>
      </c>
      <c r="TX24" s="14" t="s">
        <v>280</v>
      </c>
      <c r="TY24" s="14"/>
      <c r="TZ24" s="14">
        <v>22</v>
      </c>
    </row>
    <row r="25" spans="1:546" s="15" customFormat="1" x14ac:dyDescent="0.25">
      <c r="A25" s="12">
        <v>44496.648204548612</v>
      </c>
      <c r="B25" s="12">
        <v>44496.655892951392</v>
      </c>
      <c r="C25" s="12">
        <v>44496</v>
      </c>
      <c r="D25" s="14" t="s">
        <v>239</v>
      </c>
      <c r="E25" s="14"/>
      <c r="F25" s="12">
        <v>44495</v>
      </c>
      <c r="G25" s="14" t="s">
        <v>240</v>
      </c>
      <c r="H25" s="14" t="s">
        <v>240</v>
      </c>
      <c r="I25" s="14" t="s">
        <v>252</v>
      </c>
      <c r="J25" s="14" t="s">
        <v>241</v>
      </c>
      <c r="K25" s="14" t="s">
        <v>242</v>
      </c>
      <c r="L25" s="14"/>
      <c r="M25" s="14" t="s">
        <v>308</v>
      </c>
      <c r="N25" s="14"/>
      <c r="O25" s="14"/>
      <c r="P25" s="14"/>
      <c r="Q25" s="14"/>
      <c r="R25" s="14"/>
      <c r="S25" s="14"/>
      <c r="T25" s="14"/>
      <c r="U25" s="14"/>
      <c r="V25" s="14"/>
      <c r="W25" s="14"/>
      <c r="X25" s="14"/>
      <c r="Y25" s="14"/>
      <c r="Z25" s="14"/>
      <c r="AA25" s="14"/>
      <c r="AB25" s="14"/>
      <c r="AC25" s="14" t="s">
        <v>309</v>
      </c>
      <c r="AD25" s="14">
        <v>0</v>
      </c>
      <c r="AE25" s="14">
        <v>1</v>
      </c>
      <c r="AF25" s="14">
        <v>0</v>
      </c>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t="s">
        <v>572</v>
      </c>
      <c r="CC25" s="14" t="s">
        <v>247</v>
      </c>
      <c r="CD25" s="14">
        <v>1</v>
      </c>
      <c r="CE25" s="14">
        <v>0</v>
      </c>
      <c r="CF25" s="14">
        <v>0</v>
      </c>
      <c r="CG25" s="14">
        <v>0</v>
      </c>
      <c r="CH25" s="14">
        <v>0</v>
      </c>
      <c r="CI25" s="14">
        <v>0</v>
      </c>
      <c r="CJ25" s="14">
        <v>0</v>
      </c>
      <c r="CK25" s="14">
        <v>0</v>
      </c>
      <c r="CL25" s="14"/>
      <c r="CM25" s="14" t="s">
        <v>352</v>
      </c>
      <c r="CN25" s="14"/>
      <c r="CO25" s="14" t="s">
        <v>249</v>
      </c>
      <c r="CP25" s="14"/>
      <c r="CQ25" s="14">
        <v>450</v>
      </c>
      <c r="CR25" s="14"/>
      <c r="CS25" s="14"/>
      <c r="CT25" s="14"/>
      <c r="CU25" s="14"/>
      <c r="CV25" s="14"/>
      <c r="CW25" s="14"/>
      <c r="CX25" s="14"/>
      <c r="CY25" s="14"/>
      <c r="CZ25" s="14"/>
      <c r="DA25" s="14" t="s">
        <v>250</v>
      </c>
      <c r="DB25" s="14"/>
      <c r="DC25" s="14"/>
      <c r="DD25" s="14"/>
      <c r="DE25" s="14"/>
      <c r="DF25" s="14"/>
      <c r="DG25" s="14"/>
      <c r="DH25" s="14"/>
      <c r="DI25" s="14"/>
      <c r="DJ25" s="14"/>
      <c r="DK25" s="14"/>
      <c r="DL25" s="14"/>
      <c r="DM25" s="14"/>
      <c r="DN25" s="14"/>
      <c r="DO25" s="14"/>
      <c r="DP25" s="14"/>
      <c r="DQ25" s="14"/>
      <c r="DR25" s="14"/>
      <c r="DS25" s="14"/>
      <c r="DT25" s="14"/>
      <c r="DU25" s="14"/>
      <c r="DV25" s="14"/>
      <c r="DW25" s="14"/>
      <c r="DX25" s="14"/>
      <c r="DY25" s="14"/>
      <c r="DZ25" s="14"/>
      <c r="EA25" s="14"/>
      <c r="EB25" s="14"/>
      <c r="EC25" s="14"/>
      <c r="ED25" s="14"/>
      <c r="EE25" s="14"/>
      <c r="EF25" s="14"/>
      <c r="EG25" s="14"/>
      <c r="EH25" s="14"/>
      <c r="EI25" s="14"/>
      <c r="EJ25" s="14"/>
      <c r="EK25" s="14"/>
      <c r="EL25" s="14"/>
      <c r="EM25" s="14"/>
      <c r="EN25" s="14"/>
      <c r="EO25" s="14"/>
      <c r="EP25" s="14"/>
      <c r="EQ25" s="14"/>
      <c r="ER25" s="14"/>
      <c r="ES25" s="14"/>
      <c r="ET25" s="14"/>
      <c r="EU25" s="14"/>
      <c r="EV25" s="14"/>
      <c r="EW25" s="14"/>
      <c r="EX25" s="14"/>
      <c r="EY25" s="14"/>
      <c r="EZ25" s="14"/>
      <c r="FA25" s="14" t="s">
        <v>251</v>
      </c>
      <c r="FB25" s="14"/>
      <c r="FC25" s="14" t="s">
        <v>2926</v>
      </c>
      <c r="FD25" s="14">
        <f>COUNTIF(Tableau1[[#This Row],[legad_2_category_eligbility]],"All Libyan children (18 and under)")</f>
        <v>0</v>
      </c>
      <c r="FE25" s="14">
        <v>0</v>
      </c>
      <c r="FF25" s="14">
        <v>1</v>
      </c>
      <c r="FG25" s="14">
        <v>1</v>
      </c>
      <c r="FH25" s="14">
        <v>1</v>
      </c>
      <c r="FI25" s="14">
        <v>1</v>
      </c>
      <c r="FJ25" s="14">
        <v>0</v>
      </c>
      <c r="FK25" s="14">
        <v>1</v>
      </c>
      <c r="FL25" s="14">
        <v>1</v>
      </c>
      <c r="FM25" s="14">
        <v>0</v>
      </c>
      <c r="FN25" s="14">
        <v>1</v>
      </c>
      <c r="FO25" s="14">
        <v>1</v>
      </c>
      <c r="FP25" s="14">
        <v>0</v>
      </c>
      <c r="FQ25" s="14">
        <v>0</v>
      </c>
      <c r="FR25" s="14"/>
      <c r="FS25" s="14">
        <v>0</v>
      </c>
      <c r="FT25" s="14">
        <v>0</v>
      </c>
      <c r="FU25" s="14">
        <v>0</v>
      </c>
      <c r="FV25" s="14">
        <v>0</v>
      </c>
      <c r="FW25" s="14">
        <v>0</v>
      </c>
      <c r="FX25" s="14"/>
      <c r="FY25" s="14"/>
      <c r="FZ25" s="14"/>
      <c r="GA25" s="14"/>
      <c r="GB25" s="14" t="s">
        <v>240</v>
      </c>
      <c r="GC25" s="14"/>
      <c r="GD25" s="14"/>
      <c r="GE25" s="14"/>
      <c r="GF25" s="14" t="s">
        <v>240</v>
      </c>
      <c r="GG25" s="14" t="s">
        <v>2517</v>
      </c>
      <c r="GH25" s="14"/>
      <c r="GI25" s="14"/>
      <c r="GJ25" s="14"/>
      <c r="GK25" s="14"/>
      <c r="GL25" s="14"/>
      <c r="GM25" s="14"/>
      <c r="GN25" s="14"/>
      <c r="GO25" s="14"/>
      <c r="GP25" s="14" t="s">
        <v>355</v>
      </c>
      <c r="GQ25" s="14">
        <v>0</v>
      </c>
      <c r="GR25" s="14">
        <v>1</v>
      </c>
      <c r="GS25" s="14">
        <v>1</v>
      </c>
      <c r="GT25" s="14">
        <v>0</v>
      </c>
      <c r="GU25" s="14">
        <v>0</v>
      </c>
      <c r="GV25" s="14">
        <v>0</v>
      </c>
      <c r="GW25" s="14"/>
      <c r="GX25" s="14"/>
      <c r="GY25" s="14"/>
      <c r="GZ25" s="14"/>
      <c r="HA25" s="14"/>
      <c r="HB25" s="14"/>
      <c r="HC25" s="14"/>
      <c r="HD25" s="14"/>
      <c r="HE25" s="14"/>
      <c r="HF25" s="14" t="s">
        <v>651</v>
      </c>
      <c r="HG25" s="14">
        <v>1</v>
      </c>
      <c r="HH25" s="14">
        <v>1</v>
      </c>
      <c r="HI25" s="14">
        <v>1</v>
      </c>
      <c r="HJ25" s="14">
        <v>1</v>
      </c>
      <c r="HK25" s="14">
        <v>1</v>
      </c>
      <c r="HL25" s="14">
        <v>0</v>
      </c>
      <c r="HM25" s="14">
        <v>1</v>
      </c>
      <c r="HN25" s="14">
        <v>1</v>
      </c>
      <c r="HO25" s="14">
        <v>1</v>
      </c>
      <c r="HP25" s="14">
        <v>0</v>
      </c>
      <c r="HQ25" s="14">
        <v>0</v>
      </c>
      <c r="HR25" s="14">
        <v>0</v>
      </c>
      <c r="HS25" s="14"/>
      <c r="HT25" s="14" t="s">
        <v>257</v>
      </c>
      <c r="HU25" s="14"/>
      <c r="HV25" s="14"/>
      <c r="HW25" s="14" t="s">
        <v>252</v>
      </c>
      <c r="HX25" s="14"/>
      <c r="HY25" s="14"/>
      <c r="HZ25" s="14"/>
      <c r="IA25" s="34" t="s">
        <v>2945</v>
      </c>
      <c r="IB25" s="14"/>
      <c r="IC25" s="14"/>
      <c r="ID25" s="14"/>
      <c r="IE25" s="14"/>
      <c r="IF25" s="14"/>
      <c r="IG25" s="14"/>
      <c r="IH25" s="14"/>
      <c r="II25" s="14"/>
      <c r="IJ25" s="14"/>
      <c r="IK25" s="14"/>
      <c r="IL25" s="14"/>
      <c r="IM25" s="14"/>
      <c r="IN25" s="14"/>
      <c r="IO25" s="73"/>
      <c r="IP25" s="14"/>
      <c r="IQ25" s="14"/>
      <c r="IR25" s="14"/>
      <c r="IS25" s="14"/>
      <c r="IT25" s="14"/>
      <c r="IU25" s="14"/>
      <c r="IV25" s="14"/>
      <c r="IW25" s="14"/>
      <c r="IX25" s="14"/>
      <c r="IY25" s="14"/>
      <c r="IZ25" s="14"/>
      <c r="JA25" s="14"/>
      <c r="JB25" s="14"/>
      <c r="JC25" s="14"/>
      <c r="JD25" s="14"/>
      <c r="JE25" s="14"/>
      <c r="JF25" s="14"/>
      <c r="JG25" s="14"/>
      <c r="JH25" s="14"/>
      <c r="JI25" s="14"/>
      <c r="JJ25" s="14"/>
      <c r="JK25" s="14"/>
      <c r="JL25" s="14"/>
      <c r="JM25" s="14"/>
      <c r="JN25" s="14"/>
      <c r="JO25" s="14"/>
      <c r="JP25" s="14"/>
      <c r="JQ25" s="14"/>
      <c r="JR25" s="14"/>
      <c r="JS25" s="14" t="s">
        <v>653</v>
      </c>
      <c r="JT25" s="14">
        <v>1</v>
      </c>
      <c r="JU25" s="14">
        <v>1</v>
      </c>
      <c r="JV25" s="14">
        <v>0</v>
      </c>
      <c r="JW25" s="14">
        <v>0</v>
      </c>
      <c r="JX25" s="14">
        <v>0</v>
      </c>
      <c r="JY25" s="14">
        <v>0</v>
      </c>
      <c r="JZ25" s="14">
        <v>0</v>
      </c>
      <c r="KA25" s="14">
        <v>0</v>
      </c>
      <c r="KB25" s="14">
        <v>0</v>
      </c>
      <c r="KC25" s="14"/>
      <c r="KD25" s="73"/>
      <c r="KE25" s="73"/>
      <c r="KF25" s="73"/>
      <c r="KG25" s="73"/>
      <c r="KH25" s="73"/>
      <c r="KI25" s="73"/>
      <c r="KJ25" s="73"/>
      <c r="KK25" s="73"/>
      <c r="KL25" s="73"/>
      <c r="KM25" s="73"/>
      <c r="KN25" s="14"/>
      <c r="KO25" s="14" t="s">
        <v>3012</v>
      </c>
      <c r="KP25" s="77" t="s">
        <v>3030</v>
      </c>
      <c r="KQ25" s="14">
        <v>1</v>
      </c>
      <c r="KR25" s="14">
        <v>1</v>
      </c>
      <c r="KS25" s="14">
        <v>1</v>
      </c>
      <c r="KT25" s="14">
        <v>1</v>
      </c>
      <c r="KU25" s="14">
        <v>1</v>
      </c>
      <c r="KV25" s="14">
        <v>1</v>
      </c>
      <c r="KW25" s="14">
        <v>1</v>
      </c>
      <c r="KX25" s="14">
        <v>0</v>
      </c>
      <c r="KY25" s="14">
        <v>1</v>
      </c>
      <c r="KZ25" s="14">
        <v>1</v>
      </c>
      <c r="LA25" s="14">
        <v>1</v>
      </c>
      <c r="LB25" s="14">
        <v>1</v>
      </c>
      <c r="LC25" s="14">
        <v>1</v>
      </c>
      <c r="LD25" s="14">
        <v>0</v>
      </c>
      <c r="LE25" s="14">
        <v>0</v>
      </c>
      <c r="LF25" s="14">
        <v>0</v>
      </c>
      <c r="LG25" s="14">
        <v>0</v>
      </c>
      <c r="LH25" s="14"/>
      <c r="LI25" s="14" t="s">
        <v>292</v>
      </c>
      <c r="LJ25" s="14"/>
      <c r="LK25" s="14"/>
      <c r="LL25" s="14"/>
      <c r="LM25" s="14"/>
      <c r="LN25" s="14"/>
      <c r="LO25" s="14"/>
      <c r="LP25" s="14"/>
      <c r="LQ25" s="14"/>
      <c r="LR25" s="14"/>
      <c r="LS25" s="14"/>
      <c r="LT25" s="14"/>
      <c r="LU25" s="14"/>
      <c r="LV25" s="14"/>
      <c r="LW25" s="14"/>
      <c r="LX25" s="14"/>
      <c r="LY25" s="14"/>
      <c r="LZ25" s="14"/>
      <c r="MA25" s="14"/>
      <c r="MB25" s="14"/>
      <c r="MC25" s="14"/>
      <c r="MD25" s="14"/>
      <c r="ME25" s="14"/>
      <c r="MF25" s="14"/>
      <c r="MG25" s="14"/>
      <c r="MH25" s="14"/>
      <c r="MI25" s="14"/>
      <c r="MJ25" s="14"/>
      <c r="MK25" s="14"/>
      <c r="ML25" s="14"/>
      <c r="MM25" s="14"/>
      <c r="MN25" s="14"/>
      <c r="MO25" s="14"/>
      <c r="MP25" s="14"/>
      <c r="MQ25" s="14"/>
      <c r="MR25" s="14"/>
      <c r="MS25" s="14"/>
      <c r="MT25" s="14"/>
      <c r="MU25" s="14"/>
      <c r="MV25" s="14"/>
      <c r="MW25" s="14"/>
      <c r="MX25" s="14"/>
      <c r="MY25" s="14" t="s">
        <v>3052</v>
      </c>
      <c r="MZ25" s="14" t="s">
        <v>656</v>
      </c>
      <c r="NA25" s="14">
        <v>1</v>
      </c>
      <c r="NB25" s="14">
        <v>1</v>
      </c>
      <c r="NC25" s="14">
        <v>1</v>
      </c>
      <c r="ND25" s="14">
        <v>1</v>
      </c>
      <c r="NE25" s="14">
        <v>0</v>
      </c>
      <c r="NF25" s="14">
        <v>0</v>
      </c>
      <c r="NG25" s="14">
        <v>0</v>
      </c>
      <c r="NH25" s="14">
        <v>0</v>
      </c>
      <c r="NI25" s="14"/>
      <c r="NJ25" s="14" t="s">
        <v>657</v>
      </c>
      <c r="NK25" s="14">
        <v>0</v>
      </c>
      <c r="NL25" s="14">
        <v>1</v>
      </c>
      <c r="NM25" s="14">
        <v>0</v>
      </c>
      <c r="NN25" s="14">
        <v>0</v>
      </c>
      <c r="NO25" s="14">
        <v>1</v>
      </c>
      <c r="NP25" s="14">
        <v>1</v>
      </c>
      <c r="NQ25" s="14"/>
      <c r="NR25" s="14"/>
      <c r="NS25" s="14"/>
      <c r="NT25" s="14"/>
      <c r="NU25" s="14"/>
      <c r="NV25" s="14"/>
      <c r="NW25" s="14"/>
      <c r="NX25" s="14"/>
      <c r="NY25" s="14"/>
      <c r="NZ25" s="14"/>
      <c r="OA25" s="14"/>
      <c r="OB25" s="14"/>
      <c r="OC25" s="14"/>
      <c r="OD25" s="14"/>
      <c r="OE25" s="14" t="s">
        <v>658</v>
      </c>
      <c r="OF25" s="14">
        <v>0</v>
      </c>
      <c r="OG25" s="14">
        <v>1</v>
      </c>
      <c r="OH25" s="14">
        <v>1</v>
      </c>
      <c r="OI25" s="14">
        <v>0</v>
      </c>
      <c r="OJ25" s="14">
        <v>1</v>
      </c>
      <c r="OK25" s="14">
        <v>0</v>
      </c>
      <c r="OL25" s="14">
        <v>0</v>
      </c>
      <c r="OM25" s="14">
        <v>0</v>
      </c>
      <c r="ON25" s="14">
        <v>0</v>
      </c>
      <c r="OO25" s="14">
        <v>0</v>
      </c>
      <c r="OP25" s="14">
        <v>0</v>
      </c>
      <c r="OQ25" s="14">
        <v>0</v>
      </c>
      <c r="OR25" s="14"/>
      <c r="OS25" s="14"/>
      <c r="OT25" s="14"/>
      <c r="OU25" s="14"/>
      <c r="OV25" s="14"/>
      <c r="OW25" s="14"/>
      <c r="OX25" s="14"/>
      <c r="OY25" s="14"/>
      <c r="OZ25" s="14"/>
      <c r="PA25" s="14"/>
      <c r="PB25" s="14"/>
      <c r="PC25" s="14"/>
      <c r="PD25" s="14"/>
      <c r="PE25" s="14"/>
      <c r="PF25" s="14"/>
      <c r="PG25" s="14"/>
      <c r="PH25" s="14"/>
      <c r="PI25" s="14"/>
      <c r="PJ25" s="14"/>
      <c r="PK25" s="14"/>
      <c r="PL25" s="14"/>
      <c r="PM25" s="14"/>
      <c r="PN25" s="14"/>
      <c r="PO25" s="14"/>
      <c r="PP25" s="14"/>
      <c r="PQ25" s="14"/>
      <c r="PR25" s="14"/>
      <c r="PS25" s="14" t="s">
        <v>659</v>
      </c>
      <c r="PT25" s="14">
        <v>0</v>
      </c>
      <c r="PU25" s="14">
        <v>1</v>
      </c>
      <c r="PV25" s="14">
        <v>0</v>
      </c>
      <c r="PW25" s="14">
        <v>0</v>
      </c>
      <c r="PX25" s="14">
        <v>0</v>
      </c>
      <c r="PY25" s="14">
        <v>1</v>
      </c>
      <c r="PZ25" s="14">
        <v>0</v>
      </c>
      <c r="QA25" s="14">
        <v>0</v>
      </c>
      <c r="QB25" s="14">
        <v>0</v>
      </c>
      <c r="QC25" s="14">
        <v>0</v>
      </c>
      <c r="QD25" s="14"/>
      <c r="QE25" s="14"/>
      <c r="QF25" s="14"/>
      <c r="QG25" s="14"/>
      <c r="QH25" s="14"/>
      <c r="QI25" s="14"/>
      <c r="QJ25" s="14"/>
      <c r="QK25" s="14"/>
      <c r="QL25" s="14"/>
      <c r="QM25" s="14"/>
      <c r="QN25" s="14"/>
      <c r="QO25" s="14"/>
      <c r="QP25" s="14"/>
      <c r="QQ25" s="14"/>
      <c r="QR25" s="14"/>
      <c r="QS25" s="14"/>
      <c r="QT25" s="14"/>
      <c r="QU25" s="14"/>
      <c r="QV25" s="14"/>
      <c r="QW25" s="14"/>
      <c r="QX25" s="14"/>
      <c r="QY25" s="14"/>
      <c r="QZ25" s="14"/>
      <c r="RA25" s="14"/>
      <c r="RB25" s="14"/>
      <c r="RC25" s="14" t="s">
        <v>267</v>
      </c>
      <c r="RD25" s="14">
        <v>1</v>
      </c>
      <c r="RE25" s="14">
        <v>0</v>
      </c>
      <c r="RF25" s="14">
        <v>0</v>
      </c>
      <c r="RG25" s="14">
        <v>0</v>
      </c>
      <c r="RH25" s="14">
        <v>0</v>
      </c>
      <c r="RI25" s="14">
        <v>0</v>
      </c>
      <c r="RJ25" s="14">
        <v>0</v>
      </c>
      <c r="RK25" s="14">
        <v>0</v>
      </c>
      <c r="RL25" s="14">
        <v>0</v>
      </c>
      <c r="RM25" s="14">
        <v>0</v>
      </c>
      <c r="RN25" s="14">
        <v>0</v>
      </c>
      <c r="RO25" s="14"/>
      <c r="RP25" s="14"/>
      <c r="RQ25" s="14"/>
      <c r="RR25" s="14"/>
      <c r="RS25" s="14"/>
      <c r="RT25" s="14"/>
      <c r="RU25" s="14"/>
      <c r="RV25" s="14"/>
      <c r="RW25" s="14"/>
      <c r="RX25" s="14"/>
      <c r="RY25" s="14"/>
      <c r="RZ25" s="14"/>
      <c r="SA25" s="14"/>
      <c r="SB25" s="14"/>
      <c r="SC25" s="14" t="s">
        <v>660</v>
      </c>
      <c r="SD25" s="14">
        <v>0</v>
      </c>
      <c r="SE25" s="14">
        <v>0</v>
      </c>
      <c r="SF25" s="14">
        <v>0</v>
      </c>
      <c r="SG25" s="14">
        <v>1</v>
      </c>
      <c r="SH25" s="14">
        <v>1</v>
      </c>
      <c r="SI25" s="14">
        <v>1</v>
      </c>
      <c r="SJ25" s="14">
        <v>1</v>
      </c>
      <c r="SK25" s="14">
        <v>0</v>
      </c>
      <c r="SL25" s="14">
        <v>0</v>
      </c>
      <c r="SM25" s="14">
        <v>0</v>
      </c>
      <c r="SN25" s="14">
        <v>0</v>
      </c>
      <c r="SO25" s="14">
        <v>0</v>
      </c>
      <c r="SP25" s="14">
        <v>0</v>
      </c>
      <c r="SQ25" s="14"/>
      <c r="SR25" s="14"/>
      <c r="SS25" s="14"/>
      <c r="ST25" s="14"/>
      <c r="SU25" s="14"/>
      <c r="SV25" s="14"/>
      <c r="SW25" s="14" t="s">
        <v>624</v>
      </c>
      <c r="SX25" s="14">
        <v>0</v>
      </c>
      <c r="SY25" s="14">
        <v>0</v>
      </c>
      <c r="SZ25" s="14">
        <v>1</v>
      </c>
      <c r="TA25" s="14"/>
      <c r="TB25" s="14"/>
      <c r="TC25" s="14"/>
      <c r="TD25" s="14"/>
      <c r="TE25" s="14"/>
      <c r="TF25" s="14"/>
      <c r="TG25" s="14"/>
      <c r="TH25" s="14"/>
      <c r="TI25" s="14" t="s">
        <v>240</v>
      </c>
      <c r="TJ25" s="14" t="s">
        <v>240</v>
      </c>
      <c r="TK25" s="14" t="s">
        <v>3108</v>
      </c>
      <c r="TL25" s="14" t="s">
        <v>3117</v>
      </c>
      <c r="TM25" s="14"/>
      <c r="TN25" s="14"/>
      <c r="TO25" s="14"/>
      <c r="TP25" s="14"/>
      <c r="TQ25" s="34" t="s">
        <v>2083</v>
      </c>
      <c r="TR25" s="14">
        <v>227031955</v>
      </c>
      <c r="TS25" s="14" t="s">
        <v>663</v>
      </c>
      <c r="TT25" s="12">
        <v>44496.571898148148</v>
      </c>
      <c r="TU25" s="14"/>
      <c r="TV25" s="14"/>
      <c r="TW25" s="14" t="s">
        <v>279</v>
      </c>
      <c r="TX25" s="14" t="s">
        <v>280</v>
      </c>
      <c r="TY25" s="14"/>
      <c r="TZ25" s="14">
        <v>23</v>
      </c>
    </row>
    <row r="26" spans="1:546" s="15" customFormat="1" x14ac:dyDescent="0.25">
      <c r="A26" s="12">
        <v>44496.509528402778</v>
      </c>
      <c r="B26" s="12">
        <v>44496.780849861112</v>
      </c>
      <c r="C26" s="12">
        <v>44496</v>
      </c>
      <c r="D26" s="14" t="s">
        <v>444</v>
      </c>
      <c r="E26" s="14"/>
      <c r="F26" s="12">
        <v>44496</v>
      </c>
      <c r="G26" s="14" t="s">
        <v>240</v>
      </c>
      <c r="H26" s="14" t="s">
        <v>240</v>
      </c>
      <c r="I26" s="14" t="s">
        <v>3206</v>
      </c>
      <c r="J26" s="14" t="s">
        <v>331</v>
      </c>
      <c r="K26" s="14" t="s">
        <v>242</v>
      </c>
      <c r="L26" s="14"/>
      <c r="M26" s="14" t="s">
        <v>243</v>
      </c>
      <c r="N26" s="14" t="s">
        <v>2525</v>
      </c>
      <c r="O26" s="14">
        <v>1</v>
      </c>
      <c r="P26" s="14">
        <v>0</v>
      </c>
      <c r="Q26" s="14">
        <v>0</v>
      </c>
      <c r="R26" s="14">
        <v>0</v>
      </c>
      <c r="S26" s="14">
        <v>1</v>
      </c>
      <c r="T26" s="14">
        <v>0</v>
      </c>
      <c r="U26" s="14">
        <v>0</v>
      </c>
      <c r="V26" s="14">
        <v>0</v>
      </c>
      <c r="W26" s="14">
        <v>0</v>
      </c>
      <c r="X26" s="14">
        <v>0</v>
      </c>
      <c r="Y26" s="14"/>
      <c r="Z26" s="14">
        <v>10</v>
      </c>
      <c r="AA26" s="14">
        <v>10</v>
      </c>
      <c r="AB26" s="14">
        <v>4</v>
      </c>
      <c r="AC26" s="14"/>
      <c r="AD26" s="14"/>
      <c r="AE26" s="14"/>
      <c r="AF26" s="14"/>
      <c r="AG26" s="14" t="s">
        <v>487</v>
      </c>
      <c r="AH26" s="14">
        <v>0</v>
      </c>
      <c r="AI26" s="14">
        <v>0</v>
      </c>
      <c r="AJ26" s="14">
        <v>1</v>
      </c>
      <c r="AK26" s="14">
        <v>0</v>
      </c>
      <c r="AL26" s="14">
        <v>0</v>
      </c>
      <c r="AM26" s="14">
        <v>0</v>
      </c>
      <c r="AN26" s="14">
        <v>0</v>
      </c>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t="s">
        <v>335</v>
      </c>
      <c r="CC26" s="14" t="s">
        <v>247</v>
      </c>
      <c r="CD26" s="14">
        <v>1</v>
      </c>
      <c r="CE26" s="14">
        <v>0</v>
      </c>
      <c r="CF26" s="14">
        <v>0</v>
      </c>
      <c r="CG26" s="14">
        <v>0</v>
      </c>
      <c r="CH26" s="14">
        <v>0</v>
      </c>
      <c r="CI26" s="14">
        <v>0</v>
      </c>
      <c r="CJ26" s="14">
        <v>0</v>
      </c>
      <c r="CK26" s="14">
        <v>0</v>
      </c>
      <c r="CL26" s="14"/>
      <c r="CM26" s="14" t="s">
        <v>282</v>
      </c>
      <c r="CN26" s="14"/>
      <c r="CO26" s="14" t="s">
        <v>336</v>
      </c>
      <c r="CP26" s="14"/>
      <c r="CQ26" s="14">
        <v>650</v>
      </c>
      <c r="CR26" s="14"/>
      <c r="CS26" s="14"/>
      <c r="CT26" s="14"/>
      <c r="CU26" s="14"/>
      <c r="CV26" s="14"/>
      <c r="CW26" s="14"/>
      <c r="CX26" s="14"/>
      <c r="CY26" s="14"/>
      <c r="CZ26" s="14"/>
      <c r="DA26" s="14" t="s">
        <v>250</v>
      </c>
      <c r="DB26" s="14"/>
      <c r="DC26" s="14"/>
      <c r="DD26" s="14"/>
      <c r="DE26" s="14"/>
      <c r="DF26" s="14"/>
      <c r="DG26" s="14"/>
      <c r="DH26" s="14"/>
      <c r="DI26" s="14"/>
      <c r="DJ26" s="14"/>
      <c r="DK26" s="14"/>
      <c r="DL26" s="14"/>
      <c r="DM26" s="14"/>
      <c r="DN26" s="14"/>
      <c r="DO26" s="14"/>
      <c r="DP26" s="14"/>
      <c r="DQ26" s="14"/>
      <c r="DR26" s="14"/>
      <c r="DS26" s="14"/>
      <c r="DT26" s="14"/>
      <c r="DU26" s="14"/>
      <c r="DV26" s="14"/>
      <c r="DW26" s="14"/>
      <c r="DX26" s="14"/>
      <c r="DY26" s="14"/>
      <c r="DZ26" s="14"/>
      <c r="EA26" s="14"/>
      <c r="EB26" s="14"/>
      <c r="EC26" s="14"/>
      <c r="ED26" s="14"/>
      <c r="EE26" s="14"/>
      <c r="EF26" s="14"/>
      <c r="EG26" s="14"/>
      <c r="EH26" s="14"/>
      <c r="EI26" s="14"/>
      <c r="EJ26" s="14"/>
      <c r="EK26" s="14"/>
      <c r="EL26" s="14"/>
      <c r="EM26" s="14"/>
      <c r="EN26" s="14"/>
      <c r="EO26" s="14"/>
      <c r="EP26" s="14"/>
      <c r="EQ26" s="14"/>
      <c r="ER26" s="14"/>
      <c r="ES26" s="14"/>
      <c r="ET26" s="14"/>
      <c r="EU26" s="14"/>
      <c r="EV26" s="14"/>
      <c r="EW26" s="14"/>
      <c r="EX26" s="14"/>
      <c r="EY26" s="14"/>
      <c r="EZ26" s="14"/>
      <c r="FA26" s="14" t="s">
        <v>251</v>
      </c>
      <c r="FB26" s="14"/>
      <c r="FC26" s="14" t="s">
        <v>311</v>
      </c>
      <c r="FD26" s="14">
        <v>0</v>
      </c>
      <c r="FE26" s="14">
        <v>0</v>
      </c>
      <c r="FF26" s="14">
        <v>0</v>
      </c>
      <c r="FG26" s="14">
        <v>0</v>
      </c>
      <c r="FH26" s="14">
        <v>0</v>
      </c>
      <c r="FI26" s="14">
        <v>0</v>
      </c>
      <c r="FJ26" s="14">
        <v>0</v>
      </c>
      <c r="FK26" s="14">
        <v>0</v>
      </c>
      <c r="FL26" s="14">
        <v>0</v>
      </c>
      <c r="FM26" s="14">
        <v>0</v>
      </c>
      <c r="FN26" s="14">
        <v>0</v>
      </c>
      <c r="FO26" s="14">
        <v>0</v>
      </c>
      <c r="FP26" s="14">
        <v>0</v>
      </c>
      <c r="FQ26" s="14">
        <v>0</v>
      </c>
      <c r="FR26" s="14">
        <v>0</v>
      </c>
      <c r="FS26" s="14">
        <v>0</v>
      </c>
      <c r="FT26" s="14">
        <v>0</v>
      </c>
      <c r="FU26" s="14">
        <v>1</v>
      </c>
      <c r="FV26" s="14">
        <v>0</v>
      </c>
      <c r="FW26" s="14">
        <v>0</v>
      </c>
      <c r="FX26" s="14" t="s">
        <v>2913</v>
      </c>
      <c r="FY26" s="14"/>
      <c r="FZ26" s="14"/>
      <c r="GA26" s="14"/>
      <c r="GB26" s="14" t="s">
        <v>255</v>
      </c>
      <c r="GC26" s="14"/>
      <c r="GD26" s="14"/>
      <c r="GE26" s="14"/>
      <c r="GF26" s="14" t="s">
        <v>252</v>
      </c>
      <c r="GG26" s="14"/>
      <c r="GH26" s="14"/>
      <c r="GI26" s="14"/>
      <c r="GJ26" s="14"/>
      <c r="GK26" s="14"/>
      <c r="GL26" s="14"/>
      <c r="GM26" s="14"/>
      <c r="GN26" s="14"/>
      <c r="GO26" s="14"/>
      <c r="GP26" s="14" t="s">
        <v>355</v>
      </c>
      <c r="GQ26" s="14">
        <v>0</v>
      </c>
      <c r="GR26" s="14">
        <v>1</v>
      </c>
      <c r="GS26" s="14">
        <v>1</v>
      </c>
      <c r="GT26" s="14">
        <v>0</v>
      </c>
      <c r="GU26" s="14">
        <v>0</v>
      </c>
      <c r="GV26" s="14">
        <v>0</v>
      </c>
      <c r="GW26" s="14"/>
      <c r="GX26" s="14"/>
      <c r="GY26" s="14"/>
      <c r="GZ26" s="14"/>
      <c r="HA26" s="14"/>
      <c r="HB26" s="14"/>
      <c r="HC26" s="14"/>
      <c r="HD26" s="14"/>
      <c r="HE26" s="14"/>
      <c r="HF26" s="14" t="s">
        <v>666</v>
      </c>
      <c r="HG26" s="14">
        <v>0</v>
      </c>
      <c r="HH26" s="14">
        <v>1</v>
      </c>
      <c r="HI26" s="14">
        <v>1</v>
      </c>
      <c r="HJ26" s="14">
        <v>0</v>
      </c>
      <c r="HK26" s="14">
        <v>0</v>
      </c>
      <c r="HL26" s="14">
        <v>0</v>
      </c>
      <c r="HM26" s="14">
        <v>1</v>
      </c>
      <c r="HN26" s="14">
        <v>1</v>
      </c>
      <c r="HO26" s="14">
        <v>1</v>
      </c>
      <c r="HP26" s="14">
        <v>0</v>
      </c>
      <c r="HQ26" s="14">
        <v>0</v>
      </c>
      <c r="HR26" s="14">
        <v>0</v>
      </c>
      <c r="HS26" s="14"/>
      <c r="HT26" s="14" t="s">
        <v>257</v>
      </c>
      <c r="HU26" s="14"/>
      <c r="HV26" s="14"/>
      <c r="HW26" s="14"/>
      <c r="HX26" s="14" t="s">
        <v>240</v>
      </c>
      <c r="HY26" s="14"/>
      <c r="HZ26" s="14"/>
      <c r="IA26" s="14"/>
      <c r="IB26" s="14"/>
      <c r="IC26" s="14"/>
      <c r="ID26" s="14"/>
      <c r="IE26" s="14"/>
      <c r="IF26" s="14"/>
      <c r="IG26" s="14"/>
      <c r="IH26" s="14"/>
      <c r="II26" s="14"/>
      <c r="IJ26" s="14"/>
      <c r="IK26" s="14"/>
      <c r="IL26" s="14"/>
      <c r="IM26" s="14"/>
      <c r="IN26" s="14"/>
      <c r="IO26" s="73"/>
      <c r="IP26" s="14"/>
      <c r="IQ26" s="14"/>
      <c r="IR26" s="14"/>
      <c r="IS26" s="14"/>
      <c r="IT26" s="14"/>
      <c r="IU26" s="14"/>
      <c r="IV26" s="14"/>
      <c r="IW26" s="14"/>
      <c r="IX26" s="14"/>
      <c r="IY26" s="14"/>
      <c r="IZ26" s="14"/>
      <c r="JA26" s="14"/>
      <c r="JB26" s="14"/>
      <c r="JC26" s="14"/>
      <c r="JD26" s="14"/>
      <c r="JE26" s="14"/>
      <c r="JF26" s="14"/>
      <c r="JG26" s="14"/>
      <c r="JH26" s="14"/>
      <c r="JI26" s="14"/>
      <c r="JJ26" s="14"/>
      <c r="JK26" s="14"/>
      <c r="JL26" s="14"/>
      <c r="JM26" s="14"/>
      <c r="JN26" s="14"/>
      <c r="JO26" s="14"/>
      <c r="JP26" s="14"/>
      <c r="JQ26" s="14"/>
      <c r="JR26" s="14"/>
      <c r="JS26" s="14"/>
      <c r="JT26" s="14"/>
      <c r="JU26" s="14"/>
      <c r="JV26" s="14"/>
      <c r="JW26" s="14"/>
      <c r="JX26" s="14"/>
      <c r="JY26" s="14"/>
      <c r="JZ26" s="14"/>
      <c r="KA26" s="14"/>
      <c r="KB26" s="14"/>
      <c r="KC26" s="14"/>
      <c r="KD26" s="73" t="s">
        <v>667</v>
      </c>
      <c r="KE26" s="73">
        <v>1</v>
      </c>
      <c r="KF26" s="73">
        <v>1</v>
      </c>
      <c r="KG26" s="73">
        <v>1</v>
      </c>
      <c r="KH26" s="73">
        <v>0</v>
      </c>
      <c r="KI26" s="73">
        <v>0</v>
      </c>
      <c r="KJ26" s="73">
        <v>0</v>
      </c>
      <c r="KK26" s="73">
        <v>0</v>
      </c>
      <c r="KL26" s="73">
        <v>0</v>
      </c>
      <c r="KM26" s="73">
        <v>0</v>
      </c>
      <c r="KN26" s="14"/>
      <c r="KO26" s="57" t="s">
        <v>2964</v>
      </c>
      <c r="KP26" s="77" t="s">
        <v>3029</v>
      </c>
      <c r="KQ26" s="73">
        <v>1</v>
      </c>
      <c r="KR26" s="73">
        <v>0</v>
      </c>
      <c r="KS26" s="73">
        <v>1</v>
      </c>
      <c r="KT26" s="73">
        <v>1</v>
      </c>
      <c r="KU26" s="73">
        <v>1</v>
      </c>
      <c r="KV26" s="73">
        <v>1</v>
      </c>
      <c r="KW26" s="73">
        <v>0</v>
      </c>
      <c r="KX26" s="73">
        <v>0</v>
      </c>
      <c r="KY26" s="73">
        <v>1</v>
      </c>
      <c r="KZ26" s="73">
        <v>1</v>
      </c>
      <c r="LA26" s="73">
        <v>0</v>
      </c>
      <c r="LB26" s="73">
        <v>1</v>
      </c>
      <c r="LC26" s="73">
        <v>1</v>
      </c>
      <c r="LD26" s="73">
        <v>0</v>
      </c>
      <c r="LE26" s="73">
        <v>0</v>
      </c>
      <c r="LF26" s="73">
        <v>0</v>
      </c>
      <c r="LG26" s="73">
        <v>0</v>
      </c>
      <c r="LH26" s="73"/>
      <c r="LI26" s="73" t="s">
        <v>361</v>
      </c>
      <c r="LJ26" s="14"/>
      <c r="LK26" s="14"/>
      <c r="LL26" s="14"/>
      <c r="LM26" s="14"/>
      <c r="LN26" s="14"/>
      <c r="LO26" s="14"/>
      <c r="LP26" s="14"/>
      <c r="LQ26" s="14"/>
      <c r="LR26" s="14"/>
      <c r="LS26" s="14"/>
      <c r="LT26" s="14"/>
      <c r="LU26" s="14"/>
      <c r="LV26" s="14"/>
      <c r="LW26" s="14"/>
      <c r="LX26" s="14"/>
      <c r="LY26" s="14"/>
      <c r="LZ26" s="14"/>
      <c r="MA26" s="14"/>
      <c r="MB26" s="14"/>
      <c r="MC26" s="14"/>
      <c r="MD26" s="14"/>
      <c r="ME26" s="14"/>
      <c r="MF26" s="14"/>
      <c r="MG26" s="14"/>
      <c r="MH26" s="14"/>
      <c r="MI26" s="14"/>
      <c r="MJ26" s="14"/>
      <c r="MK26" s="14"/>
      <c r="ML26" s="14"/>
      <c r="MM26" s="14"/>
      <c r="MN26" s="14"/>
      <c r="MO26" s="14"/>
      <c r="MP26" s="14"/>
      <c r="MQ26" s="14"/>
      <c r="MR26" s="14"/>
      <c r="MS26" s="14"/>
      <c r="MT26" s="14"/>
      <c r="MU26" s="14"/>
      <c r="MV26" s="14"/>
      <c r="MW26" s="14"/>
      <c r="MX26" s="14"/>
      <c r="MY26" s="14" t="s">
        <v>3045</v>
      </c>
      <c r="MZ26" s="14" t="s">
        <v>670</v>
      </c>
      <c r="NA26" s="14">
        <v>1</v>
      </c>
      <c r="NB26" s="14">
        <v>1</v>
      </c>
      <c r="NC26" s="14">
        <v>0</v>
      </c>
      <c r="ND26" s="14">
        <v>1</v>
      </c>
      <c r="NE26" s="14">
        <v>0</v>
      </c>
      <c r="NF26" s="14">
        <v>0</v>
      </c>
      <c r="NG26" s="14">
        <v>0</v>
      </c>
      <c r="NH26" s="14">
        <v>0</v>
      </c>
      <c r="NI26" s="14"/>
      <c r="NJ26" s="14" t="s">
        <v>671</v>
      </c>
      <c r="NK26" s="14">
        <v>0</v>
      </c>
      <c r="NL26" s="14">
        <v>1</v>
      </c>
      <c r="NM26" s="14">
        <v>1</v>
      </c>
      <c r="NN26" s="14">
        <v>0</v>
      </c>
      <c r="NO26" s="14">
        <v>0</v>
      </c>
      <c r="NP26" s="14">
        <v>1</v>
      </c>
      <c r="NQ26" s="14"/>
      <c r="NR26" s="14"/>
      <c r="NS26" s="14"/>
      <c r="NT26" s="14"/>
      <c r="NU26" s="14"/>
      <c r="NV26" s="14"/>
      <c r="NW26" s="14"/>
      <c r="NX26" s="14"/>
      <c r="NY26" s="14"/>
      <c r="NZ26" s="14"/>
      <c r="OA26" s="14"/>
      <c r="OB26" s="14"/>
      <c r="OC26" s="14"/>
      <c r="OD26" s="14"/>
      <c r="OE26" s="73" t="s">
        <v>672</v>
      </c>
      <c r="OF26" s="73">
        <v>0</v>
      </c>
      <c r="OG26" s="73">
        <v>0</v>
      </c>
      <c r="OH26" s="73">
        <v>1</v>
      </c>
      <c r="OI26" s="73">
        <v>0</v>
      </c>
      <c r="OJ26" s="73">
        <v>1</v>
      </c>
      <c r="OK26" s="73">
        <v>0</v>
      </c>
      <c r="OL26" s="73">
        <v>1</v>
      </c>
      <c r="OM26" s="73">
        <v>0</v>
      </c>
      <c r="ON26" s="73">
        <v>0</v>
      </c>
      <c r="OO26" s="73">
        <v>0</v>
      </c>
      <c r="OP26" s="73">
        <v>0</v>
      </c>
      <c r="OQ26" s="73">
        <v>0</v>
      </c>
      <c r="OR26" s="73"/>
      <c r="OS26" s="14"/>
      <c r="OT26" s="14"/>
      <c r="OU26" s="14"/>
      <c r="OV26" s="14"/>
      <c r="OW26" s="14"/>
      <c r="OX26" s="14"/>
      <c r="OY26" s="14"/>
      <c r="OZ26" s="14"/>
      <c r="PA26" s="14"/>
      <c r="PB26" s="14"/>
      <c r="PC26" s="14"/>
      <c r="PD26" s="14"/>
      <c r="PE26" s="14"/>
      <c r="PF26" s="14"/>
      <c r="PG26" s="14"/>
      <c r="PH26" s="14"/>
      <c r="PI26" s="14"/>
      <c r="PJ26" s="14"/>
      <c r="PK26" s="14"/>
      <c r="PL26" s="14"/>
      <c r="PM26" s="14"/>
      <c r="PN26" s="14"/>
      <c r="PO26" s="14"/>
      <c r="PP26" s="14"/>
      <c r="PQ26" s="14"/>
      <c r="PR26" s="14"/>
      <c r="PS26" s="73" t="s">
        <v>673</v>
      </c>
      <c r="PT26" s="73">
        <v>0</v>
      </c>
      <c r="PU26" s="73">
        <v>1</v>
      </c>
      <c r="PV26" s="73">
        <v>1</v>
      </c>
      <c r="PW26" s="73">
        <v>1</v>
      </c>
      <c r="PX26" s="73">
        <v>0</v>
      </c>
      <c r="PY26" s="73">
        <v>0</v>
      </c>
      <c r="PZ26" s="73">
        <v>0</v>
      </c>
      <c r="QA26" s="73">
        <v>0</v>
      </c>
      <c r="QB26" s="73">
        <v>0</v>
      </c>
      <c r="QC26" s="73">
        <v>0</v>
      </c>
      <c r="QD26" s="73"/>
      <c r="QE26" s="14"/>
      <c r="QF26" s="14"/>
      <c r="QG26" s="14"/>
      <c r="QH26" s="14"/>
      <c r="QI26" s="14"/>
      <c r="QJ26" s="14"/>
      <c r="QK26" s="14"/>
      <c r="QL26" s="14"/>
      <c r="QM26" s="14"/>
      <c r="QN26" s="14"/>
      <c r="QO26" s="14"/>
      <c r="QP26" s="14"/>
      <c r="QQ26" s="14"/>
      <c r="QR26" s="14"/>
      <c r="QS26" s="14"/>
      <c r="QT26" s="14"/>
      <c r="QU26" s="14"/>
      <c r="QV26" s="14"/>
      <c r="QW26" s="14"/>
      <c r="QX26" s="14"/>
      <c r="QY26" s="14"/>
      <c r="QZ26" s="14"/>
      <c r="RA26" s="14"/>
      <c r="RB26" s="14"/>
      <c r="RC26" s="73" t="s">
        <v>674</v>
      </c>
      <c r="RD26" s="73">
        <v>0</v>
      </c>
      <c r="RE26" s="73">
        <v>1</v>
      </c>
      <c r="RF26" s="73">
        <v>1</v>
      </c>
      <c r="RG26" s="73">
        <v>0</v>
      </c>
      <c r="RH26" s="73">
        <v>1</v>
      </c>
      <c r="RI26" s="73">
        <v>0</v>
      </c>
      <c r="RJ26" s="73">
        <v>0</v>
      </c>
      <c r="RK26" s="73">
        <v>0</v>
      </c>
      <c r="RL26" s="73">
        <v>0</v>
      </c>
      <c r="RM26" s="73">
        <v>0</v>
      </c>
      <c r="RN26" s="73">
        <v>0</v>
      </c>
      <c r="RO26" s="73"/>
      <c r="RP26" s="14"/>
      <c r="RQ26" s="14"/>
      <c r="RR26" s="14"/>
      <c r="RS26" s="14"/>
      <c r="RT26" s="14"/>
      <c r="RU26" s="14"/>
      <c r="RV26" s="14"/>
      <c r="RW26" s="14"/>
      <c r="RX26" s="14"/>
      <c r="RY26" s="14"/>
      <c r="RZ26" s="14"/>
      <c r="SA26" s="14"/>
      <c r="SB26" s="14"/>
      <c r="SC26" s="14" t="s">
        <v>2698</v>
      </c>
      <c r="SD26" s="14">
        <v>0</v>
      </c>
      <c r="SE26" s="14">
        <v>0</v>
      </c>
      <c r="SF26" s="14">
        <v>0</v>
      </c>
      <c r="SG26" s="14">
        <v>0</v>
      </c>
      <c r="SH26" s="14">
        <v>1</v>
      </c>
      <c r="SI26" s="14">
        <v>1</v>
      </c>
      <c r="SJ26" s="14">
        <v>0</v>
      </c>
      <c r="SK26" s="14">
        <v>0</v>
      </c>
      <c r="SL26" s="14">
        <v>0</v>
      </c>
      <c r="SM26" s="14">
        <v>1</v>
      </c>
      <c r="SN26" s="14">
        <v>0</v>
      </c>
      <c r="SO26" s="14">
        <v>0</v>
      </c>
      <c r="SP26" s="14">
        <v>0</v>
      </c>
      <c r="SQ26" s="14"/>
      <c r="SR26" s="14" t="s">
        <v>3083</v>
      </c>
      <c r="SS26" s="14"/>
      <c r="ST26" s="14"/>
      <c r="SU26" s="14"/>
      <c r="SV26" s="14"/>
      <c r="SW26" s="73" t="s">
        <v>568</v>
      </c>
      <c r="SX26" s="73">
        <v>1</v>
      </c>
      <c r="SY26" s="73">
        <v>0</v>
      </c>
      <c r="SZ26" s="73">
        <v>1</v>
      </c>
      <c r="TA26" s="14"/>
      <c r="TB26" s="14"/>
      <c r="TC26" s="14"/>
      <c r="TD26" s="14"/>
      <c r="TE26" s="14"/>
      <c r="TF26" s="14"/>
      <c r="TG26" s="14"/>
      <c r="TH26" s="14"/>
      <c r="TI26" s="73" t="s">
        <v>252</v>
      </c>
      <c r="TJ26" s="73" t="s">
        <v>252</v>
      </c>
      <c r="TK26" s="73"/>
      <c r="TL26" s="73"/>
      <c r="TM26" s="14"/>
      <c r="TN26" s="14"/>
      <c r="TO26" s="14"/>
      <c r="TP26" s="14"/>
      <c r="TQ26" s="34" t="s">
        <v>3130</v>
      </c>
      <c r="TR26" s="14">
        <v>227099007</v>
      </c>
      <c r="TS26" s="14" t="s">
        <v>678</v>
      </c>
      <c r="TT26" s="12">
        <v>44496.695289351846</v>
      </c>
      <c r="TU26" s="14"/>
      <c r="TV26" s="14"/>
      <c r="TW26" s="14" t="s">
        <v>279</v>
      </c>
      <c r="TX26" s="14" t="s">
        <v>280</v>
      </c>
      <c r="TY26" s="14"/>
      <c r="TZ26" s="14">
        <v>24</v>
      </c>
    </row>
    <row r="27" spans="1:546" s="15" customFormat="1" x14ac:dyDescent="0.25">
      <c r="A27" s="12">
        <v>44496.499986192131</v>
      </c>
      <c r="B27" s="12">
        <v>44497.544028101853</v>
      </c>
      <c r="C27" s="12">
        <v>44496</v>
      </c>
      <c r="D27" s="14" t="s">
        <v>484</v>
      </c>
      <c r="E27" s="14"/>
      <c r="F27" s="12">
        <v>44496</v>
      </c>
      <c r="G27" s="14" t="s">
        <v>240</v>
      </c>
      <c r="H27" s="14" t="s">
        <v>240</v>
      </c>
      <c r="I27" s="14" t="s">
        <v>679</v>
      </c>
      <c r="J27" s="14" t="s">
        <v>331</v>
      </c>
      <c r="K27" s="14" t="s">
        <v>242</v>
      </c>
      <c r="L27" s="14"/>
      <c r="M27" s="14" t="s">
        <v>243</v>
      </c>
      <c r="N27" s="14" t="s">
        <v>244</v>
      </c>
      <c r="O27" s="14">
        <v>0</v>
      </c>
      <c r="P27" s="14">
        <v>0</v>
      </c>
      <c r="Q27" s="14">
        <v>0</v>
      </c>
      <c r="R27" s="14">
        <v>0</v>
      </c>
      <c r="S27" s="14">
        <v>1</v>
      </c>
      <c r="T27" s="14">
        <v>0</v>
      </c>
      <c r="U27" s="14">
        <v>0</v>
      </c>
      <c r="V27" s="14">
        <v>0</v>
      </c>
      <c r="W27" s="14">
        <v>0</v>
      </c>
      <c r="X27" s="14">
        <v>0</v>
      </c>
      <c r="Y27" s="14"/>
      <c r="Z27" s="14">
        <v>20</v>
      </c>
      <c r="AA27" s="14">
        <v>50</v>
      </c>
      <c r="AB27" s="14">
        <v>4</v>
      </c>
      <c r="AC27" s="14"/>
      <c r="AD27" s="14"/>
      <c r="AE27" s="14"/>
      <c r="AF27" s="14"/>
      <c r="AG27" s="14" t="s">
        <v>487</v>
      </c>
      <c r="AH27" s="14">
        <v>0</v>
      </c>
      <c r="AI27" s="14">
        <v>0</v>
      </c>
      <c r="AJ27" s="14">
        <v>1</v>
      </c>
      <c r="AK27" s="14">
        <v>0</v>
      </c>
      <c r="AL27" s="14">
        <v>0</v>
      </c>
      <c r="AM27" s="14">
        <v>0</v>
      </c>
      <c r="AN27" s="14">
        <v>0</v>
      </c>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t="s">
        <v>572</v>
      </c>
      <c r="CC27" s="14" t="s">
        <v>247</v>
      </c>
      <c r="CD27" s="14">
        <v>1</v>
      </c>
      <c r="CE27" s="14">
        <v>0</v>
      </c>
      <c r="CF27" s="14">
        <v>0</v>
      </c>
      <c r="CG27" s="14">
        <v>0</v>
      </c>
      <c r="CH27" s="14">
        <v>0</v>
      </c>
      <c r="CI27" s="14">
        <v>0</v>
      </c>
      <c r="CJ27" s="14">
        <v>0</v>
      </c>
      <c r="CK27" s="14">
        <v>0</v>
      </c>
      <c r="CL27" s="14"/>
      <c r="CM27" s="14" t="s">
        <v>352</v>
      </c>
      <c r="CN27" s="14"/>
      <c r="CO27" s="14" t="s">
        <v>411</v>
      </c>
      <c r="CP27" s="14"/>
      <c r="CQ27" s="14">
        <v>200</v>
      </c>
      <c r="CR27" s="14"/>
      <c r="CS27" s="14"/>
      <c r="CT27" s="14"/>
      <c r="CU27" s="14"/>
      <c r="CV27" s="14"/>
      <c r="CW27" s="14"/>
      <c r="CX27" s="14"/>
      <c r="CY27" s="14"/>
      <c r="CZ27" s="14"/>
      <c r="DA27" s="14" t="s">
        <v>250</v>
      </c>
      <c r="DB27" s="14"/>
      <c r="DC27" s="14"/>
      <c r="DD27" s="14"/>
      <c r="DE27" s="14"/>
      <c r="DF27" s="14"/>
      <c r="DG27" s="14"/>
      <c r="DH27" s="14"/>
      <c r="DI27" s="14"/>
      <c r="DJ27" s="14"/>
      <c r="DK27" s="14"/>
      <c r="DL27" s="14"/>
      <c r="DM27" s="14"/>
      <c r="DN27" s="14"/>
      <c r="DO27" s="14"/>
      <c r="DP27" s="14"/>
      <c r="DQ27" s="14"/>
      <c r="DR27" s="14"/>
      <c r="DS27" s="14"/>
      <c r="DT27" s="14"/>
      <c r="DU27" s="14"/>
      <c r="DV27" s="14"/>
      <c r="DW27" s="14"/>
      <c r="DX27" s="14"/>
      <c r="DY27" s="14"/>
      <c r="DZ27" s="14"/>
      <c r="EA27" s="14"/>
      <c r="EB27" s="14"/>
      <c r="EC27" s="14"/>
      <c r="ED27" s="14"/>
      <c r="EE27" s="14"/>
      <c r="EF27" s="14"/>
      <c r="EG27" s="14"/>
      <c r="EH27" s="14"/>
      <c r="EI27" s="14"/>
      <c r="EJ27" s="14"/>
      <c r="EK27" s="14"/>
      <c r="EL27" s="14"/>
      <c r="EM27" s="14"/>
      <c r="EN27" s="14"/>
      <c r="EO27" s="14"/>
      <c r="EP27" s="14"/>
      <c r="EQ27" s="14"/>
      <c r="ER27" s="14"/>
      <c r="ES27" s="14"/>
      <c r="ET27" s="14"/>
      <c r="EU27" s="14"/>
      <c r="EV27" s="14"/>
      <c r="EW27" s="14"/>
      <c r="EX27" s="14"/>
      <c r="EY27" s="14"/>
      <c r="EZ27" s="14"/>
      <c r="FA27" s="14" t="s">
        <v>251</v>
      </c>
      <c r="FB27" s="14"/>
      <c r="FC27" s="14" t="s">
        <v>2916</v>
      </c>
      <c r="FD27" s="14">
        <v>0</v>
      </c>
      <c r="FE27" s="14">
        <v>0</v>
      </c>
      <c r="FF27" s="14">
        <v>1</v>
      </c>
      <c r="FG27" s="14">
        <v>1</v>
      </c>
      <c r="FH27" s="14">
        <v>1</v>
      </c>
      <c r="FI27" s="14">
        <v>0</v>
      </c>
      <c r="FJ27" s="14">
        <v>0</v>
      </c>
      <c r="FK27" s="14">
        <v>0</v>
      </c>
      <c r="FL27" s="14">
        <v>0</v>
      </c>
      <c r="FM27" s="14">
        <v>0</v>
      </c>
      <c r="FN27" s="14">
        <v>0</v>
      </c>
      <c r="FO27" s="14">
        <v>0</v>
      </c>
      <c r="FP27" s="14">
        <v>0</v>
      </c>
      <c r="FQ27" s="14">
        <v>0</v>
      </c>
      <c r="FR27" s="14">
        <v>0</v>
      </c>
      <c r="FS27" s="14">
        <v>0</v>
      </c>
      <c r="FT27" s="14">
        <v>0</v>
      </c>
      <c r="FU27" s="14">
        <v>0</v>
      </c>
      <c r="FV27" s="14">
        <v>0</v>
      </c>
      <c r="FW27" s="14">
        <v>0</v>
      </c>
      <c r="FX27" s="14"/>
      <c r="FY27" s="14"/>
      <c r="FZ27" s="14"/>
      <c r="GA27" s="14"/>
      <c r="GB27" s="14" t="s">
        <v>240</v>
      </c>
      <c r="GC27" s="14"/>
      <c r="GD27" s="14"/>
      <c r="GE27" s="14"/>
      <c r="GF27" s="14" t="s">
        <v>240</v>
      </c>
      <c r="GG27" s="14" t="s">
        <v>2890</v>
      </c>
      <c r="GH27" s="14"/>
      <c r="GI27" s="14"/>
      <c r="GJ27" s="14"/>
      <c r="GK27" s="14"/>
      <c r="GL27" s="14"/>
      <c r="GM27" s="14"/>
      <c r="GN27" s="14"/>
      <c r="GO27" s="14"/>
      <c r="GP27" s="14" t="s">
        <v>337</v>
      </c>
      <c r="GQ27" s="14">
        <v>0</v>
      </c>
      <c r="GR27" s="14">
        <v>0</v>
      </c>
      <c r="GS27" s="14">
        <v>1</v>
      </c>
      <c r="GT27" s="14">
        <v>0</v>
      </c>
      <c r="GU27" s="14">
        <v>0</v>
      </c>
      <c r="GV27" s="14">
        <v>0</v>
      </c>
      <c r="GW27" s="14"/>
      <c r="GX27" s="14"/>
      <c r="GY27" s="14"/>
      <c r="GZ27" s="14"/>
      <c r="HA27" s="14"/>
      <c r="HB27" s="14"/>
      <c r="HC27" s="14"/>
      <c r="HD27" s="14"/>
      <c r="HE27" s="14"/>
      <c r="HF27" s="14" t="s">
        <v>288</v>
      </c>
      <c r="HG27" s="14">
        <v>0</v>
      </c>
      <c r="HH27" s="14">
        <v>1</v>
      </c>
      <c r="HI27" s="14">
        <v>0</v>
      </c>
      <c r="HJ27" s="14">
        <v>0</v>
      </c>
      <c r="HK27" s="14">
        <v>0</v>
      </c>
      <c r="HL27" s="14">
        <v>0</v>
      </c>
      <c r="HM27" s="14">
        <v>0</v>
      </c>
      <c r="HN27" s="14">
        <v>0</v>
      </c>
      <c r="HO27" s="14">
        <v>0</v>
      </c>
      <c r="HP27" s="14">
        <v>0</v>
      </c>
      <c r="HQ27" s="14">
        <v>0</v>
      </c>
      <c r="HR27" s="14">
        <v>0</v>
      </c>
      <c r="HS27" s="14"/>
      <c r="HT27" s="14" t="s">
        <v>435</v>
      </c>
      <c r="HU27" s="14"/>
      <c r="HV27" s="14"/>
      <c r="HW27" s="14"/>
      <c r="HX27" s="14" t="s">
        <v>252</v>
      </c>
      <c r="HY27" s="14"/>
      <c r="HZ27" s="14"/>
      <c r="IA27" s="14"/>
      <c r="IB27" s="14" t="s">
        <v>2947</v>
      </c>
      <c r="IC27" s="14"/>
      <c r="ID27" s="14"/>
      <c r="IE27" s="14"/>
      <c r="IF27" s="14"/>
      <c r="IG27" s="14"/>
      <c r="IH27" s="14"/>
      <c r="II27" s="14"/>
      <c r="IJ27" s="14"/>
      <c r="IK27" s="14"/>
      <c r="IL27" s="14"/>
      <c r="IM27" s="14"/>
      <c r="IN27" s="14"/>
      <c r="IO27" s="73"/>
      <c r="IP27" s="14"/>
      <c r="IQ27" s="14"/>
      <c r="IR27" s="14"/>
      <c r="IS27" s="14"/>
      <c r="IT27" s="14"/>
      <c r="IU27" s="14"/>
      <c r="IV27" s="14"/>
      <c r="IW27" s="14"/>
      <c r="IX27" s="14"/>
      <c r="IY27" s="14"/>
      <c r="IZ27" s="14"/>
      <c r="JA27" s="14"/>
      <c r="JB27" s="14"/>
      <c r="JC27" s="14"/>
      <c r="JD27" s="14"/>
      <c r="JE27" s="14"/>
      <c r="JF27" s="14"/>
      <c r="JG27" s="14"/>
      <c r="JH27" s="14"/>
      <c r="JI27" s="14"/>
      <c r="JJ27" s="14"/>
      <c r="JK27" s="14"/>
      <c r="JL27" s="14"/>
      <c r="JM27" s="14"/>
      <c r="JN27" s="14"/>
      <c r="JO27" s="14"/>
      <c r="JP27" s="14"/>
      <c r="JQ27" s="14"/>
      <c r="JR27" s="14"/>
      <c r="JS27" s="14"/>
      <c r="JT27" s="14"/>
      <c r="JU27" s="14"/>
      <c r="JV27" s="14"/>
      <c r="JW27" s="14"/>
      <c r="JX27" s="14"/>
      <c r="JY27" s="14"/>
      <c r="JZ27" s="14"/>
      <c r="KA27" s="14"/>
      <c r="KB27" s="14"/>
      <c r="KC27" s="14"/>
      <c r="KD27" s="73" t="s">
        <v>259</v>
      </c>
      <c r="KE27" s="73">
        <v>0</v>
      </c>
      <c r="KF27" s="73">
        <v>0</v>
      </c>
      <c r="KG27" s="73">
        <v>1</v>
      </c>
      <c r="KH27" s="73">
        <v>0</v>
      </c>
      <c r="KI27" s="73">
        <v>0</v>
      </c>
      <c r="KJ27" s="73">
        <v>0</v>
      </c>
      <c r="KK27" s="73">
        <v>0</v>
      </c>
      <c r="KL27" s="73">
        <v>0</v>
      </c>
      <c r="KM27" s="73">
        <v>0</v>
      </c>
      <c r="KN27" s="14"/>
      <c r="KO27" s="57" t="s">
        <v>2964</v>
      </c>
      <c r="KP27" s="77" t="s">
        <v>3027</v>
      </c>
      <c r="KQ27" s="73">
        <v>1</v>
      </c>
      <c r="KR27" s="73">
        <v>0</v>
      </c>
      <c r="KS27" s="73">
        <v>1</v>
      </c>
      <c r="KT27" s="73">
        <v>1</v>
      </c>
      <c r="KU27" s="73">
        <v>1</v>
      </c>
      <c r="KV27" s="73">
        <v>0</v>
      </c>
      <c r="KW27" s="73">
        <v>0</v>
      </c>
      <c r="KX27" s="73">
        <v>0</v>
      </c>
      <c r="KY27" s="73">
        <v>0</v>
      </c>
      <c r="KZ27" s="73">
        <v>0</v>
      </c>
      <c r="LA27" s="73">
        <v>0</v>
      </c>
      <c r="LB27" s="73">
        <v>0</v>
      </c>
      <c r="LC27" s="73">
        <v>1</v>
      </c>
      <c r="LD27" s="73">
        <v>0</v>
      </c>
      <c r="LE27" s="73">
        <v>0</v>
      </c>
      <c r="LF27" s="73">
        <v>0</v>
      </c>
      <c r="LG27" s="73">
        <v>0</v>
      </c>
      <c r="LH27" s="73"/>
      <c r="LI27" s="73" t="s">
        <v>292</v>
      </c>
      <c r="LJ27" s="14"/>
      <c r="LK27" s="14"/>
      <c r="LL27" s="14"/>
      <c r="LM27" s="14"/>
      <c r="LN27" s="14"/>
      <c r="LO27" s="14"/>
      <c r="LP27" s="14"/>
      <c r="LQ27" s="14"/>
      <c r="LR27" s="14"/>
      <c r="LS27" s="14"/>
      <c r="LT27" s="14"/>
      <c r="LU27" s="14"/>
      <c r="LV27" s="14"/>
      <c r="LW27" s="14"/>
      <c r="LX27" s="14"/>
      <c r="LY27" s="14"/>
      <c r="LZ27" s="14"/>
      <c r="MA27" s="14"/>
      <c r="MB27" s="14"/>
      <c r="MC27" s="14"/>
      <c r="MD27" s="14"/>
      <c r="ME27" s="14"/>
      <c r="MF27" s="14"/>
      <c r="MG27" s="14"/>
      <c r="MH27" s="14"/>
      <c r="MI27" s="14"/>
      <c r="MJ27" s="14"/>
      <c r="MK27" s="14"/>
      <c r="ML27" s="14"/>
      <c r="MM27" s="14"/>
      <c r="MN27" s="14"/>
      <c r="MO27" s="14"/>
      <c r="MP27" s="14"/>
      <c r="MQ27" s="14"/>
      <c r="MR27" s="14"/>
      <c r="MS27" s="14"/>
      <c r="MT27" s="14"/>
      <c r="MU27" s="14"/>
      <c r="MV27" s="14"/>
      <c r="MW27" s="14"/>
      <c r="MX27" s="14"/>
      <c r="MY27" s="14" t="s">
        <v>3046</v>
      </c>
      <c r="MZ27" s="14" t="s">
        <v>296</v>
      </c>
      <c r="NA27" s="14">
        <v>1</v>
      </c>
      <c r="NB27" s="14">
        <v>0</v>
      </c>
      <c r="NC27" s="14">
        <v>0</v>
      </c>
      <c r="ND27" s="14">
        <v>0</v>
      </c>
      <c r="NE27" s="14">
        <v>0</v>
      </c>
      <c r="NF27" s="14">
        <v>0</v>
      </c>
      <c r="NG27" s="14">
        <v>0</v>
      </c>
      <c r="NH27" s="14">
        <v>0</v>
      </c>
      <c r="NI27" s="14"/>
      <c r="NJ27" s="14" t="s">
        <v>399</v>
      </c>
      <c r="NK27" s="14">
        <v>1</v>
      </c>
      <c r="NL27" s="14">
        <v>0</v>
      </c>
      <c r="NM27" s="14">
        <v>0</v>
      </c>
      <c r="NN27" s="14">
        <v>0</v>
      </c>
      <c r="NO27" s="14">
        <v>0</v>
      </c>
      <c r="NP27" s="14">
        <v>0</v>
      </c>
      <c r="NQ27" s="14"/>
      <c r="NR27" s="14"/>
      <c r="NS27" s="14"/>
      <c r="NT27" s="14"/>
      <c r="NU27" s="14"/>
      <c r="NV27" s="14"/>
      <c r="NW27" s="14"/>
      <c r="NX27" s="14"/>
      <c r="NY27" s="14"/>
      <c r="NZ27" s="14"/>
      <c r="OA27" s="14"/>
      <c r="OB27" s="14"/>
      <c r="OC27" s="14"/>
      <c r="OD27" s="14"/>
      <c r="OE27" s="73" t="s">
        <v>476</v>
      </c>
      <c r="OF27" s="73">
        <v>0</v>
      </c>
      <c r="OG27" s="73">
        <v>1</v>
      </c>
      <c r="OH27" s="73">
        <v>1</v>
      </c>
      <c r="OI27" s="73">
        <v>0</v>
      </c>
      <c r="OJ27" s="73">
        <v>0</v>
      </c>
      <c r="OK27" s="73">
        <v>0</v>
      </c>
      <c r="OL27" s="73">
        <v>0</v>
      </c>
      <c r="OM27" s="73">
        <v>0</v>
      </c>
      <c r="ON27" s="73">
        <v>0</v>
      </c>
      <c r="OO27" s="73">
        <v>0</v>
      </c>
      <c r="OP27" s="73">
        <v>0</v>
      </c>
      <c r="OQ27" s="73">
        <v>0</v>
      </c>
      <c r="OR27" s="73"/>
      <c r="OS27" s="14"/>
      <c r="OT27" s="14"/>
      <c r="OU27" s="14"/>
      <c r="OV27" s="14"/>
      <c r="OW27" s="14"/>
      <c r="OX27" s="14"/>
      <c r="OY27" s="14"/>
      <c r="OZ27" s="14"/>
      <c r="PA27" s="14"/>
      <c r="PB27" s="14"/>
      <c r="PC27" s="14"/>
      <c r="PD27" s="14"/>
      <c r="PE27" s="14"/>
      <c r="PF27" s="14"/>
      <c r="PG27" s="14"/>
      <c r="PH27" s="14"/>
      <c r="PI27" s="14"/>
      <c r="PJ27" s="14"/>
      <c r="PK27" s="14"/>
      <c r="PL27" s="14"/>
      <c r="PM27" s="14"/>
      <c r="PN27" s="14"/>
      <c r="PO27" s="14"/>
      <c r="PP27" s="14"/>
      <c r="PQ27" s="14"/>
      <c r="PR27" s="14"/>
      <c r="PS27" s="73" t="s">
        <v>684</v>
      </c>
      <c r="PT27" s="73">
        <v>0</v>
      </c>
      <c r="PU27" s="73">
        <v>0</v>
      </c>
      <c r="PV27" s="73">
        <v>0</v>
      </c>
      <c r="PW27" s="73">
        <v>0</v>
      </c>
      <c r="PX27" s="73">
        <v>0</v>
      </c>
      <c r="PY27" s="73">
        <v>1</v>
      </c>
      <c r="PZ27" s="73">
        <v>0</v>
      </c>
      <c r="QA27" s="73">
        <v>0</v>
      </c>
      <c r="QB27" s="73">
        <v>0</v>
      </c>
      <c r="QC27" s="73">
        <v>0</v>
      </c>
      <c r="QD27" s="73"/>
      <c r="QE27" s="14"/>
      <c r="QF27" s="14"/>
      <c r="QG27" s="14"/>
      <c r="QH27" s="14"/>
      <c r="QI27" s="14"/>
      <c r="QJ27" s="14"/>
      <c r="QK27" s="14"/>
      <c r="QL27" s="14"/>
      <c r="QM27" s="14"/>
      <c r="QN27" s="14"/>
      <c r="QO27" s="14"/>
      <c r="QP27" s="14"/>
      <c r="QQ27" s="14"/>
      <c r="QR27" s="14"/>
      <c r="QS27" s="14"/>
      <c r="QT27" s="14"/>
      <c r="QU27" s="14"/>
      <c r="QV27" s="14"/>
      <c r="QW27" s="14"/>
      <c r="QX27" s="14"/>
      <c r="QY27" s="14"/>
      <c r="QZ27" s="14"/>
      <c r="RA27" s="14"/>
      <c r="RB27" s="14"/>
      <c r="RC27" s="73" t="s">
        <v>300</v>
      </c>
      <c r="RD27" s="73">
        <v>0</v>
      </c>
      <c r="RE27" s="73">
        <v>1</v>
      </c>
      <c r="RF27" s="73">
        <v>0</v>
      </c>
      <c r="RG27" s="73">
        <v>0</v>
      </c>
      <c r="RH27" s="73">
        <v>0</v>
      </c>
      <c r="RI27" s="73">
        <v>0</v>
      </c>
      <c r="RJ27" s="73">
        <v>0</v>
      </c>
      <c r="RK27" s="73">
        <v>0</v>
      </c>
      <c r="RL27" s="73">
        <v>0</v>
      </c>
      <c r="RM27" s="73">
        <v>0</v>
      </c>
      <c r="RN27" s="73">
        <v>0</v>
      </c>
      <c r="RO27" s="73"/>
      <c r="RP27" s="14"/>
      <c r="RQ27" s="14"/>
      <c r="RR27" s="14"/>
      <c r="RS27" s="14"/>
      <c r="RT27" s="14"/>
      <c r="RU27" s="14"/>
      <c r="RV27" s="14"/>
      <c r="RW27" s="14"/>
      <c r="RX27" s="14"/>
      <c r="RY27" s="14"/>
      <c r="RZ27" s="14"/>
      <c r="SA27" s="14"/>
      <c r="SB27" s="14"/>
      <c r="SC27" s="14" t="s">
        <v>685</v>
      </c>
      <c r="SD27" s="14">
        <v>0</v>
      </c>
      <c r="SE27" s="14">
        <v>0</v>
      </c>
      <c r="SF27" s="14">
        <v>0</v>
      </c>
      <c r="SG27" s="14">
        <v>1</v>
      </c>
      <c r="SH27" s="14">
        <v>1</v>
      </c>
      <c r="SI27" s="14">
        <v>0</v>
      </c>
      <c r="SJ27" s="14">
        <v>0</v>
      </c>
      <c r="SK27" s="14">
        <v>0</v>
      </c>
      <c r="SL27" s="14">
        <v>0</v>
      </c>
      <c r="SM27" s="14">
        <v>0</v>
      </c>
      <c r="SN27" s="14">
        <v>0</v>
      </c>
      <c r="SO27" s="14">
        <v>0</v>
      </c>
      <c r="SP27" s="14">
        <v>0</v>
      </c>
      <c r="SQ27" s="14"/>
      <c r="SR27" s="14" t="s">
        <v>3082</v>
      </c>
      <c r="SS27" s="14"/>
      <c r="ST27" s="14"/>
      <c r="SU27" s="14"/>
      <c r="SV27" s="14"/>
      <c r="SW27" s="73" t="s">
        <v>271</v>
      </c>
      <c r="SX27" s="73">
        <v>1</v>
      </c>
      <c r="SY27" s="73">
        <v>0</v>
      </c>
      <c r="SZ27" s="73">
        <v>0</v>
      </c>
      <c r="TA27" s="14"/>
      <c r="TB27" s="14"/>
      <c r="TC27" s="14"/>
      <c r="TD27" s="14"/>
      <c r="TE27" s="14"/>
      <c r="TF27" s="14"/>
      <c r="TG27" s="14"/>
      <c r="TH27" s="14"/>
      <c r="TI27" s="73" t="s">
        <v>252</v>
      </c>
      <c r="TJ27" s="73" t="s">
        <v>252</v>
      </c>
      <c r="TK27" s="73"/>
      <c r="TL27" s="73"/>
      <c r="TM27" s="14"/>
      <c r="TN27" s="14"/>
      <c r="TO27" s="14"/>
      <c r="TP27" s="14"/>
      <c r="TQ27" s="34" t="s">
        <v>2083</v>
      </c>
      <c r="TR27" s="14">
        <v>227324821</v>
      </c>
      <c r="TS27" s="14" t="s">
        <v>688</v>
      </c>
      <c r="TT27" s="12">
        <v>44497.461840277778</v>
      </c>
      <c r="TU27" s="14"/>
      <c r="TV27" s="14"/>
      <c r="TW27" s="14" t="s">
        <v>279</v>
      </c>
      <c r="TX27" s="14" t="s">
        <v>280</v>
      </c>
      <c r="TY27" s="14"/>
      <c r="TZ27" s="14">
        <v>25</v>
      </c>
    </row>
    <row r="28" spans="1:546" s="34" customFormat="1" x14ac:dyDescent="0.25">
      <c r="A28" s="12">
        <v>44497.746694780093</v>
      </c>
      <c r="B28" s="12">
        <v>44497.756749988417</v>
      </c>
      <c r="C28" s="12">
        <v>44497</v>
      </c>
      <c r="D28" s="14" t="s">
        <v>689</v>
      </c>
      <c r="E28" s="14"/>
      <c r="F28" s="12">
        <v>44497</v>
      </c>
      <c r="G28" s="14" t="s">
        <v>240</v>
      </c>
      <c r="H28" s="14" t="s">
        <v>240</v>
      </c>
      <c r="I28" s="14" t="s">
        <v>252</v>
      </c>
      <c r="J28" s="14" t="s">
        <v>496</v>
      </c>
      <c r="K28" s="14" t="s">
        <v>307</v>
      </c>
      <c r="L28" s="14"/>
      <c r="M28" s="14" t="s">
        <v>389</v>
      </c>
      <c r="N28" s="14"/>
      <c r="O28" s="14"/>
      <c r="P28" s="14"/>
      <c r="Q28" s="14"/>
      <c r="R28" s="14"/>
      <c r="S28" s="14"/>
      <c r="T28" s="14"/>
      <c r="U28" s="14"/>
      <c r="V28" s="14"/>
      <c r="W28" s="14"/>
      <c r="X28" s="14"/>
      <c r="Y28" s="14"/>
      <c r="Z28" s="14"/>
      <c r="AA28" s="14"/>
      <c r="AB28" s="14"/>
      <c r="AC28" s="14" t="s">
        <v>497</v>
      </c>
      <c r="AD28" s="14">
        <v>1</v>
      </c>
      <c r="AE28" s="14">
        <v>0</v>
      </c>
      <c r="AF28" s="14">
        <v>0</v>
      </c>
      <c r="AG28" s="14"/>
      <c r="AH28" s="14"/>
      <c r="AI28" s="14"/>
      <c r="AJ28" s="14"/>
      <c r="AK28" s="14"/>
      <c r="AL28" s="14"/>
      <c r="AM28" s="14"/>
      <c r="AN28" s="14"/>
      <c r="AO28" s="14"/>
      <c r="AP28" s="14" t="s">
        <v>541</v>
      </c>
      <c r="AQ28" s="14" t="s">
        <v>247</v>
      </c>
      <c r="AR28" s="14">
        <v>1</v>
      </c>
      <c r="AS28" s="14">
        <v>0</v>
      </c>
      <c r="AT28" s="14">
        <v>0</v>
      </c>
      <c r="AU28" s="14">
        <v>0</v>
      </c>
      <c r="AV28" s="14">
        <v>0</v>
      </c>
      <c r="AW28" s="14">
        <v>0</v>
      </c>
      <c r="AX28" s="14">
        <v>0</v>
      </c>
      <c r="AY28" s="14">
        <v>0</v>
      </c>
      <c r="AZ28" s="14"/>
      <c r="BA28" s="14" t="s">
        <v>282</v>
      </c>
      <c r="BB28" s="14"/>
      <c r="BC28" s="14" t="s">
        <v>249</v>
      </c>
      <c r="BD28" s="14"/>
      <c r="BE28" s="14">
        <v>100</v>
      </c>
      <c r="BF28" s="14"/>
      <c r="BG28" s="14"/>
      <c r="BH28" s="14"/>
      <c r="BI28" s="14"/>
      <c r="BJ28" s="14"/>
      <c r="BK28" s="14"/>
      <c r="BL28" s="14"/>
      <c r="BM28" s="14"/>
      <c r="BN28" s="14"/>
      <c r="BO28" s="14" t="s">
        <v>250</v>
      </c>
      <c r="BP28" s="14"/>
      <c r="BQ28" s="14"/>
      <c r="BR28" s="14"/>
      <c r="BS28" s="14"/>
      <c r="BT28" s="14"/>
      <c r="BU28" s="14"/>
      <c r="BV28" s="14"/>
      <c r="BW28" s="14"/>
      <c r="BX28" s="14"/>
      <c r="BY28" s="14"/>
      <c r="BZ28" s="14"/>
      <c r="CA28" s="14"/>
      <c r="CB28" s="14" t="s">
        <v>335</v>
      </c>
      <c r="CC28" s="14" t="s">
        <v>310</v>
      </c>
      <c r="CD28" s="14">
        <v>0</v>
      </c>
      <c r="CE28" s="14">
        <v>1</v>
      </c>
      <c r="CF28" s="14">
        <v>0</v>
      </c>
      <c r="CG28" s="14">
        <v>0</v>
      </c>
      <c r="CH28" s="14">
        <v>0</v>
      </c>
      <c r="CI28" s="14">
        <v>0</v>
      </c>
      <c r="CJ28" s="14">
        <v>0</v>
      </c>
      <c r="CK28" s="14">
        <v>0</v>
      </c>
      <c r="CL28" s="14"/>
      <c r="CM28" s="14"/>
      <c r="CN28" s="14"/>
      <c r="CO28" s="14" t="s">
        <v>336</v>
      </c>
      <c r="CP28" s="14"/>
      <c r="CQ28" s="14">
        <v>650</v>
      </c>
      <c r="CR28" s="14"/>
      <c r="CS28" s="14"/>
      <c r="CT28" s="14"/>
      <c r="CU28" s="14"/>
      <c r="CV28" s="14"/>
      <c r="CW28" s="14"/>
      <c r="CX28" s="14"/>
      <c r="CY28" s="14"/>
      <c r="CZ28" s="14"/>
      <c r="DA28" s="14"/>
      <c r="DB28" s="14"/>
      <c r="DC28" s="14"/>
      <c r="DD28" s="14"/>
      <c r="DE28" s="14"/>
      <c r="DF28" s="14"/>
      <c r="DG28" s="14"/>
      <c r="DH28" s="14"/>
      <c r="DI28" s="14"/>
      <c r="DJ28" s="14"/>
      <c r="DK28" s="14"/>
      <c r="DL28" s="14"/>
      <c r="DM28" s="14"/>
      <c r="DN28" s="14"/>
      <c r="DO28" s="14"/>
      <c r="DP28" s="14"/>
      <c r="DQ28" s="14"/>
      <c r="DR28" s="14"/>
      <c r="DS28" s="14"/>
      <c r="DT28" s="14"/>
      <c r="DU28" s="14"/>
      <c r="DV28" s="14"/>
      <c r="DW28" s="14"/>
      <c r="DX28" s="14"/>
      <c r="DY28" s="14"/>
      <c r="DZ28" s="14"/>
      <c r="EA28" s="14"/>
      <c r="EB28" s="14"/>
      <c r="EC28" s="14"/>
      <c r="ED28" s="14"/>
      <c r="EE28" s="14"/>
      <c r="EF28" s="14"/>
      <c r="EG28" s="14"/>
      <c r="EH28" s="14"/>
      <c r="EI28" s="14"/>
      <c r="EJ28" s="14"/>
      <c r="EK28" s="14"/>
      <c r="EL28" s="14"/>
      <c r="EM28" s="14"/>
      <c r="EN28" s="14"/>
      <c r="EO28" s="14"/>
      <c r="EP28" s="14"/>
      <c r="EQ28" s="14"/>
      <c r="ER28" s="14"/>
      <c r="ES28" s="14"/>
      <c r="ET28" s="14"/>
      <c r="EU28" s="14"/>
      <c r="EV28" s="14"/>
      <c r="EW28" s="14"/>
      <c r="EX28" s="14"/>
      <c r="EY28" s="14"/>
      <c r="EZ28" s="14" t="s">
        <v>415</v>
      </c>
      <c r="FA28" s="14"/>
      <c r="FB28" s="14"/>
      <c r="FC28" s="14"/>
      <c r="FD28" s="14"/>
      <c r="FE28" s="14"/>
      <c r="FF28" s="14"/>
      <c r="FG28" s="14"/>
      <c r="FH28" s="14"/>
      <c r="FI28" s="14"/>
      <c r="FJ28" s="14"/>
      <c r="FK28" s="14"/>
      <c r="FL28" s="14"/>
      <c r="FM28" s="14"/>
      <c r="FN28" s="14"/>
      <c r="FO28" s="14"/>
      <c r="FP28" s="14"/>
      <c r="FQ28" s="14"/>
      <c r="FR28" s="14"/>
      <c r="FS28" s="14"/>
      <c r="FT28" s="14"/>
      <c r="FU28" s="14"/>
      <c r="FV28" s="14"/>
      <c r="FW28" s="14"/>
      <c r="FX28" s="14"/>
      <c r="FY28" s="14"/>
      <c r="FZ28" s="14" t="s">
        <v>252</v>
      </c>
      <c r="GA28" s="14" t="s">
        <v>2875</v>
      </c>
      <c r="GB28" s="14"/>
      <c r="GC28" s="14"/>
      <c r="GD28" s="14"/>
      <c r="GE28" s="14"/>
      <c r="GF28" s="14" t="s">
        <v>240</v>
      </c>
      <c r="GG28" s="14" t="s">
        <v>2891</v>
      </c>
      <c r="GH28" s="14" t="s">
        <v>287</v>
      </c>
      <c r="GI28" s="14">
        <v>1</v>
      </c>
      <c r="GJ28" s="14">
        <v>0</v>
      </c>
      <c r="GK28" s="14">
        <v>0</v>
      </c>
      <c r="GL28" s="14">
        <v>0</v>
      </c>
      <c r="GM28" s="14">
        <v>0</v>
      </c>
      <c r="GN28" s="14">
        <v>0</v>
      </c>
      <c r="GO28" s="14"/>
      <c r="GP28" s="14"/>
      <c r="GQ28" s="14"/>
      <c r="GR28" s="14"/>
      <c r="GS28" s="14"/>
      <c r="GT28" s="14"/>
      <c r="GU28" s="14"/>
      <c r="GV28" s="14"/>
      <c r="GW28" s="14"/>
      <c r="GX28" s="14"/>
      <c r="GY28" s="14"/>
      <c r="GZ28" s="14"/>
      <c r="HA28" s="14"/>
      <c r="HB28" s="14"/>
      <c r="HC28" s="14"/>
      <c r="HD28" s="14"/>
      <c r="HE28" s="14"/>
      <c r="HF28" s="14" t="s">
        <v>693</v>
      </c>
      <c r="HG28" s="14">
        <v>0</v>
      </c>
      <c r="HH28" s="14">
        <v>1</v>
      </c>
      <c r="HI28" s="14">
        <v>1</v>
      </c>
      <c r="HJ28" s="14">
        <v>1</v>
      </c>
      <c r="HK28" s="14">
        <v>0</v>
      </c>
      <c r="HL28" s="14">
        <v>0</v>
      </c>
      <c r="HM28" s="14">
        <v>0</v>
      </c>
      <c r="HN28" s="14">
        <v>0</v>
      </c>
      <c r="HO28" s="14">
        <v>0</v>
      </c>
      <c r="HP28" s="14">
        <v>0</v>
      </c>
      <c r="HQ28" s="14">
        <v>0</v>
      </c>
      <c r="HR28" s="14">
        <v>0</v>
      </c>
      <c r="HS28" s="14"/>
      <c r="HT28" s="14" t="s">
        <v>257</v>
      </c>
      <c r="HU28" s="14" t="s">
        <v>240</v>
      </c>
      <c r="HV28" s="14"/>
      <c r="HW28" s="14"/>
      <c r="HX28" s="14"/>
      <c r="HY28" s="14"/>
      <c r="HZ28" s="14"/>
      <c r="IA28" s="14"/>
      <c r="IB28" s="14"/>
      <c r="IC28" s="14" t="s">
        <v>2952</v>
      </c>
      <c r="ID28" s="14">
        <v>1</v>
      </c>
      <c r="IE28" s="14">
        <v>0</v>
      </c>
      <c r="IF28" s="14">
        <v>0</v>
      </c>
      <c r="IG28" s="14">
        <v>0</v>
      </c>
      <c r="IH28" s="14">
        <v>0</v>
      </c>
      <c r="II28" s="14">
        <v>0</v>
      </c>
      <c r="IJ28" s="14">
        <v>1</v>
      </c>
      <c r="IK28" s="14">
        <v>0</v>
      </c>
      <c r="IL28" s="14">
        <v>0</v>
      </c>
      <c r="IM28" s="14">
        <v>0</v>
      </c>
      <c r="IN28" s="14"/>
      <c r="IO28" s="73"/>
      <c r="IP28" s="14"/>
      <c r="IQ28" s="14"/>
      <c r="IR28" s="14"/>
      <c r="IS28" s="14"/>
      <c r="IT28" s="14"/>
      <c r="IU28" s="14"/>
      <c r="IV28" s="14"/>
      <c r="IW28" s="14"/>
      <c r="IX28" s="14"/>
      <c r="IY28" s="14"/>
      <c r="IZ28" s="14" t="s">
        <v>2966</v>
      </c>
      <c r="JA28" s="14" t="s">
        <v>696</v>
      </c>
      <c r="JB28" s="14">
        <v>1</v>
      </c>
      <c r="JC28" s="14">
        <v>0</v>
      </c>
      <c r="JD28" s="14">
        <v>1</v>
      </c>
      <c r="JE28" s="14">
        <v>1</v>
      </c>
      <c r="JF28" s="14">
        <v>1</v>
      </c>
      <c r="JG28" s="14">
        <v>0</v>
      </c>
      <c r="JH28" s="14">
        <v>0</v>
      </c>
      <c r="JI28" s="14">
        <v>0</v>
      </c>
      <c r="JJ28" s="14">
        <v>0</v>
      </c>
      <c r="JK28" s="14">
        <v>0</v>
      </c>
      <c r="JL28" s="14">
        <v>0</v>
      </c>
      <c r="JM28" s="14">
        <v>0</v>
      </c>
      <c r="JN28" s="14">
        <v>0</v>
      </c>
      <c r="JO28" s="14">
        <v>0</v>
      </c>
      <c r="JP28" s="14">
        <v>0</v>
      </c>
      <c r="JQ28" s="14"/>
      <c r="JR28" s="14" t="s">
        <v>292</v>
      </c>
      <c r="JS28" s="14"/>
      <c r="JT28" s="14"/>
      <c r="JU28" s="14"/>
      <c r="JV28" s="14"/>
      <c r="JW28" s="14"/>
      <c r="JX28" s="14"/>
      <c r="JY28" s="14"/>
      <c r="JZ28" s="14"/>
      <c r="KA28" s="14"/>
      <c r="KB28" s="14"/>
      <c r="KC28" s="14"/>
      <c r="KD28" s="73"/>
      <c r="KE28" s="73"/>
      <c r="KF28" s="73"/>
      <c r="KG28" s="73"/>
      <c r="KH28" s="73"/>
      <c r="KI28" s="73"/>
      <c r="KJ28" s="73"/>
      <c r="KK28" s="73"/>
      <c r="KL28" s="73"/>
      <c r="KM28" s="73"/>
      <c r="KN28" s="14"/>
      <c r="KP28" s="14"/>
      <c r="KQ28" s="14"/>
      <c r="KR28" s="14"/>
      <c r="KS28" s="14"/>
      <c r="KT28" s="14"/>
      <c r="KU28" s="14"/>
      <c r="KV28" s="14"/>
      <c r="KW28" s="14"/>
      <c r="KX28" s="14"/>
      <c r="KY28" s="14"/>
      <c r="KZ28" s="14"/>
      <c r="LA28" s="14"/>
      <c r="LB28" s="14"/>
      <c r="LC28" s="14"/>
      <c r="LD28" s="14"/>
      <c r="LE28" s="14"/>
      <c r="LF28" s="14"/>
      <c r="LG28" s="14"/>
      <c r="LH28" s="14"/>
      <c r="LI28" s="14"/>
      <c r="LJ28" s="14"/>
      <c r="LK28" s="14"/>
      <c r="LL28" s="14"/>
      <c r="LM28" s="14"/>
      <c r="LN28" s="14"/>
      <c r="LO28" s="14"/>
      <c r="LP28" s="14"/>
      <c r="LQ28" s="14"/>
      <c r="LR28" s="14"/>
      <c r="LS28" s="14"/>
      <c r="LT28" s="14"/>
      <c r="LU28" s="14"/>
      <c r="LV28" s="14"/>
      <c r="LW28" s="14"/>
      <c r="LX28" s="14"/>
      <c r="LY28" s="14"/>
      <c r="LZ28" s="14"/>
      <c r="MA28" s="14"/>
      <c r="MB28" s="14"/>
      <c r="MC28" s="14"/>
      <c r="MD28" s="14"/>
      <c r="ME28" s="14"/>
      <c r="MF28" s="14"/>
      <c r="MG28" s="14"/>
      <c r="MH28" s="14"/>
      <c r="MI28" s="14"/>
      <c r="MJ28" s="14"/>
      <c r="MK28" s="14"/>
      <c r="ML28" s="14"/>
      <c r="MM28" s="14"/>
      <c r="MN28" s="14"/>
      <c r="MO28" s="14"/>
      <c r="MP28" s="14"/>
      <c r="MQ28" s="14"/>
      <c r="MR28" s="14"/>
      <c r="MS28" s="14"/>
      <c r="MT28" s="14"/>
      <c r="MU28" s="14"/>
      <c r="MV28" s="14"/>
      <c r="MW28" s="14"/>
      <c r="MX28" s="14"/>
      <c r="MY28" s="14" t="s">
        <v>3048</v>
      </c>
      <c r="MZ28" s="14" t="s">
        <v>2541</v>
      </c>
      <c r="NA28" s="14">
        <v>0</v>
      </c>
      <c r="NB28" s="14">
        <v>0</v>
      </c>
      <c r="NC28" s="14">
        <v>0</v>
      </c>
      <c r="ND28" s="14">
        <v>0</v>
      </c>
      <c r="NE28" s="14">
        <v>1</v>
      </c>
      <c r="NF28" s="14">
        <v>0</v>
      </c>
      <c r="NG28" s="14">
        <v>0</v>
      </c>
      <c r="NH28" s="14">
        <v>0</v>
      </c>
      <c r="NI28" s="14"/>
      <c r="NJ28" s="14" t="s">
        <v>699</v>
      </c>
      <c r="NK28" s="14">
        <v>0</v>
      </c>
      <c r="NL28" s="14">
        <v>0</v>
      </c>
      <c r="NM28" s="14">
        <v>0</v>
      </c>
      <c r="NN28" s="14">
        <v>0</v>
      </c>
      <c r="NO28" s="14">
        <v>1</v>
      </c>
      <c r="NP28" s="14">
        <v>0</v>
      </c>
      <c r="NQ28" s="14" t="s">
        <v>267</v>
      </c>
      <c r="NR28" s="14">
        <v>1</v>
      </c>
      <c r="NS28" s="14">
        <v>0</v>
      </c>
      <c r="NT28" s="14">
        <v>0</v>
      </c>
      <c r="NU28" s="14">
        <v>0</v>
      </c>
      <c r="NV28" s="14">
        <v>0</v>
      </c>
      <c r="NW28" s="14">
        <v>0</v>
      </c>
      <c r="NX28" s="14">
        <v>0</v>
      </c>
      <c r="NY28" s="14">
        <v>0</v>
      </c>
      <c r="NZ28" s="14">
        <v>0</v>
      </c>
      <c r="OA28" s="14">
        <v>0</v>
      </c>
      <c r="OB28" s="14">
        <v>0</v>
      </c>
      <c r="OC28" s="14">
        <v>0</v>
      </c>
      <c r="OD28" s="14"/>
      <c r="OE28" s="14"/>
      <c r="OF28" s="14"/>
      <c r="OG28" s="14"/>
      <c r="OH28" s="14"/>
      <c r="OI28" s="14"/>
      <c r="OJ28" s="14"/>
      <c r="OK28" s="14"/>
      <c r="OL28" s="14"/>
      <c r="OM28" s="14"/>
      <c r="ON28" s="14"/>
      <c r="OO28" s="14"/>
      <c r="OP28" s="14"/>
      <c r="OQ28" s="14"/>
      <c r="OR28" s="14"/>
      <c r="OS28" s="14"/>
      <c r="OT28" s="14"/>
      <c r="OU28" s="14"/>
      <c r="OV28" s="14"/>
      <c r="OW28" s="14"/>
      <c r="OX28" s="14"/>
      <c r="OY28" s="14"/>
      <c r="OZ28" s="14"/>
      <c r="PA28" s="14"/>
      <c r="PB28" s="14"/>
      <c r="PC28" s="14"/>
      <c r="PD28" s="14"/>
      <c r="PE28" s="14"/>
      <c r="PF28" s="14"/>
      <c r="PG28" s="14"/>
      <c r="PH28" s="14" t="s">
        <v>267</v>
      </c>
      <c r="PI28" s="14">
        <v>1</v>
      </c>
      <c r="PJ28" s="14">
        <v>0</v>
      </c>
      <c r="PK28" s="14">
        <v>0</v>
      </c>
      <c r="PL28" s="14">
        <v>0</v>
      </c>
      <c r="PM28" s="14">
        <v>0</v>
      </c>
      <c r="PN28" s="14">
        <v>0</v>
      </c>
      <c r="PO28" s="14">
        <v>0</v>
      </c>
      <c r="PP28" s="14">
        <v>0</v>
      </c>
      <c r="PQ28" s="14">
        <v>0</v>
      </c>
      <c r="PR28" s="14"/>
      <c r="PS28" s="14"/>
      <c r="PT28" s="14"/>
      <c r="PU28" s="14"/>
      <c r="PV28" s="14"/>
      <c r="PW28" s="14"/>
      <c r="PX28" s="14"/>
      <c r="PY28" s="14"/>
      <c r="PZ28" s="14"/>
      <c r="QA28" s="14"/>
      <c r="QB28" s="14"/>
      <c r="QC28" s="14"/>
      <c r="QD28" s="14"/>
      <c r="QE28" s="14"/>
      <c r="QF28" s="14"/>
      <c r="QG28" s="14"/>
      <c r="QH28" s="14"/>
      <c r="QI28" s="14"/>
      <c r="QJ28" s="14"/>
      <c r="QK28" s="14"/>
      <c r="QL28" s="14"/>
      <c r="QM28" s="14"/>
      <c r="QN28" s="14"/>
      <c r="QO28" s="14"/>
      <c r="QP28" s="14" t="s">
        <v>300</v>
      </c>
      <c r="QQ28" s="14">
        <v>0</v>
      </c>
      <c r="QR28" s="14">
        <v>1</v>
      </c>
      <c r="QS28" s="14">
        <v>0</v>
      </c>
      <c r="QT28" s="14">
        <v>0</v>
      </c>
      <c r="QU28" s="14">
        <v>0</v>
      </c>
      <c r="QV28" s="14">
        <v>0</v>
      </c>
      <c r="QW28" s="14">
        <v>0</v>
      </c>
      <c r="QX28" s="14"/>
      <c r="QY28" s="14">
        <v>0</v>
      </c>
      <c r="QZ28" s="14">
        <v>0</v>
      </c>
      <c r="RA28" s="14">
        <v>0</v>
      </c>
      <c r="RB28" s="14"/>
      <c r="RC28" s="14"/>
      <c r="RD28" s="14"/>
      <c r="RE28" s="14"/>
      <c r="RF28" s="14"/>
      <c r="RG28" s="14"/>
      <c r="RH28" s="14"/>
      <c r="RI28" s="14"/>
      <c r="RJ28" s="14"/>
      <c r="RK28" s="14"/>
      <c r="RL28" s="14"/>
      <c r="RM28" s="14"/>
      <c r="RN28" s="14"/>
      <c r="RO28" s="14"/>
      <c r="RP28" s="14"/>
      <c r="RQ28" s="14"/>
      <c r="RR28" s="14"/>
      <c r="RS28" s="14"/>
      <c r="RT28" s="14"/>
      <c r="RU28" s="14"/>
      <c r="RV28" s="14"/>
      <c r="RW28" s="14"/>
      <c r="RX28" s="14"/>
      <c r="RY28" s="14"/>
      <c r="RZ28" s="14"/>
      <c r="SA28" s="14"/>
      <c r="SB28" s="14"/>
      <c r="SC28" s="14" t="s">
        <v>287</v>
      </c>
      <c r="SD28" s="14">
        <v>1</v>
      </c>
      <c r="SE28" s="14">
        <v>0</v>
      </c>
      <c r="SF28" s="14">
        <v>0</v>
      </c>
      <c r="SG28" s="14">
        <v>0</v>
      </c>
      <c r="SH28" s="14">
        <v>0</v>
      </c>
      <c r="SI28" s="14">
        <v>0</v>
      </c>
      <c r="SJ28" s="14">
        <v>0</v>
      </c>
      <c r="SK28" s="14">
        <v>0</v>
      </c>
      <c r="SL28" s="14">
        <v>0</v>
      </c>
      <c r="SM28" s="14">
        <v>0</v>
      </c>
      <c r="SN28" s="14">
        <v>0</v>
      </c>
      <c r="SO28" s="14">
        <v>0</v>
      </c>
      <c r="SP28" s="14">
        <v>0</v>
      </c>
      <c r="SQ28" s="14"/>
      <c r="SR28" s="14"/>
      <c r="SS28" s="14" t="s">
        <v>271</v>
      </c>
      <c r="ST28" s="14">
        <v>1</v>
      </c>
      <c r="SU28" s="14">
        <v>0</v>
      </c>
      <c r="SV28" s="14">
        <v>0</v>
      </c>
      <c r="SW28" s="14"/>
      <c r="SX28" s="14"/>
      <c r="SY28" s="14"/>
      <c r="SZ28" s="14"/>
      <c r="TA28" s="14"/>
      <c r="TB28" s="14"/>
      <c r="TC28" s="14"/>
      <c r="TD28" s="14"/>
      <c r="TE28" s="14" t="s">
        <v>252</v>
      </c>
      <c r="TF28" s="14" t="s">
        <v>252</v>
      </c>
      <c r="TG28" s="14"/>
      <c r="TH28" s="14"/>
      <c r="TI28" s="14"/>
      <c r="TJ28" s="14"/>
      <c r="TK28" s="14"/>
      <c r="TL28" s="14"/>
      <c r="TM28" s="14"/>
      <c r="TN28" s="14"/>
      <c r="TO28" s="14"/>
      <c r="TP28" s="14"/>
      <c r="TR28" s="14">
        <v>227588363</v>
      </c>
      <c r="TS28" s="14" t="s">
        <v>700</v>
      </c>
      <c r="TT28" s="12">
        <v>44498.361851851849</v>
      </c>
      <c r="TU28" s="14"/>
      <c r="TV28" s="14"/>
      <c r="TW28" s="14" t="s">
        <v>279</v>
      </c>
      <c r="TX28" s="14" t="s">
        <v>280</v>
      </c>
      <c r="TY28" s="14"/>
      <c r="TZ28" s="14">
        <v>26</v>
      </c>
    </row>
    <row r="29" spans="1:546" s="3" customFormat="1" x14ac:dyDescent="0.25">
      <c r="A29" s="12">
        <v>44495.608789004633</v>
      </c>
      <c r="B29" s="12">
        <v>44495.645418402783</v>
      </c>
      <c r="C29" s="12">
        <v>44495</v>
      </c>
      <c r="D29" s="14" t="s">
        <v>495</v>
      </c>
      <c r="E29" s="14"/>
      <c r="F29" s="12">
        <v>44495</v>
      </c>
      <c r="G29" s="14" t="s">
        <v>240</v>
      </c>
      <c r="H29" s="14" t="s">
        <v>240</v>
      </c>
      <c r="I29" s="14" t="s">
        <v>252</v>
      </c>
      <c r="J29" s="14" t="s">
        <v>496</v>
      </c>
      <c r="K29" s="14" t="s">
        <v>307</v>
      </c>
      <c r="L29" s="14"/>
      <c r="M29" s="14" t="s">
        <v>389</v>
      </c>
      <c r="N29" s="14"/>
      <c r="O29" s="14"/>
      <c r="P29" s="14"/>
      <c r="Q29" s="14"/>
      <c r="R29" s="14"/>
      <c r="S29" s="14"/>
      <c r="T29" s="14"/>
      <c r="U29" s="14"/>
      <c r="V29" s="14"/>
      <c r="W29" s="14"/>
      <c r="X29" s="14"/>
      <c r="Y29" s="14"/>
      <c r="Z29" s="14"/>
      <c r="AA29" s="14"/>
      <c r="AB29" s="14"/>
      <c r="AC29" s="14" t="s">
        <v>497</v>
      </c>
      <c r="AD29" s="14">
        <v>1</v>
      </c>
      <c r="AE29" s="14">
        <v>0</v>
      </c>
      <c r="AF29" s="14">
        <v>0</v>
      </c>
      <c r="AG29" s="14"/>
      <c r="AH29" s="14"/>
      <c r="AI29" s="14"/>
      <c r="AJ29" s="14"/>
      <c r="AK29" s="14"/>
      <c r="AL29" s="14"/>
      <c r="AM29" s="14"/>
      <c r="AN29" s="14"/>
      <c r="AO29" s="14"/>
      <c r="AP29" s="14" t="s">
        <v>541</v>
      </c>
      <c r="AQ29" s="14" t="s">
        <v>247</v>
      </c>
      <c r="AR29" s="14">
        <v>1</v>
      </c>
      <c r="AS29" s="14">
        <v>0</v>
      </c>
      <c r="AT29" s="14">
        <v>0</v>
      </c>
      <c r="AU29" s="14">
        <v>0</v>
      </c>
      <c r="AV29" s="14">
        <v>0</v>
      </c>
      <c r="AW29" s="14">
        <v>0</v>
      </c>
      <c r="AX29" s="14">
        <v>0</v>
      </c>
      <c r="AY29" s="14">
        <v>0</v>
      </c>
      <c r="AZ29" s="14"/>
      <c r="BA29" s="14" t="s">
        <v>282</v>
      </c>
      <c r="BB29" s="14"/>
      <c r="BC29" s="14" t="s">
        <v>249</v>
      </c>
      <c r="BD29" s="14"/>
      <c r="BE29" s="14">
        <v>100</v>
      </c>
      <c r="BF29" s="14"/>
      <c r="BG29" s="14"/>
      <c r="BH29" s="14"/>
      <c r="BI29" s="14"/>
      <c r="BJ29" s="14"/>
      <c r="BK29" s="14"/>
      <c r="BL29" s="14"/>
      <c r="BM29" s="14"/>
      <c r="BN29" s="14"/>
      <c r="BO29" s="14" t="s">
        <v>2511</v>
      </c>
      <c r="BP29" s="14"/>
      <c r="BQ29" s="14"/>
      <c r="BR29" s="14"/>
      <c r="BS29" s="14"/>
      <c r="BT29" s="14"/>
      <c r="BU29" s="14"/>
      <c r="BV29" s="14"/>
      <c r="BW29" s="14"/>
      <c r="BX29" s="14"/>
      <c r="BY29" s="14"/>
      <c r="BZ29" s="14"/>
      <c r="CA29" s="14"/>
      <c r="CB29" s="14" t="s">
        <v>335</v>
      </c>
      <c r="CC29" s="14" t="s">
        <v>247</v>
      </c>
      <c r="CD29" s="14">
        <v>1</v>
      </c>
      <c r="CE29" s="14">
        <v>0</v>
      </c>
      <c r="CF29" s="14">
        <v>0</v>
      </c>
      <c r="CG29" s="14">
        <v>0</v>
      </c>
      <c r="CH29" s="14">
        <v>0</v>
      </c>
      <c r="CI29" s="14">
        <v>0</v>
      </c>
      <c r="CJ29" s="14">
        <v>0</v>
      </c>
      <c r="CK29" s="14">
        <v>0</v>
      </c>
      <c r="CL29" s="14"/>
      <c r="CM29" s="14" t="s">
        <v>352</v>
      </c>
      <c r="CN29" s="14"/>
      <c r="CO29" s="14" t="s">
        <v>249</v>
      </c>
      <c r="CP29" s="14"/>
      <c r="CQ29" s="14">
        <v>250</v>
      </c>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t="s">
        <v>251</v>
      </c>
      <c r="FA29" s="14"/>
      <c r="FB29" s="14"/>
      <c r="FC29" s="14" t="s">
        <v>704</v>
      </c>
      <c r="FD29" s="14">
        <v>1</v>
      </c>
      <c r="FE29" s="14">
        <v>0</v>
      </c>
      <c r="FF29" s="14">
        <v>0</v>
      </c>
      <c r="FG29" s="14">
        <v>0</v>
      </c>
      <c r="FH29" s="14">
        <v>0</v>
      </c>
      <c r="FI29" s="14">
        <v>0</v>
      </c>
      <c r="FJ29" s="14">
        <v>0</v>
      </c>
      <c r="FK29" s="14">
        <v>0</v>
      </c>
      <c r="FL29" s="14">
        <v>0</v>
      </c>
      <c r="FM29" s="14">
        <v>0</v>
      </c>
      <c r="FN29" s="14">
        <v>0</v>
      </c>
      <c r="FO29" s="14">
        <v>0</v>
      </c>
      <c r="FP29" s="14">
        <v>0</v>
      </c>
      <c r="FQ29" s="14">
        <v>0</v>
      </c>
      <c r="FR29" s="14">
        <v>0</v>
      </c>
      <c r="FS29" s="14">
        <v>0</v>
      </c>
      <c r="FT29" s="14">
        <v>0</v>
      </c>
      <c r="FU29" s="14">
        <v>1</v>
      </c>
      <c r="FV29" s="14">
        <v>0</v>
      </c>
      <c r="FW29" s="14">
        <v>0</v>
      </c>
      <c r="FX29" s="14" t="s">
        <v>2858</v>
      </c>
      <c r="FY29" s="14"/>
      <c r="FZ29" s="14" t="s">
        <v>252</v>
      </c>
      <c r="GA29" s="14" t="s">
        <v>2876</v>
      </c>
      <c r="GB29" s="14"/>
      <c r="GC29" s="14"/>
      <c r="GD29" s="14"/>
      <c r="GE29" s="14"/>
      <c r="GF29" s="14" t="s">
        <v>240</v>
      </c>
      <c r="GG29" s="14" t="s">
        <v>2894</v>
      </c>
      <c r="GH29" s="14" t="s">
        <v>287</v>
      </c>
      <c r="GI29" s="14">
        <v>1</v>
      </c>
      <c r="GJ29" s="14">
        <v>0</v>
      </c>
      <c r="GK29" s="14">
        <v>0</v>
      </c>
      <c r="GL29" s="14">
        <v>0</v>
      </c>
      <c r="GM29" s="14">
        <v>0</v>
      </c>
      <c r="GN29" s="14">
        <v>0</v>
      </c>
      <c r="GO29" s="14"/>
      <c r="GP29" s="14"/>
      <c r="GQ29" s="14"/>
      <c r="GR29" s="14"/>
      <c r="GS29" s="14"/>
      <c r="GT29" s="14"/>
      <c r="GU29" s="14"/>
      <c r="GV29" s="14"/>
      <c r="GW29" s="14"/>
      <c r="GX29" s="14"/>
      <c r="GY29" s="14"/>
      <c r="GZ29" s="14"/>
      <c r="HA29" s="14"/>
      <c r="HB29" s="14"/>
      <c r="HC29" s="14"/>
      <c r="HD29" s="14"/>
      <c r="HE29" s="14"/>
      <c r="HF29" s="14" t="s">
        <v>709</v>
      </c>
      <c r="HG29" s="14">
        <v>0</v>
      </c>
      <c r="HH29" s="14">
        <v>1</v>
      </c>
      <c r="HI29" s="14">
        <v>1</v>
      </c>
      <c r="HJ29" s="14">
        <v>1</v>
      </c>
      <c r="HK29" s="14">
        <v>0</v>
      </c>
      <c r="HL29" s="14">
        <v>0</v>
      </c>
      <c r="HM29" s="14">
        <v>0</v>
      </c>
      <c r="HN29" s="14">
        <v>0</v>
      </c>
      <c r="HO29" s="14">
        <v>0</v>
      </c>
      <c r="HP29" s="14">
        <v>0</v>
      </c>
      <c r="HQ29" s="14">
        <v>0</v>
      </c>
      <c r="HR29" s="14">
        <v>0</v>
      </c>
      <c r="HS29" s="14"/>
      <c r="HT29" s="14" t="s">
        <v>257</v>
      </c>
      <c r="HU29" s="14" t="s">
        <v>240</v>
      </c>
      <c r="HV29" s="14"/>
      <c r="HW29" s="14"/>
      <c r="HX29" s="14"/>
      <c r="HY29" s="14"/>
      <c r="HZ29" s="14"/>
      <c r="IA29" s="14"/>
      <c r="IB29" s="14"/>
      <c r="IC29" s="14" t="s">
        <v>419</v>
      </c>
      <c r="ID29" s="14">
        <v>1</v>
      </c>
      <c r="IE29" s="14">
        <v>0</v>
      </c>
      <c r="IF29" s="14">
        <v>0</v>
      </c>
      <c r="IG29" s="14">
        <v>0</v>
      </c>
      <c r="IH29" s="14">
        <v>0</v>
      </c>
      <c r="II29" s="14">
        <v>0</v>
      </c>
      <c r="IJ29" s="14"/>
      <c r="IK29" s="14">
        <v>0</v>
      </c>
      <c r="IL29" s="14">
        <v>0</v>
      </c>
      <c r="IM29" s="14">
        <v>0</v>
      </c>
      <c r="IN29" s="14"/>
      <c r="IO29" s="73"/>
      <c r="IP29" s="14"/>
      <c r="IQ29" s="14"/>
      <c r="IR29" s="14"/>
      <c r="IS29" s="14"/>
      <c r="IT29" s="14"/>
      <c r="IU29" s="14"/>
      <c r="IV29" s="14"/>
      <c r="IW29" s="14"/>
      <c r="IX29" s="14"/>
      <c r="IY29" s="14"/>
      <c r="IZ29" s="34" t="s">
        <v>2967</v>
      </c>
      <c r="JA29" s="14" t="s">
        <v>593</v>
      </c>
      <c r="JB29" s="14">
        <v>1</v>
      </c>
      <c r="JC29" s="14">
        <v>0</v>
      </c>
      <c r="JD29" s="14">
        <v>1</v>
      </c>
      <c r="JE29" s="14">
        <v>1</v>
      </c>
      <c r="JF29" s="14">
        <v>0</v>
      </c>
      <c r="JG29" s="14">
        <v>0</v>
      </c>
      <c r="JH29" s="14">
        <v>0</v>
      </c>
      <c r="JI29" s="14">
        <v>0</v>
      </c>
      <c r="JJ29" s="14">
        <v>0</v>
      </c>
      <c r="JK29" s="14">
        <v>0</v>
      </c>
      <c r="JL29" s="14">
        <v>0</v>
      </c>
      <c r="JM29" s="14">
        <v>0</v>
      </c>
      <c r="JN29" s="14">
        <v>0</v>
      </c>
      <c r="JO29" s="14">
        <v>0</v>
      </c>
      <c r="JP29" s="14">
        <v>0</v>
      </c>
      <c r="JQ29" s="14"/>
      <c r="JR29" s="14" t="s">
        <v>292</v>
      </c>
      <c r="JS29" s="14"/>
      <c r="JT29" s="14"/>
      <c r="JU29" s="14"/>
      <c r="JV29" s="14"/>
      <c r="JW29" s="14"/>
      <c r="JX29" s="14"/>
      <c r="JY29" s="14"/>
      <c r="JZ29" s="14"/>
      <c r="KA29" s="14"/>
      <c r="KB29" s="14"/>
      <c r="KC29" s="14"/>
      <c r="KD29" s="73"/>
      <c r="KE29" s="73"/>
      <c r="KF29" s="73"/>
      <c r="KG29" s="73"/>
      <c r="KH29" s="73"/>
      <c r="KI29" s="73"/>
      <c r="KJ29" s="73"/>
      <c r="KK29" s="73"/>
      <c r="KL29" s="73"/>
      <c r="KM29" s="73"/>
      <c r="KN29" s="14"/>
      <c r="KO29" s="3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t="s">
        <v>3043</v>
      </c>
      <c r="MZ29" s="14" t="s">
        <v>2541</v>
      </c>
      <c r="NA29" s="14">
        <v>0</v>
      </c>
      <c r="NB29" s="14">
        <v>0</v>
      </c>
      <c r="NC29" s="14">
        <v>0</v>
      </c>
      <c r="ND29" s="14">
        <v>0</v>
      </c>
      <c r="NE29" s="14">
        <v>1</v>
      </c>
      <c r="NF29" s="14">
        <v>0</v>
      </c>
      <c r="NG29" s="14">
        <v>0</v>
      </c>
      <c r="NH29" s="14">
        <v>0</v>
      </c>
      <c r="NI29" s="14"/>
      <c r="NJ29" s="14" t="s">
        <v>713</v>
      </c>
      <c r="NK29" s="14">
        <v>1</v>
      </c>
      <c r="NL29" s="14">
        <v>0</v>
      </c>
      <c r="NM29" s="14">
        <v>0</v>
      </c>
      <c r="NN29" s="14">
        <v>0</v>
      </c>
      <c r="NO29" s="14">
        <v>1</v>
      </c>
      <c r="NP29" s="14">
        <v>0</v>
      </c>
      <c r="NQ29" s="14" t="s">
        <v>426</v>
      </c>
      <c r="NR29" s="14">
        <v>0</v>
      </c>
      <c r="NS29" s="14">
        <v>0</v>
      </c>
      <c r="NT29" s="14">
        <v>0</v>
      </c>
      <c r="NU29" s="14">
        <v>0</v>
      </c>
      <c r="NV29" s="14">
        <v>1</v>
      </c>
      <c r="NW29" s="14">
        <v>0</v>
      </c>
      <c r="NX29" s="14">
        <v>0</v>
      </c>
      <c r="NY29" s="14">
        <v>0</v>
      </c>
      <c r="NZ29" s="14">
        <v>0</v>
      </c>
      <c r="OA29" s="14">
        <v>0</v>
      </c>
      <c r="OB29" s="14">
        <v>0</v>
      </c>
      <c r="OC29" s="14">
        <v>0</v>
      </c>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t="s">
        <v>267</v>
      </c>
      <c r="PI29" s="14">
        <v>1</v>
      </c>
      <c r="PJ29" s="14">
        <v>0</v>
      </c>
      <c r="PK29" s="14">
        <v>0</v>
      </c>
      <c r="PL29" s="14">
        <v>0</v>
      </c>
      <c r="PM29" s="14">
        <v>0</v>
      </c>
      <c r="PN29" s="14">
        <v>0</v>
      </c>
      <c r="PO29" s="14">
        <v>0</v>
      </c>
      <c r="PP29" s="14">
        <v>0</v>
      </c>
      <c r="PQ29" s="14">
        <v>0</v>
      </c>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t="s">
        <v>2514</v>
      </c>
      <c r="QQ29" s="14">
        <v>0</v>
      </c>
      <c r="QR29" s="14">
        <v>0</v>
      </c>
      <c r="QS29" s="14">
        <v>0</v>
      </c>
      <c r="QT29" s="14">
        <v>0</v>
      </c>
      <c r="QU29" s="14">
        <v>0</v>
      </c>
      <c r="QV29" s="14">
        <v>0</v>
      </c>
      <c r="QW29" s="14">
        <v>0</v>
      </c>
      <c r="QX29" s="14">
        <v>1</v>
      </c>
      <c r="QY29" s="14">
        <v>0</v>
      </c>
      <c r="QZ29" s="14">
        <v>0</v>
      </c>
      <c r="RA29" s="14">
        <v>0</v>
      </c>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t="s">
        <v>287</v>
      </c>
      <c r="SD29" s="14">
        <v>1</v>
      </c>
      <c r="SE29" s="14">
        <v>0</v>
      </c>
      <c r="SF29" s="14">
        <v>0</v>
      </c>
      <c r="SG29" s="14">
        <v>0</v>
      </c>
      <c r="SH29" s="14">
        <v>0</v>
      </c>
      <c r="SI29" s="14">
        <v>0</v>
      </c>
      <c r="SJ29" s="14">
        <v>0</v>
      </c>
      <c r="SK29" s="14">
        <v>0</v>
      </c>
      <c r="SL29" s="14">
        <v>0</v>
      </c>
      <c r="SM29" s="14">
        <v>0</v>
      </c>
      <c r="SN29" s="14">
        <v>0</v>
      </c>
      <c r="SO29" s="14">
        <v>0</v>
      </c>
      <c r="SP29" s="14">
        <v>0</v>
      </c>
      <c r="SQ29" s="14"/>
      <c r="SR29" s="14"/>
      <c r="SS29" s="14" t="s">
        <v>271</v>
      </c>
      <c r="ST29" s="14">
        <v>1</v>
      </c>
      <c r="SU29" s="14">
        <v>0</v>
      </c>
      <c r="SV29" s="14">
        <v>0</v>
      </c>
      <c r="SW29" s="14"/>
      <c r="SX29" s="14"/>
      <c r="SY29" s="14"/>
      <c r="SZ29" s="14"/>
      <c r="TA29" s="14"/>
      <c r="TB29" s="14"/>
      <c r="TC29" s="14"/>
      <c r="TD29" s="14"/>
      <c r="TE29" s="14" t="s">
        <v>240</v>
      </c>
      <c r="TF29" s="14" t="s">
        <v>255</v>
      </c>
      <c r="TG29" s="14"/>
      <c r="TH29" s="73" t="s">
        <v>3095</v>
      </c>
      <c r="TI29" s="14"/>
      <c r="TJ29" s="14"/>
      <c r="TK29" s="14"/>
      <c r="TL29" s="14"/>
      <c r="TM29" s="14"/>
      <c r="TN29" s="14"/>
      <c r="TO29" s="14"/>
      <c r="TP29" s="14"/>
      <c r="TQ29" s="34" t="s">
        <v>2083</v>
      </c>
      <c r="TR29" s="14">
        <v>227591598</v>
      </c>
      <c r="TS29" s="14" t="s">
        <v>718</v>
      </c>
      <c r="TT29" s="12">
        <v>44498.372986111113</v>
      </c>
      <c r="TU29" s="14"/>
      <c r="TV29" s="14"/>
      <c r="TW29" s="14" t="s">
        <v>279</v>
      </c>
      <c r="TX29" s="14" t="s">
        <v>280</v>
      </c>
      <c r="TY29" s="14"/>
      <c r="TZ29" s="14">
        <v>27</v>
      </c>
    </row>
    <row r="30" spans="1:546" s="3" customFormat="1" x14ac:dyDescent="0.25">
      <c r="A30" s="12">
        <v>44495.903870856477</v>
      </c>
      <c r="B30" s="12">
        <v>44495.91679545139</v>
      </c>
      <c r="C30" s="12">
        <v>44495</v>
      </c>
      <c r="D30" s="14" t="s">
        <v>495</v>
      </c>
      <c r="E30" s="14"/>
      <c r="F30" s="12">
        <v>44495</v>
      </c>
      <c r="G30" s="14" t="s">
        <v>240</v>
      </c>
      <c r="H30" s="14" t="s">
        <v>240</v>
      </c>
      <c r="I30" s="14" t="s">
        <v>252</v>
      </c>
      <c r="J30" s="14" t="s">
        <v>496</v>
      </c>
      <c r="K30" s="14" t="s">
        <v>307</v>
      </c>
      <c r="L30" s="14"/>
      <c r="M30" s="14" t="s">
        <v>389</v>
      </c>
      <c r="N30" s="14"/>
      <c r="O30" s="14"/>
      <c r="P30" s="14"/>
      <c r="Q30" s="14"/>
      <c r="R30" s="14"/>
      <c r="S30" s="14"/>
      <c r="T30" s="14"/>
      <c r="U30" s="14"/>
      <c r="V30" s="14"/>
      <c r="W30" s="14"/>
      <c r="X30" s="14"/>
      <c r="Y30" s="14"/>
      <c r="Z30" s="14"/>
      <c r="AA30" s="14"/>
      <c r="AB30" s="14"/>
      <c r="AC30" s="14" t="s">
        <v>497</v>
      </c>
      <c r="AD30" s="14">
        <v>1</v>
      </c>
      <c r="AE30" s="14">
        <v>0</v>
      </c>
      <c r="AF30" s="14">
        <v>0</v>
      </c>
      <c r="AG30" s="14"/>
      <c r="AH30" s="14"/>
      <c r="AI30" s="14"/>
      <c r="AJ30" s="14"/>
      <c r="AK30" s="14"/>
      <c r="AL30" s="14"/>
      <c r="AM30" s="14"/>
      <c r="AN30" s="14"/>
      <c r="AO30" s="14"/>
      <c r="AP30" s="14" t="s">
        <v>541</v>
      </c>
      <c r="AQ30" s="14" t="s">
        <v>247</v>
      </c>
      <c r="AR30" s="14">
        <v>1</v>
      </c>
      <c r="AS30" s="14">
        <v>0</v>
      </c>
      <c r="AT30" s="14">
        <v>0</v>
      </c>
      <c r="AU30" s="14">
        <v>0</v>
      </c>
      <c r="AV30" s="14">
        <v>0</v>
      </c>
      <c r="AW30" s="14">
        <v>0</v>
      </c>
      <c r="AX30" s="14">
        <v>0</v>
      </c>
      <c r="AY30" s="14">
        <v>0</v>
      </c>
      <c r="AZ30" s="14"/>
      <c r="BA30" s="14" t="s">
        <v>282</v>
      </c>
      <c r="BB30" s="14"/>
      <c r="BC30" s="14" t="s">
        <v>249</v>
      </c>
      <c r="BD30" s="14"/>
      <c r="BE30" s="14">
        <v>100</v>
      </c>
      <c r="BF30" s="14"/>
      <c r="BG30" s="14"/>
      <c r="BH30" s="14"/>
      <c r="BI30" s="14"/>
      <c r="BJ30" s="14"/>
      <c r="BK30" s="14"/>
      <c r="BL30" s="14"/>
      <c r="BM30" s="14"/>
      <c r="BN30" s="14"/>
      <c r="BO30" s="14" t="s">
        <v>2511</v>
      </c>
      <c r="BP30" s="14"/>
      <c r="BQ30" s="14"/>
      <c r="BR30" s="14"/>
      <c r="BS30" s="14"/>
      <c r="BT30" s="14"/>
      <c r="BU30" s="14"/>
      <c r="BV30" s="14"/>
      <c r="BW30" s="14"/>
      <c r="BX30" s="14"/>
      <c r="BY30" s="14"/>
      <c r="BZ30" s="14"/>
      <c r="CA30" s="14"/>
      <c r="CB30" s="14" t="s">
        <v>335</v>
      </c>
      <c r="CC30" s="14" t="s">
        <v>247</v>
      </c>
      <c r="CD30" s="14">
        <v>1</v>
      </c>
      <c r="CE30" s="14">
        <v>0</v>
      </c>
      <c r="CF30" s="14">
        <v>0</v>
      </c>
      <c r="CG30" s="14">
        <v>0</v>
      </c>
      <c r="CH30" s="14">
        <v>0</v>
      </c>
      <c r="CI30" s="14">
        <v>0</v>
      </c>
      <c r="CJ30" s="14">
        <v>0</v>
      </c>
      <c r="CK30" s="14">
        <v>0</v>
      </c>
      <c r="CL30" s="14"/>
      <c r="CM30" s="14" t="s">
        <v>352</v>
      </c>
      <c r="CN30" s="14"/>
      <c r="CO30" s="14" t="s">
        <v>336</v>
      </c>
      <c r="CP30" s="14"/>
      <c r="CQ30" s="14">
        <v>200</v>
      </c>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t="s">
        <v>251</v>
      </c>
      <c r="FA30" s="14"/>
      <c r="FB30" s="14"/>
      <c r="FC30" s="14" t="s">
        <v>721</v>
      </c>
      <c r="FD30" s="14">
        <v>1</v>
      </c>
      <c r="FE30" s="14">
        <v>0</v>
      </c>
      <c r="FF30" s="14">
        <v>0</v>
      </c>
      <c r="FG30" s="14">
        <v>0</v>
      </c>
      <c r="FH30" s="14">
        <v>0</v>
      </c>
      <c r="FI30" s="14">
        <v>0</v>
      </c>
      <c r="FJ30" s="14">
        <v>1</v>
      </c>
      <c r="FK30" s="14">
        <v>0</v>
      </c>
      <c r="FL30" s="14">
        <v>0</v>
      </c>
      <c r="FM30" s="14">
        <v>0</v>
      </c>
      <c r="FN30" s="14">
        <v>0</v>
      </c>
      <c r="FO30" s="14">
        <v>0</v>
      </c>
      <c r="FP30" s="14">
        <v>0</v>
      </c>
      <c r="FQ30" s="14">
        <v>0</v>
      </c>
      <c r="FR30" s="14">
        <v>0</v>
      </c>
      <c r="FS30" s="14">
        <v>0</v>
      </c>
      <c r="FT30" s="14">
        <v>0</v>
      </c>
      <c r="FU30" s="14">
        <v>1</v>
      </c>
      <c r="FV30" s="14">
        <v>0</v>
      </c>
      <c r="FW30" s="14">
        <v>0</v>
      </c>
      <c r="FX30" s="14" t="s">
        <v>2859</v>
      </c>
      <c r="FY30" s="14"/>
      <c r="FZ30" s="14" t="s">
        <v>252</v>
      </c>
      <c r="GA30" s="14" t="s">
        <v>2877</v>
      </c>
      <c r="GB30" s="14"/>
      <c r="GC30" s="14"/>
      <c r="GD30" s="14"/>
      <c r="GE30" s="14"/>
      <c r="GF30" s="14" t="s">
        <v>240</v>
      </c>
      <c r="GG30" s="14" t="s">
        <v>2517</v>
      </c>
      <c r="GH30" s="14" t="s">
        <v>287</v>
      </c>
      <c r="GI30" s="14">
        <v>1</v>
      </c>
      <c r="GJ30" s="14">
        <v>0</v>
      </c>
      <c r="GK30" s="14">
        <v>0</v>
      </c>
      <c r="GL30" s="14">
        <v>0</v>
      </c>
      <c r="GM30" s="14">
        <v>0</v>
      </c>
      <c r="GN30" s="14">
        <v>0</v>
      </c>
      <c r="GO30" s="14"/>
      <c r="GP30" s="14"/>
      <c r="GQ30" s="14"/>
      <c r="GR30" s="14"/>
      <c r="GS30" s="14"/>
      <c r="GT30" s="14"/>
      <c r="GU30" s="14"/>
      <c r="GV30" s="14"/>
      <c r="GW30" s="14"/>
      <c r="GX30" s="14"/>
      <c r="GY30" s="14"/>
      <c r="GZ30" s="14"/>
      <c r="HA30" s="14"/>
      <c r="HB30" s="14"/>
      <c r="HC30" s="14"/>
      <c r="HD30" s="14"/>
      <c r="HE30" s="14"/>
      <c r="HF30" s="14" t="s">
        <v>726</v>
      </c>
      <c r="HG30" s="14">
        <v>0</v>
      </c>
      <c r="HH30" s="14">
        <v>1</v>
      </c>
      <c r="HI30" s="14">
        <v>1</v>
      </c>
      <c r="HJ30" s="14">
        <v>0</v>
      </c>
      <c r="HK30" s="14">
        <v>0</v>
      </c>
      <c r="HL30" s="14">
        <v>0</v>
      </c>
      <c r="HM30" s="14">
        <v>0</v>
      </c>
      <c r="HN30" s="14">
        <v>1</v>
      </c>
      <c r="HO30" s="14">
        <v>0</v>
      </c>
      <c r="HP30" s="14">
        <v>0</v>
      </c>
      <c r="HQ30" s="14">
        <v>0</v>
      </c>
      <c r="HR30" s="14">
        <v>0</v>
      </c>
      <c r="HS30" s="14"/>
      <c r="HT30" s="14" t="s">
        <v>257</v>
      </c>
      <c r="HU30" s="14" t="s">
        <v>240</v>
      </c>
      <c r="HV30" s="14"/>
      <c r="HW30" s="14"/>
      <c r="HX30" s="14"/>
      <c r="HY30" s="14"/>
      <c r="HZ30" s="14"/>
      <c r="IA30" s="14"/>
      <c r="IB30" s="14"/>
      <c r="IC30" s="14" t="s">
        <v>2953</v>
      </c>
      <c r="ID30" s="14">
        <v>1</v>
      </c>
      <c r="IE30" s="14">
        <v>0</v>
      </c>
      <c r="IF30" s="14">
        <v>0</v>
      </c>
      <c r="IG30" s="14">
        <v>0</v>
      </c>
      <c r="IH30" s="14">
        <v>0</v>
      </c>
      <c r="II30" s="14">
        <v>0</v>
      </c>
      <c r="IJ30" s="14">
        <v>1</v>
      </c>
      <c r="IK30" s="14">
        <v>0</v>
      </c>
      <c r="IL30" s="14">
        <v>0</v>
      </c>
      <c r="IM30" s="14">
        <v>0</v>
      </c>
      <c r="IN30" s="14"/>
      <c r="IO30" s="73"/>
      <c r="IP30" s="14"/>
      <c r="IQ30" s="14"/>
      <c r="IR30" s="14"/>
      <c r="IS30" s="14"/>
      <c r="IT30" s="14"/>
      <c r="IU30" s="14"/>
      <c r="IV30" s="14"/>
      <c r="IW30" s="14"/>
      <c r="IX30" s="14"/>
      <c r="IY30" s="14"/>
      <c r="IZ30" s="14" t="s">
        <v>2968</v>
      </c>
      <c r="JA30" s="14" t="s">
        <v>593</v>
      </c>
      <c r="JB30" s="14">
        <v>1</v>
      </c>
      <c r="JC30" s="14">
        <v>0</v>
      </c>
      <c r="JD30" s="14">
        <v>1</v>
      </c>
      <c r="JE30" s="14">
        <v>1</v>
      </c>
      <c r="JF30" s="14">
        <v>0</v>
      </c>
      <c r="JG30" s="14">
        <v>0</v>
      </c>
      <c r="JH30" s="14">
        <v>0</v>
      </c>
      <c r="JI30" s="14">
        <v>0</v>
      </c>
      <c r="JJ30" s="14">
        <v>0</v>
      </c>
      <c r="JK30" s="14">
        <v>0</v>
      </c>
      <c r="JL30" s="14">
        <v>0</v>
      </c>
      <c r="JM30" s="14">
        <v>0</v>
      </c>
      <c r="JN30" s="14">
        <v>0</v>
      </c>
      <c r="JO30" s="14">
        <v>0</v>
      </c>
      <c r="JP30" s="14">
        <v>0</v>
      </c>
      <c r="JQ30" s="14"/>
      <c r="JR30" s="14" t="s">
        <v>292</v>
      </c>
      <c r="JS30" s="14"/>
      <c r="JT30" s="14"/>
      <c r="JU30" s="14"/>
      <c r="JV30" s="14"/>
      <c r="JW30" s="14"/>
      <c r="JX30" s="14"/>
      <c r="JY30" s="14"/>
      <c r="JZ30" s="14"/>
      <c r="KA30" s="14"/>
      <c r="KB30" s="14"/>
      <c r="KC30" s="14"/>
      <c r="KD30" s="73"/>
      <c r="KE30" s="73"/>
      <c r="KF30" s="73"/>
      <c r="KG30" s="73"/>
      <c r="KH30" s="73"/>
      <c r="KI30" s="73"/>
      <c r="KJ30" s="73"/>
      <c r="KK30" s="73"/>
      <c r="KL30" s="73"/>
      <c r="KM30" s="73"/>
      <c r="KN30" s="14"/>
      <c r="KO30" s="3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t="s">
        <v>3048</v>
      </c>
      <c r="MZ30" s="14" t="s">
        <v>2541</v>
      </c>
      <c r="NA30" s="14">
        <v>0</v>
      </c>
      <c r="NB30" s="14">
        <v>0</v>
      </c>
      <c r="NC30" s="14">
        <v>0</v>
      </c>
      <c r="ND30" s="14">
        <v>0</v>
      </c>
      <c r="NE30" s="14">
        <v>1</v>
      </c>
      <c r="NF30" s="14">
        <v>0</v>
      </c>
      <c r="NG30" s="14">
        <v>0</v>
      </c>
      <c r="NH30" s="14">
        <v>0</v>
      </c>
      <c r="NI30" s="14"/>
      <c r="NJ30" s="14" t="s">
        <v>425</v>
      </c>
      <c r="NK30" s="14">
        <v>1</v>
      </c>
      <c r="NL30" s="14">
        <v>0</v>
      </c>
      <c r="NM30" s="14">
        <v>0</v>
      </c>
      <c r="NN30" s="14">
        <v>0</v>
      </c>
      <c r="NO30" s="14">
        <v>1</v>
      </c>
      <c r="NP30" s="14">
        <v>0</v>
      </c>
      <c r="NQ30" s="14" t="s">
        <v>267</v>
      </c>
      <c r="NR30" s="14">
        <v>1</v>
      </c>
      <c r="NS30" s="14">
        <v>0</v>
      </c>
      <c r="NT30" s="14">
        <v>0</v>
      </c>
      <c r="NU30" s="14">
        <v>0</v>
      </c>
      <c r="NV30" s="14">
        <v>0</v>
      </c>
      <c r="NW30" s="14">
        <v>0</v>
      </c>
      <c r="NX30" s="14">
        <v>0</v>
      </c>
      <c r="NY30" s="14">
        <v>0</v>
      </c>
      <c r="NZ30" s="14">
        <v>0</v>
      </c>
      <c r="OA30" s="14">
        <v>0</v>
      </c>
      <c r="OB30" s="14">
        <v>0</v>
      </c>
      <c r="OC30" s="14">
        <v>0</v>
      </c>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t="s">
        <v>267</v>
      </c>
      <c r="PI30" s="14">
        <v>1</v>
      </c>
      <c r="PJ30" s="14">
        <v>0</v>
      </c>
      <c r="PK30" s="14">
        <v>0</v>
      </c>
      <c r="PL30" s="14">
        <v>0</v>
      </c>
      <c r="PM30" s="14">
        <v>0</v>
      </c>
      <c r="PN30" s="14">
        <v>0</v>
      </c>
      <c r="PO30" s="14">
        <v>0</v>
      </c>
      <c r="PP30" s="14">
        <v>0</v>
      </c>
      <c r="PQ30" s="14">
        <v>0</v>
      </c>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t="s">
        <v>2514</v>
      </c>
      <c r="QQ30" s="14">
        <v>0</v>
      </c>
      <c r="QR30" s="14">
        <v>0</v>
      </c>
      <c r="QS30" s="14">
        <v>0</v>
      </c>
      <c r="QT30" s="14">
        <v>0</v>
      </c>
      <c r="QU30" s="14">
        <v>0</v>
      </c>
      <c r="QV30" s="14">
        <v>0</v>
      </c>
      <c r="QW30" s="14">
        <v>0</v>
      </c>
      <c r="QX30" s="14">
        <v>1</v>
      </c>
      <c r="QY30" s="14">
        <v>0</v>
      </c>
      <c r="QZ30" s="14">
        <v>0</v>
      </c>
      <c r="RA30" s="14">
        <v>0</v>
      </c>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t="s">
        <v>287</v>
      </c>
      <c r="SD30" s="14">
        <v>1</v>
      </c>
      <c r="SE30" s="14">
        <v>0</v>
      </c>
      <c r="SF30" s="14">
        <v>0</v>
      </c>
      <c r="SG30" s="14">
        <v>0</v>
      </c>
      <c r="SH30" s="14">
        <v>0</v>
      </c>
      <c r="SI30" s="14">
        <v>0</v>
      </c>
      <c r="SJ30" s="14">
        <v>0</v>
      </c>
      <c r="SK30" s="14">
        <v>0</v>
      </c>
      <c r="SL30" s="14">
        <v>0</v>
      </c>
      <c r="SM30" s="14">
        <v>0</v>
      </c>
      <c r="SN30" s="14">
        <v>0</v>
      </c>
      <c r="SO30" s="14">
        <v>0</v>
      </c>
      <c r="SP30" s="14">
        <v>0</v>
      </c>
      <c r="SQ30" s="14"/>
      <c r="SR30" s="14"/>
      <c r="SS30" s="14" t="s">
        <v>271</v>
      </c>
      <c r="ST30" s="14">
        <v>1</v>
      </c>
      <c r="SU30" s="14">
        <v>0</v>
      </c>
      <c r="SV30" s="14">
        <v>0</v>
      </c>
      <c r="SW30" s="14"/>
      <c r="SX30" s="14"/>
      <c r="SY30" s="14"/>
      <c r="SZ30" s="14"/>
      <c r="TA30" s="14"/>
      <c r="TB30" s="14"/>
      <c r="TC30" s="14"/>
      <c r="TD30" s="14"/>
      <c r="TE30" s="14" t="s">
        <v>240</v>
      </c>
      <c r="TF30" s="14" t="s">
        <v>252</v>
      </c>
      <c r="TG30" s="14"/>
      <c r="TH30" s="73" t="s">
        <v>3095</v>
      </c>
      <c r="TI30" s="14"/>
      <c r="TJ30" s="14"/>
      <c r="TK30" s="14"/>
      <c r="TL30" s="14"/>
      <c r="TM30" s="14"/>
      <c r="TN30" s="14"/>
      <c r="TO30" s="14"/>
      <c r="TP30" s="14"/>
      <c r="TQ30" s="34" t="s">
        <v>2083</v>
      </c>
      <c r="TR30" s="14">
        <v>227591609</v>
      </c>
      <c r="TS30" s="14" t="s">
        <v>733</v>
      </c>
      <c r="TT30" s="12">
        <v>44498.37300925926</v>
      </c>
      <c r="TU30" s="14"/>
      <c r="TV30" s="14"/>
      <c r="TW30" s="14" t="s">
        <v>279</v>
      </c>
      <c r="TX30" s="14" t="s">
        <v>280</v>
      </c>
      <c r="TY30" s="14"/>
      <c r="TZ30" s="14">
        <v>28</v>
      </c>
    </row>
    <row r="31" spans="1:546" s="3" customFormat="1" x14ac:dyDescent="0.25">
      <c r="A31" s="12">
        <v>44495.924959479169</v>
      </c>
      <c r="B31" s="12">
        <v>44495.951995868047</v>
      </c>
      <c r="C31" s="12">
        <v>44495</v>
      </c>
      <c r="D31" s="14" t="s">
        <v>495</v>
      </c>
      <c r="E31" s="14"/>
      <c r="F31" s="12">
        <v>44495</v>
      </c>
      <c r="G31" s="14" t="s">
        <v>240</v>
      </c>
      <c r="H31" s="14" t="s">
        <v>252</v>
      </c>
      <c r="I31" s="14" t="s">
        <v>252</v>
      </c>
      <c r="J31" s="14" t="s">
        <v>496</v>
      </c>
      <c r="K31" s="14" t="s">
        <v>307</v>
      </c>
      <c r="L31" s="14"/>
      <c r="M31" s="14" t="s">
        <v>389</v>
      </c>
      <c r="N31" s="14"/>
      <c r="O31" s="14"/>
      <c r="P31" s="14"/>
      <c r="Q31" s="14"/>
      <c r="R31" s="14"/>
      <c r="S31" s="14"/>
      <c r="T31" s="14"/>
      <c r="U31" s="14"/>
      <c r="V31" s="14"/>
      <c r="W31" s="14"/>
      <c r="X31" s="14"/>
      <c r="Y31" s="14"/>
      <c r="Z31" s="14"/>
      <c r="AA31" s="14"/>
      <c r="AB31" s="14"/>
      <c r="AC31" s="14" t="s">
        <v>497</v>
      </c>
      <c r="AD31" s="14">
        <v>1</v>
      </c>
      <c r="AE31" s="14">
        <v>0</v>
      </c>
      <c r="AF31" s="14">
        <v>0</v>
      </c>
      <c r="AG31" s="14"/>
      <c r="AH31" s="14"/>
      <c r="AI31" s="14"/>
      <c r="AJ31" s="14"/>
      <c r="AK31" s="14"/>
      <c r="AL31" s="14"/>
      <c r="AM31" s="14"/>
      <c r="AN31" s="14"/>
      <c r="AO31" s="14"/>
      <c r="AP31" s="14" t="s">
        <v>541</v>
      </c>
      <c r="AQ31" s="14" t="s">
        <v>247</v>
      </c>
      <c r="AR31" s="14">
        <v>1</v>
      </c>
      <c r="AS31" s="14">
        <v>0</v>
      </c>
      <c r="AT31" s="14">
        <v>0</v>
      </c>
      <c r="AU31" s="14">
        <v>0</v>
      </c>
      <c r="AV31" s="14">
        <v>0</v>
      </c>
      <c r="AW31" s="14">
        <v>0</v>
      </c>
      <c r="AX31" s="14">
        <v>0</v>
      </c>
      <c r="AY31" s="14">
        <v>0</v>
      </c>
      <c r="AZ31" s="14"/>
      <c r="BA31" s="14" t="s">
        <v>282</v>
      </c>
      <c r="BB31" s="14"/>
      <c r="BC31" s="14" t="s">
        <v>249</v>
      </c>
      <c r="BD31" s="14"/>
      <c r="BE31" s="14">
        <v>100</v>
      </c>
      <c r="BF31" s="14"/>
      <c r="BG31" s="14"/>
      <c r="BH31" s="14"/>
      <c r="BI31" s="14"/>
      <c r="BJ31" s="14"/>
      <c r="BK31" s="14"/>
      <c r="BL31" s="14"/>
      <c r="BM31" s="14"/>
      <c r="BN31" s="14"/>
      <c r="BO31" s="14" t="s">
        <v>250</v>
      </c>
      <c r="BP31" s="14"/>
      <c r="BQ31" s="14"/>
      <c r="BR31" s="14"/>
      <c r="BS31" s="14"/>
      <c r="BT31" s="14"/>
      <c r="BU31" s="14"/>
      <c r="BV31" s="14"/>
      <c r="BW31" s="14"/>
      <c r="BX31" s="14"/>
      <c r="BY31" s="14"/>
      <c r="BZ31" s="14"/>
      <c r="CA31" s="14"/>
      <c r="CB31" s="14" t="s">
        <v>335</v>
      </c>
      <c r="CC31" s="14" t="s">
        <v>247</v>
      </c>
      <c r="CD31" s="14">
        <v>1</v>
      </c>
      <c r="CE31" s="14">
        <v>0</v>
      </c>
      <c r="CF31" s="14">
        <v>0</v>
      </c>
      <c r="CG31" s="14">
        <v>0</v>
      </c>
      <c r="CH31" s="14">
        <v>0</v>
      </c>
      <c r="CI31" s="14">
        <v>0</v>
      </c>
      <c r="CJ31" s="14">
        <v>0</v>
      </c>
      <c r="CK31" s="14">
        <v>0</v>
      </c>
      <c r="CL31" s="14"/>
      <c r="CM31" s="14" t="s">
        <v>352</v>
      </c>
      <c r="CN31" s="14"/>
      <c r="CO31" s="14" t="s">
        <v>336</v>
      </c>
      <c r="CP31" s="14"/>
      <c r="CQ31" s="14">
        <v>200</v>
      </c>
      <c r="CR31" s="14"/>
      <c r="CS31" s="14"/>
      <c r="CT31" s="14"/>
      <c r="CU31" s="14"/>
      <c r="CV31" s="14"/>
      <c r="CW31" s="14"/>
      <c r="CX31" s="14"/>
      <c r="CY31" s="14"/>
      <c r="CZ31" s="14"/>
      <c r="DA31" s="14"/>
      <c r="DB31" s="14"/>
      <c r="DC31" s="14"/>
      <c r="DD31" s="14"/>
      <c r="DE31" s="14"/>
      <c r="DF31" s="14"/>
      <c r="DG31" s="14"/>
      <c r="DH31" s="14"/>
      <c r="DI31" s="14"/>
      <c r="DJ31" s="14"/>
      <c r="DK31" s="14"/>
      <c r="DL31" s="14"/>
      <c r="DM31" s="14"/>
      <c r="DN31" s="14"/>
      <c r="DO31" s="14"/>
      <c r="DP31" s="14"/>
      <c r="DQ31" s="14"/>
      <c r="DR31" s="14"/>
      <c r="DS31" s="14"/>
      <c r="DT31" s="14"/>
      <c r="DU31" s="14"/>
      <c r="DV31" s="14"/>
      <c r="DW31" s="14"/>
      <c r="DX31" s="14"/>
      <c r="DY31" s="14"/>
      <c r="DZ31" s="14"/>
      <c r="EA31" s="14"/>
      <c r="EB31" s="14"/>
      <c r="EC31" s="14"/>
      <c r="ED31" s="14"/>
      <c r="EE31" s="14"/>
      <c r="EF31" s="14"/>
      <c r="EG31" s="14"/>
      <c r="EH31" s="14"/>
      <c r="EI31" s="14"/>
      <c r="EJ31" s="14"/>
      <c r="EK31" s="14"/>
      <c r="EL31" s="14"/>
      <c r="EM31" s="14"/>
      <c r="EN31" s="14"/>
      <c r="EO31" s="14"/>
      <c r="EP31" s="14"/>
      <c r="EQ31" s="14"/>
      <c r="ER31" s="14"/>
      <c r="ES31" s="14"/>
      <c r="ET31" s="14"/>
      <c r="EU31" s="14"/>
      <c r="EV31" s="14"/>
      <c r="EW31" s="14"/>
      <c r="EX31" s="14"/>
      <c r="EY31" s="14"/>
      <c r="EZ31" s="14" t="s">
        <v>251</v>
      </c>
      <c r="FA31" s="14"/>
      <c r="FB31" s="14"/>
      <c r="FC31" s="14" t="s">
        <v>542</v>
      </c>
      <c r="FD31" s="14">
        <v>1</v>
      </c>
      <c r="FE31" s="14">
        <v>0</v>
      </c>
      <c r="FF31" s="14">
        <v>0</v>
      </c>
      <c r="FG31" s="14">
        <v>0</v>
      </c>
      <c r="FH31" s="14">
        <v>0</v>
      </c>
      <c r="FI31" s="14">
        <v>0</v>
      </c>
      <c r="FJ31" s="14">
        <v>0</v>
      </c>
      <c r="FK31" s="14">
        <v>0</v>
      </c>
      <c r="FL31" s="14">
        <v>0</v>
      </c>
      <c r="FM31" s="14">
        <v>0</v>
      </c>
      <c r="FN31" s="14">
        <v>0</v>
      </c>
      <c r="FO31" s="14">
        <v>0</v>
      </c>
      <c r="FP31" s="14">
        <v>0</v>
      </c>
      <c r="FQ31" s="14">
        <v>0</v>
      </c>
      <c r="FR31" s="14">
        <v>0</v>
      </c>
      <c r="FS31" s="14">
        <v>0</v>
      </c>
      <c r="FT31" s="14">
        <v>0</v>
      </c>
      <c r="FU31" s="14">
        <v>0</v>
      </c>
      <c r="FV31" s="14">
        <v>0</v>
      </c>
      <c r="FW31" s="14">
        <v>0</v>
      </c>
      <c r="FX31" s="14"/>
      <c r="FY31" s="14"/>
      <c r="FZ31" s="14" t="s">
        <v>252</v>
      </c>
      <c r="GA31" s="14" t="s">
        <v>2875</v>
      </c>
      <c r="GB31" s="14"/>
      <c r="GC31" s="14"/>
      <c r="GD31" s="14"/>
      <c r="GE31" s="14"/>
      <c r="GF31" s="14" t="s">
        <v>240</v>
      </c>
      <c r="GG31" s="14" t="s">
        <v>2892</v>
      </c>
      <c r="GH31" s="14" t="s">
        <v>287</v>
      </c>
      <c r="GI31" s="14">
        <v>1</v>
      </c>
      <c r="GJ31" s="14">
        <v>0</v>
      </c>
      <c r="GK31" s="14">
        <v>0</v>
      </c>
      <c r="GL31" s="14">
        <v>0</v>
      </c>
      <c r="GM31" s="14">
        <v>0</v>
      </c>
      <c r="GN31" s="14">
        <v>0</v>
      </c>
      <c r="GO31" s="14"/>
      <c r="GP31" s="14"/>
      <c r="GQ31" s="14"/>
      <c r="GR31" s="14"/>
      <c r="GS31" s="14"/>
      <c r="GT31" s="14"/>
      <c r="GU31" s="14"/>
      <c r="GV31" s="14"/>
      <c r="GW31" s="14"/>
      <c r="GX31" s="14"/>
      <c r="GY31" s="14"/>
      <c r="GZ31" s="14"/>
      <c r="HA31" s="14"/>
      <c r="HB31" s="14"/>
      <c r="HC31" s="14"/>
      <c r="HD31" s="14"/>
      <c r="HE31" s="14"/>
      <c r="HF31" s="14" t="s">
        <v>737</v>
      </c>
      <c r="HG31" s="14">
        <v>0</v>
      </c>
      <c r="HH31" s="14">
        <v>0</v>
      </c>
      <c r="HI31" s="14">
        <v>1</v>
      </c>
      <c r="HJ31" s="14">
        <v>1</v>
      </c>
      <c r="HK31" s="14">
        <v>0</v>
      </c>
      <c r="HL31" s="14">
        <v>0</v>
      </c>
      <c r="HM31" s="14">
        <v>0</v>
      </c>
      <c r="HN31" s="14">
        <v>0</v>
      </c>
      <c r="HO31" s="14">
        <v>0</v>
      </c>
      <c r="HP31" s="14">
        <v>0</v>
      </c>
      <c r="HQ31" s="14">
        <v>0</v>
      </c>
      <c r="HR31" s="14">
        <v>0</v>
      </c>
      <c r="HS31" s="14"/>
      <c r="HT31" s="14" t="s">
        <v>257</v>
      </c>
      <c r="HU31" s="14" t="s">
        <v>240</v>
      </c>
      <c r="HV31" s="14"/>
      <c r="HW31" s="14"/>
      <c r="HX31" s="14"/>
      <c r="HY31" s="14"/>
      <c r="HZ31" s="14"/>
      <c r="IA31" s="14"/>
      <c r="IB31" s="14"/>
      <c r="IC31" s="14" t="s">
        <v>419</v>
      </c>
      <c r="ID31" s="14">
        <v>1</v>
      </c>
      <c r="IE31" s="14">
        <v>0</v>
      </c>
      <c r="IF31" s="14">
        <v>0</v>
      </c>
      <c r="IG31" s="14">
        <v>0</v>
      </c>
      <c r="IH31" s="14">
        <v>0</v>
      </c>
      <c r="II31" s="14">
        <v>0</v>
      </c>
      <c r="IJ31" s="14"/>
      <c r="IK31" s="14">
        <v>0</v>
      </c>
      <c r="IL31" s="14">
        <v>0</v>
      </c>
      <c r="IM31" s="14">
        <v>0</v>
      </c>
      <c r="IN31" s="14"/>
      <c r="IO31" s="73"/>
      <c r="IP31" s="14"/>
      <c r="IQ31" s="14"/>
      <c r="IR31" s="14"/>
      <c r="IS31" s="14"/>
      <c r="IT31" s="14"/>
      <c r="IU31" s="14"/>
      <c r="IV31" s="14"/>
      <c r="IW31" s="14"/>
      <c r="IX31" s="14"/>
      <c r="IY31" s="14"/>
      <c r="IZ31" s="14" t="s">
        <v>2969</v>
      </c>
      <c r="JA31" s="14" t="s">
        <v>739</v>
      </c>
      <c r="JB31" s="14">
        <v>1</v>
      </c>
      <c r="JC31" s="14">
        <v>0</v>
      </c>
      <c r="JD31" s="14">
        <v>1</v>
      </c>
      <c r="JE31" s="14">
        <v>1</v>
      </c>
      <c r="JF31" s="14">
        <v>0</v>
      </c>
      <c r="JG31" s="14">
        <v>1</v>
      </c>
      <c r="JH31" s="14">
        <v>0</v>
      </c>
      <c r="JI31" s="14">
        <v>0</v>
      </c>
      <c r="JJ31" s="14">
        <v>0</v>
      </c>
      <c r="JK31" s="14">
        <v>0</v>
      </c>
      <c r="JL31" s="14">
        <v>0</v>
      </c>
      <c r="JM31" s="14">
        <v>0</v>
      </c>
      <c r="JN31" s="14">
        <v>0</v>
      </c>
      <c r="JO31" s="14">
        <v>0</v>
      </c>
      <c r="JP31" s="14">
        <v>0</v>
      </c>
      <c r="JQ31" s="14"/>
      <c r="JR31" s="14" t="s">
        <v>292</v>
      </c>
      <c r="JS31" s="14"/>
      <c r="JT31" s="14"/>
      <c r="JU31" s="14"/>
      <c r="JV31" s="14"/>
      <c r="JW31" s="14"/>
      <c r="JX31" s="14"/>
      <c r="JY31" s="14"/>
      <c r="JZ31" s="14"/>
      <c r="KA31" s="14"/>
      <c r="KB31" s="14"/>
      <c r="KC31" s="14"/>
      <c r="KD31" s="73"/>
      <c r="KE31" s="73"/>
      <c r="KF31" s="73"/>
      <c r="KG31" s="73"/>
      <c r="KH31" s="73"/>
      <c r="KI31" s="73"/>
      <c r="KJ31" s="73"/>
      <c r="KK31" s="73"/>
      <c r="KL31" s="73"/>
      <c r="KM31" s="73"/>
      <c r="KN31" s="14"/>
      <c r="KO31" s="34"/>
      <c r="KP31" s="14"/>
      <c r="KQ31" s="14"/>
      <c r="KR31" s="14"/>
      <c r="KS31" s="14"/>
      <c r="KT31" s="14"/>
      <c r="KU31" s="14"/>
      <c r="KV31" s="14"/>
      <c r="KW31" s="14"/>
      <c r="KX31" s="14"/>
      <c r="KY31" s="14"/>
      <c r="KZ31" s="14"/>
      <c r="LA31" s="14"/>
      <c r="LB31" s="14"/>
      <c r="LC31" s="14"/>
      <c r="LD31" s="14">
        <v>0</v>
      </c>
      <c r="LE31" s="14"/>
      <c r="LF31" s="14"/>
      <c r="LG31" s="14"/>
      <c r="LH31" s="14"/>
      <c r="LI31" s="14"/>
      <c r="LJ31" s="14"/>
      <c r="LK31" s="14"/>
      <c r="LL31" s="14"/>
      <c r="LM31" s="14"/>
      <c r="LN31" s="14"/>
      <c r="LO31" s="14"/>
      <c r="LP31" s="14"/>
      <c r="LQ31" s="14"/>
      <c r="LR31" s="14"/>
      <c r="LS31" s="14"/>
      <c r="LT31" s="14"/>
      <c r="LU31" s="14"/>
      <c r="LV31" s="14"/>
      <c r="LW31" s="14"/>
      <c r="LX31" s="14"/>
      <c r="LY31" s="14"/>
      <c r="LZ31" s="14"/>
      <c r="MA31" s="14"/>
      <c r="MB31" s="14"/>
      <c r="MC31" s="14"/>
      <c r="MD31" s="14"/>
      <c r="ME31" s="14"/>
      <c r="MF31" s="14"/>
      <c r="MG31" s="14"/>
      <c r="MH31" s="14"/>
      <c r="MI31" s="14"/>
      <c r="MJ31" s="14"/>
      <c r="MK31" s="14"/>
      <c r="ML31" s="14"/>
      <c r="MM31" s="14"/>
      <c r="MN31" s="14"/>
      <c r="MO31" s="14"/>
      <c r="MP31" s="14"/>
      <c r="MQ31" s="14"/>
      <c r="MR31" s="14"/>
      <c r="MS31" s="14"/>
      <c r="MT31" s="14"/>
      <c r="MU31" s="14"/>
      <c r="MV31" s="14"/>
      <c r="MW31" s="14"/>
      <c r="MX31" s="14"/>
      <c r="MY31" s="14" t="s">
        <v>3048</v>
      </c>
      <c r="MZ31" s="14" t="s">
        <v>2541</v>
      </c>
      <c r="NA31" s="14">
        <v>0</v>
      </c>
      <c r="NB31" s="14">
        <v>0</v>
      </c>
      <c r="NC31" s="14">
        <v>0</v>
      </c>
      <c r="ND31" s="14">
        <v>0</v>
      </c>
      <c r="NE31" s="14">
        <v>1</v>
      </c>
      <c r="NF31" s="14">
        <v>0</v>
      </c>
      <c r="NG31" s="14">
        <v>0</v>
      </c>
      <c r="NH31" s="14">
        <v>0</v>
      </c>
      <c r="NI31" s="14"/>
      <c r="NJ31" s="14" t="s">
        <v>699</v>
      </c>
      <c r="NK31" s="14">
        <v>0</v>
      </c>
      <c r="NL31" s="14">
        <v>0</v>
      </c>
      <c r="NM31" s="14">
        <v>0</v>
      </c>
      <c r="NN31" s="14">
        <v>0</v>
      </c>
      <c r="NO31" s="14">
        <v>1</v>
      </c>
      <c r="NP31" s="14">
        <v>0</v>
      </c>
      <c r="NQ31" s="14" t="s">
        <v>267</v>
      </c>
      <c r="NR31" s="14">
        <v>1</v>
      </c>
      <c r="NS31" s="14">
        <v>0</v>
      </c>
      <c r="NT31" s="14">
        <v>0</v>
      </c>
      <c r="NU31" s="14">
        <v>0</v>
      </c>
      <c r="NV31" s="14">
        <v>0</v>
      </c>
      <c r="NW31" s="14">
        <v>0</v>
      </c>
      <c r="NX31" s="14">
        <v>0</v>
      </c>
      <c r="NY31" s="14">
        <v>0</v>
      </c>
      <c r="NZ31" s="14">
        <v>0</v>
      </c>
      <c r="OA31" s="14">
        <v>0</v>
      </c>
      <c r="OB31" s="14">
        <v>0</v>
      </c>
      <c r="OC31" s="14">
        <v>0</v>
      </c>
      <c r="OD31" s="14"/>
      <c r="OE31" s="14"/>
      <c r="OF31" s="14"/>
      <c r="OG31" s="14"/>
      <c r="OH31" s="14"/>
      <c r="OI31" s="14"/>
      <c r="OJ31" s="14"/>
      <c r="OK31" s="14"/>
      <c r="OL31" s="14"/>
      <c r="OM31" s="14"/>
      <c r="ON31" s="14"/>
      <c r="OO31" s="14"/>
      <c r="OP31" s="14"/>
      <c r="OQ31" s="14"/>
      <c r="OR31" s="14"/>
      <c r="OS31" s="14"/>
      <c r="OT31" s="14"/>
      <c r="OU31" s="14"/>
      <c r="OV31" s="14"/>
      <c r="OW31" s="14"/>
      <c r="OX31" s="14"/>
      <c r="OY31" s="14"/>
      <c r="OZ31" s="14"/>
      <c r="PA31" s="14"/>
      <c r="PB31" s="14"/>
      <c r="PC31" s="14"/>
      <c r="PD31" s="14"/>
      <c r="PE31" s="14"/>
      <c r="PF31" s="14"/>
      <c r="PG31" s="14"/>
      <c r="PH31" s="14" t="s">
        <v>267</v>
      </c>
      <c r="PI31" s="14">
        <v>1</v>
      </c>
      <c r="PJ31" s="14">
        <v>0</v>
      </c>
      <c r="PK31" s="14">
        <v>0</v>
      </c>
      <c r="PL31" s="14">
        <v>0</v>
      </c>
      <c r="PM31" s="14">
        <v>0</v>
      </c>
      <c r="PN31" s="14">
        <v>0</v>
      </c>
      <c r="PO31" s="14">
        <v>0</v>
      </c>
      <c r="PP31" s="14">
        <v>0</v>
      </c>
      <c r="PQ31" s="14">
        <v>0</v>
      </c>
      <c r="PR31" s="14"/>
      <c r="PS31" s="14"/>
      <c r="PT31" s="14"/>
      <c r="PU31" s="14"/>
      <c r="PV31" s="14"/>
      <c r="PW31" s="14"/>
      <c r="PX31" s="14"/>
      <c r="PY31" s="14"/>
      <c r="PZ31" s="14"/>
      <c r="QA31" s="14"/>
      <c r="QB31" s="14"/>
      <c r="QC31" s="14"/>
      <c r="QD31" s="14"/>
      <c r="QE31" s="14"/>
      <c r="QF31" s="14"/>
      <c r="QG31" s="14"/>
      <c r="QH31" s="14"/>
      <c r="QI31" s="14"/>
      <c r="QJ31" s="14"/>
      <c r="QK31" s="14"/>
      <c r="QL31" s="14"/>
      <c r="QM31" s="14"/>
      <c r="QN31" s="14"/>
      <c r="QO31" s="14"/>
      <c r="QP31" s="14" t="s">
        <v>300</v>
      </c>
      <c r="QQ31" s="14">
        <v>0</v>
      </c>
      <c r="QR31" s="14">
        <v>1</v>
      </c>
      <c r="QS31" s="14">
        <v>0</v>
      </c>
      <c r="QT31" s="14">
        <v>0</v>
      </c>
      <c r="QU31" s="14">
        <v>0</v>
      </c>
      <c r="QV31" s="14">
        <v>0</v>
      </c>
      <c r="QW31" s="14">
        <v>0</v>
      </c>
      <c r="QX31" s="14"/>
      <c r="QY31" s="14">
        <v>0</v>
      </c>
      <c r="QZ31" s="14">
        <v>0</v>
      </c>
      <c r="RA31" s="14">
        <v>0</v>
      </c>
      <c r="RB31" s="14"/>
      <c r="RC31" s="14"/>
      <c r="RD31" s="14"/>
      <c r="RE31" s="14"/>
      <c r="RF31" s="14"/>
      <c r="RG31" s="14"/>
      <c r="RH31" s="14"/>
      <c r="RI31" s="14"/>
      <c r="RJ31" s="14"/>
      <c r="RK31" s="14"/>
      <c r="RL31" s="14"/>
      <c r="RM31" s="14"/>
      <c r="RN31" s="14"/>
      <c r="RO31" s="14"/>
      <c r="RP31" s="14"/>
      <c r="RQ31" s="14"/>
      <c r="RR31" s="14"/>
      <c r="RS31" s="14"/>
      <c r="RT31" s="14"/>
      <c r="RU31" s="14"/>
      <c r="RV31" s="14"/>
      <c r="RW31" s="14"/>
      <c r="RX31" s="14"/>
      <c r="RY31" s="14"/>
      <c r="RZ31" s="14"/>
      <c r="SA31" s="14"/>
      <c r="SB31" s="14"/>
      <c r="SC31" s="14" t="s">
        <v>287</v>
      </c>
      <c r="SD31" s="14">
        <v>1</v>
      </c>
      <c r="SE31" s="14">
        <v>0</v>
      </c>
      <c r="SF31" s="14">
        <v>0</v>
      </c>
      <c r="SG31" s="14">
        <v>0</v>
      </c>
      <c r="SH31" s="14">
        <v>0</v>
      </c>
      <c r="SI31" s="14">
        <v>0</v>
      </c>
      <c r="SJ31" s="14">
        <v>0</v>
      </c>
      <c r="SK31" s="14">
        <v>0</v>
      </c>
      <c r="SL31" s="14">
        <v>0</v>
      </c>
      <c r="SM31" s="14">
        <v>0</v>
      </c>
      <c r="SN31" s="14">
        <v>0</v>
      </c>
      <c r="SO31" s="14">
        <v>0</v>
      </c>
      <c r="SP31" s="14">
        <v>0</v>
      </c>
      <c r="SQ31" s="14"/>
      <c r="SR31" s="14"/>
      <c r="SS31" s="14" t="s">
        <v>271</v>
      </c>
      <c r="ST31" s="14">
        <v>1</v>
      </c>
      <c r="SU31" s="14">
        <v>0</v>
      </c>
      <c r="SV31" s="14">
        <v>0</v>
      </c>
      <c r="SW31" s="14"/>
      <c r="SX31" s="14"/>
      <c r="SY31" s="14"/>
      <c r="SZ31" s="14"/>
      <c r="TA31" s="14"/>
      <c r="TB31" s="14"/>
      <c r="TC31" s="14"/>
      <c r="TD31" s="14"/>
      <c r="TE31" s="14" t="s">
        <v>240</v>
      </c>
      <c r="TF31" s="14" t="s">
        <v>252</v>
      </c>
      <c r="TG31" s="14"/>
      <c r="TH31" s="73" t="s">
        <v>3095</v>
      </c>
      <c r="TI31" s="14"/>
      <c r="TJ31" s="14"/>
      <c r="TK31" s="14"/>
      <c r="TL31" s="14"/>
      <c r="TM31" s="14"/>
      <c r="TN31" s="14"/>
      <c r="TO31" s="14"/>
      <c r="TP31" s="14"/>
      <c r="TQ31" s="34" t="s">
        <v>2083</v>
      </c>
      <c r="TR31" s="14">
        <v>227591613</v>
      </c>
      <c r="TS31" s="14" t="s">
        <v>743</v>
      </c>
      <c r="TT31" s="12">
        <v>44498.373020833344</v>
      </c>
      <c r="TU31" s="14"/>
      <c r="TV31" s="14"/>
      <c r="TW31" s="14" t="s">
        <v>279</v>
      </c>
      <c r="TX31" s="14" t="s">
        <v>280</v>
      </c>
      <c r="TY31" s="14"/>
      <c r="TZ31" s="14">
        <v>29</v>
      </c>
    </row>
    <row r="32" spans="1:546" s="15" customFormat="1" x14ac:dyDescent="0.25">
      <c r="A32" s="12">
        <v>44499.650854756947</v>
      </c>
      <c r="B32" s="12">
        <v>44499.844694884261</v>
      </c>
      <c r="C32" s="12">
        <v>44499</v>
      </c>
      <c r="D32" s="14" t="s">
        <v>444</v>
      </c>
      <c r="E32" s="14"/>
      <c r="F32" s="12">
        <v>44499</v>
      </c>
      <c r="G32" s="14" t="s">
        <v>240</v>
      </c>
      <c r="H32" s="14" t="s">
        <v>240</v>
      </c>
      <c r="I32" s="14" t="s">
        <v>252</v>
      </c>
      <c r="J32" s="14" t="s">
        <v>331</v>
      </c>
      <c r="K32" s="14" t="s">
        <v>242</v>
      </c>
      <c r="L32" s="14"/>
      <c r="M32" s="14" t="s">
        <v>243</v>
      </c>
      <c r="N32" s="14" t="s">
        <v>744</v>
      </c>
      <c r="O32" s="14">
        <v>0</v>
      </c>
      <c r="P32" s="14">
        <v>1</v>
      </c>
      <c r="Q32" s="14">
        <v>1</v>
      </c>
      <c r="R32" s="14">
        <v>0</v>
      </c>
      <c r="S32" s="14">
        <v>0</v>
      </c>
      <c r="T32" s="14">
        <v>0</v>
      </c>
      <c r="U32" s="14">
        <v>0</v>
      </c>
      <c r="V32" s="14">
        <v>0</v>
      </c>
      <c r="W32" s="14">
        <v>0</v>
      </c>
      <c r="X32" s="14">
        <v>0</v>
      </c>
      <c r="Y32" s="14"/>
      <c r="Z32" s="14">
        <v>20</v>
      </c>
      <c r="AA32" s="14">
        <v>20</v>
      </c>
      <c r="AB32" s="14">
        <v>4</v>
      </c>
      <c r="AC32" s="14"/>
      <c r="AD32" s="14"/>
      <c r="AE32" s="14"/>
      <c r="AF32" s="14"/>
      <c r="AG32" s="14" t="s">
        <v>487</v>
      </c>
      <c r="AH32" s="14">
        <v>0</v>
      </c>
      <c r="AI32" s="14">
        <v>0</v>
      </c>
      <c r="AJ32" s="14">
        <v>1</v>
      </c>
      <c r="AK32" s="14">
        <v>0</v>
      </c>
      <c r="AL32" s="14">
        <v>0</v>
      </c>
      <c r="AM32" s="14">
        <v>0</v>
      </c>
      <c r="AN32" s="14">
        <v>0</v>
      </c>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t="s">
        <v>335</v>
      </c>
      <c r="CC32" s="14" t="s">
        <v>310</v>
      </c>
      <c r="CD32" s="14">
        <v>0</v>
      </c>
      <c r="CE32" s="14">
        <v>1</v>
      </c>
      <c r="CF32" s="14">
        <v>0</v>
      </c>
      <c r="CG32" s="14">
        <v>0</v>
      </c>
      <c r="CH32" s="14">
        <v>0</v>
      </c>
      <c r="CI32" s="14">
        <v>0</v>
      </c>
      <c r="CJ32" s="14">
        <v>0</v>
      </c>
      <c r="CK32" s="14">
        <v>0</v>
      </c>
      <c r="CL32" s="14"/>
      <c r="CM32" s="14"/>
      <c r="CN32" s="14"/>
      <c r="CO32" s="14" t="s">
        <v>336</v>
      </c>
      <c r="CP32" s="14"/>
      <c r="CQ32" s="14">
        <v>650</v>
      </c>
      <c r="CR32" s="14"/>
      <c r="CS32" s="14"/>
      <c r="CT32" s="14"/>
      <c r="CU32" s="14"/>
      <c r="CV32" s="14"/>
      <c r="CW32" s="14"/>
      <c r="CX32" s="14"/>
      <c r="CY32" s="14"/>
      <c r="CZ32" s="14"/>
      <c r="DA32" s="14" t="s">
        <v>250</v>
      </c>
      <c r="DB32" s="14"/>
      <c r="DC32" s="14"/>
      <c r="DD32" s="14"/>
      <c r="DE32" s="14"/>
      <c r="DF32" s="14"/>
      <c r="DG32" s="14"/>
      <c r="DH32" s="14"/>
      <c r="DI32" s="14"/>
      <c r="DJ32" s="14"/>
      <c r="DK32" s="14"/>
      <c r="DL32" s="14"/>
      <c r="DM32" s="14"/>
      <c r="DN32" s="14"/>
      <c r="DO32" s="14"/>
      <c r="DP32" s="14"/>
      <c r="DQ32" s="14"/>
      <c r="DR32" s="14"/>
      <c r="DS32" s="14"/>
      <c r="DT32" s="14"/>
      <c r="DU32" s="14"/>
      <c r="DV32" s="14"/>
      <c r="DW32" s="14"/>
      <c r="DX32" s="14"/>
      <c r="DY32" s="14"/>
      <c r="DZ32" s="14"/>
      <c r="EA32" s="14"/>
      <c r="EB32" s="14"/>
      <c r="EC32" s="14"/>
      <c r="ED32" s="14"/>
      <c r="EE32" s="14"/>
      <c r="EF32" s="14"/>
      <c r="EG32" s="14"/>
      <c r="EH32" s="14"/>
      <c r="EI32" s="14"/>
      <c r="EJ32" s="14"/>
      <c r="EK32" s="14"/>
      <c r="EL32" s="14"/>
      <c r="EM32" s="14"/>
      <c r="EN32" s="14"/>
      <c r="EO32" s="14"/>
      <c r="EP32" s="14"/>
      <c r="EQ32" s="14"/>
      <c r="ER32" s="14"/>
      <c r="ES32" s="14"/>
      <c r="ET32" s="14"/>
      <c r="EU32" s="14"/>
      <c r="EV32" s="14"/>
      <c r="EW32" s="14"/>
      <c r="EX32" s="14"/>
      <c r="EY32" s="14"/>
      <c r="EZ32" s="14"/>
      <c r="FA32" s="14" t="s">
        <v>251</v>
      </c>
      <c r="FB32" s="14"/>
      <c r="FC32" s="14" t="s">
        <v>2915</v>
      </c>
      <c r="FD32" s="14">
        <v>1</v>
      </c>
      <c r="FE32" s="14">
        <v>0</v>
      </c>
      <c r="FF32" s="14">
        <v>1</v>
      </c>
      <c r="FG32" s="14">
        <v>0</v>
      </c>
      <c r="FH32" s="14">
        <v>1</v>
      </c>
      <c r="FI32" s="14">
        <v>0</v>
      </c>
      <c r="FJ32" s="14">
        <v>0</v>
      </c>
      <c r="FK32" s="14">
        <v>0</v>
      </c>
      <c r="FL32" s="14">
        <v>0</v>
      </c>
      <c r="FM32" s="14">
        <v>0</v>
      </c>
      <c r="FN32" s="14">
        <v>0</v>
      </c>
      <c r="FO32" s="14">
        <v>0</v>
      </c>
      <c r="FP32" s="14">
        <v>0</v>
      </c>
      <c r="FQ32" s="14">
        <v>0</v>
      </c>
      <c r="FR32" s="14">
        <v>0</v>
      </c>
      <c r="FS32" s="14">
        <v>0</v>
      </c>
      <c r="FT32" s="14">
        <v>0</v>
      </c>
      <c r="FU32" s="14">
        <v>0</v>
      </c>
      <c r="FV32" s="14">
        <v>0</v>
      </c>
      <c r="FW32" s="14">
        <v>0</v>
      </c>
      <c r="FX32" s="14"/>
      <c r="FY32" s="14"/>
      <c r="FZ32" s="14"/>
      <c r="GA32" s="14"/>
      <c r="GB32" s="14" t="s">
        <v>240</v>
      </c>
      <c r="GC32" s="14"/>
      <c r="GD32" s="14"/>
      <c r="GE32" s="14"/>
      <c r="GF32" s="14" t="s">
        <v>252</v>
      </c>
      <c r="GG32" s="14"/>
      <c r="GH32" s="14"/>
      <c r="GI32" s="14"/>
      <c r="GJ32" s="14"/>
      <c r="GK32" s="14"/>
      <c r="GL32" s="14"/>
      <c r="GM32" s="14"/>
      <c r="GN32" s="14"/>
      <c r="GO32" s="14"/>
      <c r="GP32" s="14" t="s">
        <v>355</v>
      </c>
      <c r="GQ32" s="14">
        <v>0</v>
      </c>
      <c r="GR32" s="14">
        <v>1</v>
      </c>
      <c r="GS32" s="14">
        <v>1</v>
      </c>
      <c r="GT32" s="14">
        <v>0</v>
      </c>
      <c r="GU32" s="14">
        <v>0</v>
      </c>
      <c r="GV32" s="14">
        <v>0</v>
      </c>
      <c r="GW32" s="14"/>
      <c r="GX32" s="14"/>
      <c r="GY32" s="14"/>
      <c r="GZ32" s="14"/>
      <c r="HA32" s="14"/>
      <c r="HB32" s="14"/>
      <c r="HC32" s="14"/>
      <c r="HD32" s="14"/>
      <c r="HE32" s="14"/>
      <c r="HF32" s="14" t="s">
        <v>745</v>
      </c>
      <c r="HG32" s="14">
        <v>0</v>
      </c>
      <c r="HH32" s="14">
        <v>1</v>
      </c>
      <c r="HI32" s="14">
        <v>1</v>
      </c>
      <c r="HJ32" s="14">
        <v>1</v>
      </c>
      <c r="HK32" s="14">
        <v>0</v>
      </c>
      <c r="HL32" s="14">
        <v>0</v>
      </c>
      <c r="HM32" s="14">
        <v>1</v>
      </c>
      <c r="HN32" s="14">
        <v>1</v>
      </c>
      <c r="HO32" s="14">
        <v>1</v>
      </c>
      <c r="HP32" s="14">
        <v>0</v>
      </c>
      <c r="HQ32" s="14">
        <v>0</v>
      </c>
      <c r="HR32" s="14">
        <v>0</v>
      </c>
      <c r="HS32" s="14"/>
      <c r="HT32" s="14" t="s">
        <v>257</v>
      </c>
      <c r="HU32" s="14"/>
      <c r="HV32" s="14"/>
      <c r="HW32" s="14"/>
      <c r="HX32" s="14" t="s">
        <v>240</v>
      </c>
      <c r="HY32" s="14"/>
      <c r="HZ32" s="14"/>
      <c r="IA32" s="14"/>
      <c r="IB32" s="14"/>
      <c r="IC32" s="14"/>
      <c r="ID32" s="14"/>
      <c r="IE32" s="14"/>
      <c r="IF32" s="14"/>
      <c r="IG32" s="14"/>
      <c r="IH32" s="14"/>
      <c r="II32" s="14"/>
      <c r="IJ32" s="14"/>
      <c r="IK32" s="14"/>
      <c r="IL32" s="14"/>
      <c r="IM32" s="14"/>
      <c r="IN32" s="14"/>
      <c r="IO32" s="73"/>
      <c r="IP32" s="14"/>
      <c r="IQ32" s="14"/>
      <c r="IR32" s="14"/>
      <c r="IS32" s="14"/>
      <c r="IT32" s="14"/>
      <c r="IU32" s="14"/>
      <c r="IV32" s="14"/>
      <c r="IW32" s="14"/>
      <c r="IX32" s="14"/>
      <c r="IY32" s="14"/>
      <c r="IZ32" s="14"/>
      <c r="JA32" s="14"/>
      <c r="JB32" s="14"/>
      <c r="JC32" s="14"/>
      <c r="JD32" s="14"/>
      <c r="JE32" s="14"/>
      <c r="JF32" s="14"/>
      <c r="JG32" s="14"/>
      <c r="JH32" s="14"/>
      <c r="JI32" s="14"/>
      <c r="JJ32" s="14"/>
      <c r="JK32" s="14"/>
      <c r="JL32" s="14"/>
      <c r="JM32" s="14"/>
      <c r="JN32" s="14"/>
      <c r="JO32" s="14"/>
      <c r="JP32" s="14"/>
      <c r="JQ32" s="14"/>
      <c r="JR32" s="14"/>
      <c r="JS32" s="14"/>
      <c r="JT32" s="14"/>
      <c r="JU32" s="14"/>
      <c r="JV32" s="14"/>
      <c r="JW32" s="14"/>
      <c r="JX32" s="14"/>
      <c r="JY32" s="14"/>
      <c r="JZ32" s="14"/>
      <c r="KA32" s="14"/>
      <c r="KB32" s="14"/>
      <c r="KC32" s="14"/>
      <c r="KD32" s="73" t="s">
        <v>746</v>
      </c>
      <c r="KE32" s="73">
        <v>1</v>
      </c>
      <c r="KF32" s="73">
        <v>0</v>
      </c>
      <c r="KG32" s="73">
        <v>1</v>
      </c>
      <c r="KH32" s="73">
        <v>1</v>
      </c>
      <c r="KI32" s="73">
        <v>0</v>
      </c>
      <c r="KJ32" s="73">
        <v>0</v>
      </c>
      <c r="KK32" s="73">
        <v>0</v>
      </c>
      <c r="KL32" s="73">
        <v>0</v>
      </c>
      <c r="KM32" s="73">
        <v>0</v>
      </c>
      <c r="KN32" s="14"/>
      <c r="KO32" s="57" t="s">
        <v>2996</v>
      </c>
      <c r="KP32" s="73" t="s">
        <v>3026</v>
      </c>
      <c r="KQ32" s="73">
        <v>1</v>
      </c>
      <c r="KR32" s="73">
        <v>0</v>
      </c>
      <c r="KS32" s="73">
        <v>1</v>
      </c>
      <c r="KT32" s="73">
        <v>1</v>
      </c>
      <c r="KU32" s="73">
        <v>1</v>
      </c>
      <c r="KV32" s="73">
        <v>1</v>
      </c>
      <c r="KW32" s="73">
        <v>0</v>
      </c>
      <c r="KX32" s="73">
        <v>0</v>
      </c>
      <c r="KY32" s="73">
        <v>1</v>
      </c>
      <c r="KZ32" s="73">
        <v>1</v>
      </c>
      <c r="LA32" s="73">
        <v>1</v>
      </c>
      <c r="LB32" s="73">
        <v>1</v>
      </c>
      <c r="LC32" s="73">
        <v>1</v>
      </c>
      <c r="LD32" s="73">
        <v>0</v>
      </c>
      <c r="LE32" s="73">
        <v>0</v>
      </c>
      <c r="LF32" s="73">
        <v>0</v>
      </c>
      <c r="LG32" s="73">
        <v>0</v>
      </c>
      <c r="LH32" s="73"/>
      <c r="LI32" s="73" t="s">
        <v>262</v>
      </c>
      <c r="LJ32" s="14"/>
      <c r="LK32" s="14"/>
      <c r="LL32" s="14"/>
      <c r="LM32" s="14"/>
      <c r="LN32" s="14"/>
      <c r="LO32" s="14"/>
      <c r="LP32" s="14"/>
      <c r="LQ32" s="14"/>
      <c r="LR32" s="14"/>
      <c r="LS32" s="14"/>
      <c r="LT32" s="14"/>
      <c r="LU32" s="14"/>
      <c r="LV32" s="14"/>
      <c r="LW32" s="14"/>
      <c r="LX32" s="14"/>
      <c r="LY32" s="14"/>
      <c r="LZ32" s="14"/>
      <c r="MA32" s="14"/>
      <c r="MB32" s="14"/>
      <c r="MC32" s="14"/>
      <c r="MD32" s="14"/>
      <c r="ME32" s="14"/>
      <c r="MF32" s="14"/>
      <c r="MG32" s="14"/>
      <c r="MH32" s="14"/>
      <c r="MI32" s="14"/>
      <c r="MJ32" s="14"/>
      <c r="MK32" s="14"/>
      <c r="ML32" s="14"/>
      <c r="MM32" s="14"/>
      <c r="MN32" s="14"/>
      <c r="MO32" s="14"/>
      <c r="MP32" s="14"/>
      <c r="MQ32" s="14"/>
      <c r="MR32" s="14"/>
      <c r="MS32" s="14"/>
      <c r="MT32" s="14"/>
      <c r="MU32" s="14"/>
      <c r="MV32" s="14"/>
      <c r="MW32" s="14"/>
      <c r="MX32" s="14"/>
      <c r="MY32" s="14" t="s">
        <v>3053</v>
      </c>
      <c r="MZ32" s="14" t="s">
        <v>438</v>
      </c>
      <c r="NA32" s="14">
        <v>1</v>
      </c>
      <c r="NB32" s="14">
        <v>1</v>
      </c>
      <c r="NC32" s="14">
        <v>0</v>
      </c>
      <c r="ND32" s="14">
        <v>1</v>
      </c>
      <c r="NE32" s="14">
        <v>0</v>
      </c>
      <c r="NF32" s="14">
        <v>0</v>
      </c>
      <c r="NG32" s="14">
        <v>0</v>
      </c>
      <c r="NH32" s="14">
        <v>0</v>
      </c>
      <c r="NI32" s="14"/>
      <c r="NJ32" s="14" t="s">
        <v>749</v>
      </c>
      <c r="NK32" s="14">
        <v>1</v>
      </c>
      <c r="NL32" s="14">
        <v>1</v>
      </c>
      <c r="NM32" s="14">
        <v>0</v>
      </c>
      <c r="NN32" s="14">
        <v>0</v>
      </c>
      <c r="NO32" s="14">
        <v>1</v>
      </c>
      <c r="NP32" s="14">
        <v>1</v>
      </c>
      <c r="NQ32" s="14"/>
      <c r="NR32" s="14"/>
      <c r="NS32" s="14"/>
      <c r="NT32" s="14"/>
      <c r="NU32" s="14"/>
      <c r="NV32" s="14"/>
      <c r="NW32" s="14"/>
      <c r="NX32" s="14"/>
      <c r="NY32" s="14"/>
      <c r="NZ32" s="14"/>
      <c r="OA32" s="14"/>
      <c r="OB32" s="14"/>
      <c r="OC32" s="14"/>
      <c r="OD32" s="14"/>
      <c r="OE32" s="73" t="s">
        <v>750</v>
      </c>
      <c r="OF32" s="73">
        <v>0</v>
      </c>
      <c r="OG32" s="73">
        <v>1</v>
      </c>
      <c r="OH32" s="73">
        <v>1</v>
      </c>
      <c r="OI32" s="73">
        <v>0</v>
      </c>
      <c r="OJ32" s="73">
        <v>1</v>
      </c>
      <c r="OK32" s="73">
        <v>0</v>
      </c>
      <c r="OL32" s="73">
        <v>0</v>
      </c>
      <c r="OM32" s="73">
        <v>0</v>
      </c>
      <c r="ON32" s="73">
        <v>0</v>
      </c>
      <c r="OO32" s="73">
        <v>0</v>
      </c>
      <c r="OP32" s="73">
        <v>0</v>
      </c>
      <c r="OQ32" s="73">
        <v>0</v>
      </c>
      <c r="OR32" s="73"/>
      <c r="OS32" s="14"/>
      <c r="OT32" s="14"/>
      <c r="OU32" s="14"/>
      <c r="OV32" s="14"/>
      <c r="OW32" s="14"/>
      <c r="OX32" s="14"/>
      <c r="OY32" s="14"/>
      <c r="OZ32" s="14"/>
      <c r="PA32" s="14"/>
      <c r="PB32" s="14"/>
      <c r="PC32" s="14"/>
      <c r="PD32" s="14"/>
      <c r="PE32" s="14"/>
      <c r="PF32" s="14"/>
      <c r="PG32" s="14"/>
      <c r="PH32" s="14"/>
      <c r="PI32" s="14"/>
      <c r="PJ32" s="14"/>
      <c r="PK32" s="14"/>
      <c r="PL32" s="14"/>
      <c r="PM32" s="14"/>
      <c r="PN32" s="14"/>
      <c r="PO32" s="14"/>
      <c r="PP32" s="14"/>
      <c r="PQ32" s="14"/>
      <c r="PR32" s="14"/>
      <c r="PS32" s="73" t="s">
        <v>673</v>
      </c>
      <c r="PT32" s="73">
        <v>0</v>
      </c>
      <c r="PU32" s="73">
        <v>1</v>
      </c>
      <c r="PV32" s="73">
        <v>1</v>
      </c>
      <c r="PW32" s="73">
        <v>1</v>
      </c>
      <c r="PX32" s="73">
        <v>0</v>
      </c>
      <c r="PY32" s="73">
        <v>0</v>
      </c>
      <c r="PZ32" s="73">
        <v>0</v>
      </c>
      <c r="QA32" s="73">
        <v>0</v>
      </c>
      <c r="QB32" s="73">
        <v>0</v>
      </c>
      <c r="QC32" s="73">
        <v>0</v>
      </c>
      <c r="QD32" s="14"/>
      <c r="QE32" s="14"/>
      <c r="QF32" s="14"/>
      <c r="QG32" s="14"/>
      <c r="QH32" s="14"/>
      <c r="QI32" s="14"/>
      <c r="QJ32" s="14"/>
      <c r="QK32" s="14"/>
      <c r="QL32" s="14"/>
      <c r="QM32" s="14"/>
      <c r="QN32" s="14"/>
      <c r="QO32" s="14"/>
      <c r="QP32" s="14"/>
      <c r="QQ32" s="14"/>
      <c r="QR32" s="14"/>
      <c r="QS32" s="14"/>
      <c r="QT32" s="14"/>
      <c r="QU32" s="14"/>
      <c r="QV32" s="14"/>
      <c r="QW32" s="14"/>
      <c r="QX32" s="14"/>
      <c r="QY32" s="14"/>
      <c r="QZ32" s="14"/>
      <c r="RA32" s="14"/>
      <c r="RB32" s="14"/>
      <c r="RC32" s="73" t="s">
        <v>674</v>
      </c>
      <c r="RD32" s="73">
        <v>0</v>
      </c>
      <c r="RE32" s="73">
        <v>1</v>
      </c>
      <c r="RF32" s="73">
        <v>1</v>
      </c>
      <c r="RG32" s="73">
        <v>0</v>
      </c>
      <c r="RH32" s="73">
        <v>1</v>
      </c>
      <c r="RI32" s="73">
        <v>0</v>
      </c>
      <c r="RJ32" s="73">
        <v>0</v>
      </c>
      <c r="RK32" s="73">
        <v>0</v>
      </c>
      <c r="RL32" s="73">
        <v>0</v>
      </c>
      <c r="RM32" s="73">
        <v>0</v>
      </c>
      <c r="RN32" s="73">
        <v>0</v>
      </c>
      <c r="RO32" s="73"/>
      <c r="RP32" s="14"/>
      <c r="RQ32" s="14"/>
      <c r="RR32" s="14"/>
      <c r="RS32" s="14"/>
      <c r="RT32" s="14"/>
      <c r="RU32" s="14"/>
      <c r="RV32" s="14"/>
      <c r="RW32" s="14"/>
      <c r="RX32" s="14"/>
      <c r="RY32" s="14"/>
      <c r="RZ32" s="14"/>
      <c r="SA32" s="14"/>
      <c r="SB32" s="14"/>
      <c r="SC32" s="14" t="s">
        <v>751</v>
      </c>
      <c r="SD32" s="14">
        <v>0</v>
      </c>
      <c r="SE32" s="14">
        <v>0</v>
      </c>
      <c r="SF32" s="14">
        <v>1</v>
      </c>
      <c r="SG32" s="14">
        <v>1</v>
      </c>
      <c r="SH32" s="14">
        <v>0</v>
      </c>
      <c r="SI32" s="14">
        <v>0</v>
      </c>
      <c r="SJ32" s="14">
        <v>1</v>
      </c>
      <c r="SK32" s="14">
        <v>1</v>
      </c>
      <c r="SL32" s="14">
        <v>0</v>
      </c>
      <c r="SM32" s="14">
        <v>0</v>
      </c>
      <c r="SN32" s="14">
        <v>0</v>
      </c>
      <c r="SO32" s="14">
        <v>0</v>
      </c>
      <c r="SP32" s="14">
        <v>0</v>
      </c>
      <c r="SQ32" s="14"/>
      <c r="SR32" s="14" t="s">
        <v>3084</v>
      </c>
      <c r="SS32" s="14"/>
      <c r="ST32" s="14"/>
      <c r="SU32" s="14"/>
      <c r="SV32" s="14"/>
      <c r="SW32" s="73" t="s">
        <v>624</v>
      </c>
      <c r="SX32" s="73">
        <v>0</v>
      </c>
      <c r="SY32" s="73">
        <v>0</v>
      </c>
      <c r="SZ32" s="73">
        <v>1</v>
      </c>
      <c r="TA32" s="14"/>
      <c r="TB32" s="14"/>
      <c r="TC32" s="14"/>
      <c r="TD32" s="14"/>
      <c r="TE32" s="14"/>
      <c r="TF32" s="14"/>
      <c r="TG32" s="14"/>
      <c r="TH32" s="14"/>
      <c r="TI32" s="14" t="s">
        <v>252</v>
      </c>
      <c r="TJ32" s="14" t="s">
        <v>252</v>
      </c>
      <c r="TK32" s="14"/>
      <c r="TL32" s="14"/>
      <c r="TM32" s="14"/>
      <c r="TN32" s="14"/>
      <c r="TO32" s="14"/>
      <c r="TP32" s="14"/>
      <c r="TQ32" s="34" t="s">
        <v>3131</v>
      </c>
      <c r="TR32" s="14">
        <v>227978465</v>
      </c>
      <c r="TS32" s="14" t="s">
        <v>755</v>
      </c>
      <c r="TT32" s="12">
        <v>44499.766446759262</v>
      </c>
      <c r="TU32" s="14"/>
      <c r="TV32" s="14"/>
      <c r="TW32" s="14" t="s">
        <v>279</v>
      </c>
      <c r="TX32" s="14" t="s">
        <v>280</v>
      </c>
      <c r="TY32" s="14"/>
      <c r="TZ32" s="14">
        <v>30</v>
      </c>
    </row>
    <row r="33" spans="1:546" s="15" customFormat="1" x14ac:dyDescent="0.25">
      <c r="A33" s="12">
        <v>44500.858326585651</v>
      </c>
      <c r="B33" s="12">
        <v>44500.904467430562</v>
      </c>
      <c r="C33" s="12">
        <v>44500</v>
      </c>
      <c r="D33" s="14" t="s">
        <v>756</v>
      </c>
      <c r="E33" s="14"/>
      <c r="F33" s="12">
        <v>44500</v>
      </c>
      <c r="G33" s="14" t="s">
        <v>240</v>
      </c>
      <c r="H33" s="14" t="s">
        <v>240</v>
      </c>
      <c r="I33" s="14" t="s">
        <v>252</v>
      </c>
      <c r="J33" s="14" t="s">
        <v>241</v>
      </c>
      <c r="K33" s="14" t="s">
        <v>242</v>
      </c>
      <c r="L33" s="14"/>
      <c r="M33" s="14" t="s">
        <v>389</v>
      </c>
      <c r="N33" s="14"/>
      <c r="O33" s="14"/>
      <c r="P33" s="14"/>
      <c r="Q33" s="14"/>
      <c r="R33" s="14"/>
      <c r="S33" s="14"/>
      <c r="T33" s="14"/>
      <c r="U33" s="14"/>
      <c r="V33" s="14"/>
      <c r="W33" s="14"/>
      <c r="X33" s="14"/>
      <c r="Y33" s="14"/>
      <c r="Z33" s="14"/>
      <c r="AA33" s="14"/>
      <c r="AB33" s="14"/>
      <c r="AC33" s="14" t="s">
        <v>309</v>
      </c>
      <c r="AD33" s="14">
        <v>0</v>
      </c>
      <c r="AE33" s="14">
        <v>1</v>
      </c>
      <c r="AF33" s="14">
        <v>0</v>
      </c>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c r="BM33" s="14"/>
      <c r="BN33" s="14"/>
      <c r="BO33" s="14"/>
      <c r="BP33" s="14"/>
      <c r="BQ33" s="14"/>
      <c r="BR33" s="14"/>
      <c r="BS33" s="14"/>
      <c r="BT33" s="14"/>
      <c r="BU33" s="14"/>
      <c r="BV33" s="14"/>
      <c r="BW33" s="14"/>
      <c r="BX33" s="14"/>
      <c r="BY33" s="14"/>
      <c r="BZ33" s="14"/>
      <c r="CA33" s="14"/>
      <c r="CB33" s="14" t="s">
        <v>335</v>
      </c>
      <c r="CC33" s="14" t="s">
        <v>247</v>
      </c>
      <c r="CD33" s="14">
        <v>1</v>
      </c>
      <c r="CE33" s="14">
        <v>0</v>
      </c>
      <c r="CF33" s="14">
        <v>0</v>
      </c>
      <c r="CG33" s="14">
        <v>0</v>
      </c>
      <c r="CH33" s="14">
        <v>0</v>
      </c>
      <c r="CI33" s="14">
        <v>0</v>
      </c>
      <c r="CJ33" s="14">
        <v>0</v>
      </c>
      <c r="CK33" s="14">
        <v>0</v>
      </c>
      <c r="CL33" s="14"/>
      <c r="CM33" s="14" t="s">
        <v>282</v>
      </c>
      <c r="CN33" s="14"/>
      <c r="CO33" s="14" t="s">
        <v>336</v>
      </c>
      <c r="CP33" s="14"/>
      <c r="CQ33" s="14">
        <v>100</v>
      </c>
      <c r="CR33" s="14"/>
      <c r="CS33" s="14"/>
      <c r="CT33" s="14"/>
      <c r="CU33" s="14"/>
      <c r="CV33" s="14"/>
      <c r="CW33" s="14"/>
      <c r="CX33" s="14"/>
      <c r="CY33" s="14"/>
      <c r="CZ33" s="14"/>
      <c r="DA33" s="14" t="s">
        <v>283</v>
      </c>
      <c r="DB33" s="14"/>
      <c r="DC33" s="14"/>
      <c r="DD33" s="14"/>
      <c r="DE33" s="14"/>
      <c r="DF33" s="14"/>
      <c r="DG33" s="14"/>
      <c r="DH33" s="14"/>
      <c r="DI33" s="14"/>
      <c r="DJ33" s="14"/>
      <c r="DK33" s="14"/>
      <c r="DL33" s="14"/>
      <c r="DM33" s="14"/>
      <c r="DN33" s="14"/>
      <c r="DO33" s="14"/>
      <c r="DP33" s="14"/>
      <c r="DQ33" s="14"/>
      <c r="DR33" s="14"/>
      <c r="DS33" s="14"/>
      <c r="DT33" s="14"/>
      <c r="DU33" s="14"/>
      <c r="DV33" s="14"/>
      <c r="DW33" s="14"/>
      <c r="DX33" s="14"/>
      <c r="DY33" s="14"/>
      <c r="DZ33" s="14"/>
      <c r="EA33" s="14"/>
      <c r="EB33" s="14"/>
      <c r="EC33" s="14"/>
      <c r="ED33" s="14"/>
      <c r="EE33" s="14"/>
      <c r="EF33" s="14"/>
      <c r="EG33" s="14"/>
      <c r="EH33" s="14"/>
      <c r="EI33" s="14"/>
      <c r="EJ33" s="14"/>
      <c r="EK33" s="14"/>
      <c r="EL33" s="14"/>
      <c r="EM33" s="14"/>
      <c r="EN33" s="14"/>
      <c r="EO33" s="14"/>
      <c r="EP33" s="14"/>
      <c r="EQ33" s="14"/>
      <c r="ER33" s="14"/>
      <c r="ES33" s="14"/>
      <c r="ET33" s="14"/>
      <c r="EU33" s="14"/>
      <c r="EV33" s="14"/>
      <c r="EW33" s="14"/>
      <c r="EX33" s="14"/>
      <c r="EY33" s="14"/>
      <c r="EZ33" s="14"/>
      <c r="FA33" s="14" t="s">
        <v>251</v>
      </c>
      <c r="FB33" s="14"/>
      <c r="FC33" s="14" t="s">
        <v>2930</v>
      </c>
      <c r="FD33" s="14">
        <f>COUNTIF(Tableau1[[#This Row],[legad_2_category_eligbility]],"All Libyan children (18 and under)")</f>
        <v>0</v>
      </c>
      <c r="FE33" s="14">
        <v>0</v>
      </c>
      <c r="FF33" s="14">
        <v>1</v>
      </c>
      <c r="FG33" s="14">
        <v>1</v>
      </c>
      <c r="FH33" s="14">
        <v>1</v>
      </c>
      <c r="FI33" s="14">
        <v>1</v>
      </c>
      <c r="FJ33" s="14">
        <v>1</v>
      </c>
      <c r="FK33" s="14">
        <v>1</v>
      </c>
      <c r="FL33" s="14">
        <v>1</v>
      </c>
      <c r="FM33" s="14">
        <v>1</v>
      </c>
      <c r="FN33" s="14">
        <v>1</v>
      </c>
      <c r="FO33" s="14">
        <v>1</v>
      </c>
      <c r="FP33" s="14">
        <v>0</v>
      </c>
      <c r="FQ33" s="14">
        <v>0</v>
      </c>
      <c r="FR33" s="14"/>
      <c r="FS33" s="14">
        <v>0</v>
      </c>
      <c r="FT33" s="14">
        <v>0</v>
      </c>
      <c r="FU33" s="14">
        <v>0</v>
      </c>
      <c r="FV33" s="14">
        <v>0</v>
      </c>
      <c r="FW33" s="14">
        <v>0</v>
      </c>
      <c r="FX33" s="14"/>
      <c r="FY33" s="14"/>
      <c r="FZ33" s="14"/>
      <c r="GA33" s="14"/>
      <c r="GB33" s="14" t="s">
        <v>255</v>
      </c>
      <c r="GC33" s="14"/>
      <c r="GD33" s="14"/>
      <c r="GE33" s="14"/>
      <c r="GF33" s="14" t="s">
        <v>240</v>
      </c>
      <c r="GG33" s="14" t="s">
        <v>2893</v>
      </c>
      <c r="GH33" s="14"/>
      <c r="GI33" s="14"/>
      <c r="GJ33" s="14"/>
      <c r="GK33" s="14"/>
      <c r="GL33" s="14"/>
      <c r="GM33" s="14"/>
      <c r="GN33" s="14"/>
      <c r="GO33" s="14"/>
      <c r="GP33" s="14" t="s">
        <v>355</v>
      </c>
      <c r="GQ33" s="14">
        <v>0</v>
      </c>
      <c r="GR33" s="14">
        <v>1</v>
      </c>
      <c r="GS33" s="14">
        <v>1</v>
      </c>
      <c r="GT33" s="14">
        <v>0</v>
      </c>
      <c r="GU33" s="14">
        <v>0</v>
      </c>
      <c r="GV33" s="14">
        <v>0</v>
      </c>
      <c r="GW33" s="14"/>
      <c r="GX33" s="14"/>
      <c r="GY33" s="14"/>
      <c r="GZ33" s="14"/>
      <c r="HA33" s="14"/>
      <c r="HB33" s="14"/>
      <c r="HC33" s="14"/>
      <c r="HD33" s="14"/>
      <c r="HE33" s="14"/>
      <c r="HF33" s="14" t="s">
        <v>758</v>
      </c>
      <c r="HG33" s="14">
        <v>0</v>
      </c>
      <c r="HH33" s="14">
        <v>0</v>
      </c>
      <c r="HI33" s="14">
        <v>1</v>
      </c>
      <c r="HJ33" s="14">
        <v>1</v>
      </c>
      <c r="HK33" s="14">
        <v>1</v>
      </c>
      <c r="HL33" s="14">
        <v>1</v>
      </c>
      <c r="HM33" s="14">
        <v>0</v>
      </c>
      <c r="HN33" s="14">
        <v>0</v>
      </c>
      <c r="HO33" s="14">
        <v>0</v>
      </c>
      <c r="HP33" s="14">
        <v>1</v>
      </c>
      <c r="HQ33" s="14">
        <v>0</v>
      </c>
      <c r="HR33" s="14">
        <v>0</v>
      </c>
      <c r="HS33" s="34" t="s">
        <v>2940</v>
      </c>
      <c r="HT33" s="14" t="s">
        <v>257</v>
      </c>
      <c r="HU33" s="14"/>
      <c r="HV33" s="14"/>
      <c r="HW33" s="14" t="s">
        <v>240</v>
      </c>
      <c r="HX33" s="14"/>
      <c r="HY33" s="14"/>
      <c r="HZ33" s="14"/>
      <c r="IA33" s="14"/>
      <c r="IB33" s="14"/>
      <c r="IC33" s="14"/>
      <c r="ID33" s="14"/>
      <c r="IE33" s="14"/>
      <c r="IF33" s="14"/>
      <c r="IG33" s="14"/>
      <c r="IH33" s="14"/>
      <c r="II33" s="14"/>
      <c r="IJ33" s="14"/>
      <c r="IK33" s="14"/>
      <c r="IL33" s="14"/>
      <c r="IM33" s="14"/>
      <c r="IN33" s="14"/>
      <c r="IO33" s="73"/>
      <c r="IP33" s="14"/>
      <c r="IQ33" s="14"/>
      <c r="IR33" s="14"/>
      <c r="IS33" s="14"/>
      <c r="IT33" s="14"/>
      <c r="IU33" s="14"/>
      <c r="IV33" s="14"/>
      <c r="IW33" s="14"/>
      <c r="IX33" s="14"/>
      <c r="IY33" s="14"/>
      <c r="IZ33" s="14"/>
      <c r="JA33" s="14"/>
      <c r="JB33" s="14"/>
      <c r="JC33" s="14"/>
      <c r="JD33" s="14"/>
      <c r="JE33" s="14"/>
      <c r="JF33" s="14"/>
      <c r="JG33" s="14"/>
      <c r="JH33" s="14"/>
      <c r="JI33" s="14"/>
      <c r="JJ33" s="14"/>
      <c r="JK33" s="14"/>
      <c r="JL33" s="14"/>
      <c r="JM33" s="14"/>
      <c r="JN33" s="14"/>
      <c r="JO33" s="14"/>
      <c r="JP33" s="14"/>
      <c r="JQ33" s="14"/>
      <c r="JR33" s="14"/>
      <c r="JS33" s="14" t="s">
        <v>653</v>
      </c>
      <c r="JT33" s="14">
        <v>1</v>
      </c>
      <c r="JU33" s="14">
        <v>1</v>
      </c>
      <c r="JV33" s="14">
        <v>0</v>
      </c>
      <c r="JW33" s="14">
        <v>0</v>
      </c>
      <c r="JX33" s="14">
        <v>0</v>
      </c>
      <c r="JY33" s="14">
        <v>0</v>
      </c>
      <c r="JZ33" s="14">
        <v>0</v>
      </c>
      <c r="KA33" s="14">
        <v>0</v>
      </c>
      <c r="KB33" s="14">
        <v>0</v>
      </c>
      <c r="KC33" s="14"/>
      <c r="KD33" s="73"/>
      <c r="KE33" s="73"/>
      <c r="KF33" s="73"/>
      <c r="KG33" s="73"/>
      <c r="KH33" s="73"/>
      <c r="KI33" s="73"/>
      <c r="KJ33" s="73"/>
      <c r="KK33" s="73"/>
      <c r="KL33" s="73"/>
      <c r="KM33" s="73"/>
      <c r="KN33" s="14"/>
      <c r="KO33" s="34" t="s">
        <v>3011</v>
      </c>
      <c r="KP33" s="14" t="s">
        <v>561</v>
      </c>
      <c r="KQ33" s="14">
        <v>1</v>
      </c>
      <c r="KR33" s="14">
        <v>1</v>
      </c>
      <c r="KS33" s="14">
        <v>1</v>
      </c>
      <c r="KT33" s="14">
        <v>1</v>
      </c>
      <c r="KU33" s="14">
        <v>1</v>
      </c>
      <c r="KV33" s="14">
        <v>1</v>
      </c>
      <c r="KW33" s="14">
        <v>1</v>
      </c>
      <c r="KX33" s="14">
        <v>1</v>
      </c>
      <c r="KY33" s="14">
        <v>1</v>
      </c>
      <c r="KZ33" s="14">
        <v>1</v>
      </c>
      <c r="LA33" s="14">
        <v>1</v>
      </c>
      <c r="LB33" s="14">
        <v>1</v>
      </c>
      <c r="LC33" s="14">
        <v>0</v>
      </c>
      <c r="LD33" s="14">
        <v>0</v>
      </c>
      <c r="LE33" s="14">
        <v>0</v>
      </c>
      <c r="LF33" s="14">
        <v>0</v>
      </c>
      <c r="LG33" s="14">
        <v>0</v>
      </c>
      <c r="LH33" s="14"/>
      <c r="LI33" s="14" t="s">
        <v>318</v>
      </c>
      <c r="LJ33" s="14"/>
      <c r="LK33" s="14"/>
      <c r="LL33" s="14"/>
      <c r="LM33" s="14"/>
      <c r="LN33" s="14"/>
      <c r="LO33" s="14"/>
      <c r="LP33" s="14"/>
      <c r="LQ33" s="14"/>
      <c r="LR33" s="14"/>
      <c r="LS33" s="14"/>
      <c r="LT33" s="14"/>
      <c r="LU33" s="14"/>
      <c r="LV33" s="14"/>
      <c r="LW33" s="14"/>
      <c r="LX33" s="14"/>
      <c r="LY33" s="14"/>
      <c r="LZ33" s="14"/>
      <c r="MA33" s="14"/>
      <c r="MB33" s="14"/>
      <c r="MC33" s="14"/>
      <c r="MD33" s="14"/>
      <c r="ME33" s="14"/>
      <c r="MF33" s="14"/>
      <c r="MG33" s="14"/>
      <c r="MH33" s="14"/>
      <c r="MI33" s="14"/>
      <c r="MJ33" s="14"/>
      <c r="MK33" s="14"/>
      <c r="ML33" s="14"/>
      <c r="MM33" s="14"/>
      <c r="MN33" s="14"/>
      <c r="MO33" s="14"/>
      <c r="MP33" s="14"/>
      <c r="MQ33" s="14"/>
      <c r="MR33" s="14"/>
      <c r="MS33" s="14"/>
      <c r="MT33" s="14"/>
      <c r="MU33" s="14"/>
      <c r="MV33" s="14"/>
      <c r="MW33" s="14"/>
      <c r="MX33" s="14"/>
      <c r="MY33" s="14" t="s">
        <v>3054</v>
      </c>
      <c r="MZ33" s="14" t="s">
        <v>656</v>
      </c>
      <c r="NA33" s="14">
        <v>1</v>
      </c>
      <c r="NB33" s="14">
        <v>1</v>
      </c>
      <c r="NC33" s="14">
        <v>1</v>
      </c>
      <c r="ND33" s="14">
        <v>1</v>
      </c>
      <c r="NE33" s="14">
        <v>0</v>
      </c>
      <c r="NF33" s="14">
        <v>0</v>
      </c>
      <c r="NG33" s="14">
        <v>0</v>
      </c>
      <c r="NH33" s="14">
        <v>0</v>
      </c>
      <c r="NI33" s="14"/>
      <c r="NJ33" s="14" t="s">
        <v>762</v>
      </c>
      <c r="NK33" s="14">
        <v>1</v>
      </c>
      <c r="NL33" s="14">
        <v>0</v>
      </c>
      <c r="NM33" s="14">
        <v>1</v>
      </c>
      <c r="NN33" s="14">
        <v>0</v>
      </c>
      <c r="NO33" s="14">
        <v>0</v>
      </c>
      <c r="NP33" s="14">
        <v>0</v>
      </c>
      <c r="NQ33" s="14"/>
      <c r="NR33" s="14"/>
      <c r="NS33" s="14"/>
      <c r="NT33" s="14"/>
      <c r="NU33" s="14"/>
      <c r="NV33" s="14"/>
      <c r="NW33" s="14"/>
      <c r="NX33" s="14"/>
      <c r="NY33" s="14"/>
      <c r="NZ33" s="14"/>
      <c r="OA33" s="14"/>
      <c r="OB33" s="14"/>
      <c r="OC33" s="14"/>
      <c r="OD33" s="14"/>
      <c r="OE33" s="14" t="s">
        <v>763</v>
      </c>
      <c r="OF33" s="14">
        <v>0</v>
      </c>
      <c r="OG33" s="14">
        <v>0</v>
      </c>
      <c r="OH33" s="14">
        <v>0</v>
      </c>
      <c r="OI33" s="14">
        <v>0</v>
      </c>
      <c r="OJ33" s="14">
        <v>1</v>
      </c>
      <c r="OK33" s="14">
        <v>1</v>
      </c>
      <c r="OL33" s="14">
        <v>0</v>
      </c>
      <c r="OM33" s="14">
        <v>0</v>
      </c>
      <c r="ON33" s="14">
        <v>0</v>
      </c>
      <c r="OO33" s="14">
        <v>0</v>
      </c>
      <c r="OP33" s="14">
        <v>0</v>
      </c>
      <c r="OQ33" s="14">
        <v>0</v>
      </c>
      <c r="OR33" s="14"/>
      <c r="OS33" s="14"/>
      <c r="OT33" s="14"/>
      <c r="OU33" s="14"/>
      <c r="OV33" s="14"/>
      <c r="OW33" s="14"/>
      <c r="OX33" s="14"/>
      <c r="OY33" s="14"/>
      <c r="OZ33" s="14"/>
      <c r="PA33" s="14"/>
      <c r="PB33" s="14"/>
      <c r="PC33" s="14"/>
      <c r="PD33" s="14"/>
      <c r="PE33" s="14"/>
      <c r="PF33" s="14"/>
      <c r="PG33" s="14"/>
      <c r="PH33" s="14"/>
      <c r="PI33" s="14"/>
      <c r="PJ33" s="14"/>
      <c r="PK33" s="14"/>
      <c r="PL33" s="14"/>
      <c r="PM33" s="14"/>
      <c r="PN33" s="14"/>
      <c r="PO33" s="14"/>
      <c r="PP33" s="14"/>
      <c r="PQ33" s="14"/>
      <c r="PR33" s="14"/>
      <c r="PS33" s="14" t="s">
        <v>764</v>
      </c>
      <c r="PT33" s="14">
        <v>0</v>
      </c>
      <c r="PU33" s="14">
        <v>0</v>
      </c>
      <c r="PV33" s="14">
        <v>0</v>
      </c>
      <c r="PW33" s="14">
        <v>0</v>
      </c>
      <c r="PX33" s="14">
        <v>1</v>
      </c>
      <c r="PY33" s="14">
        <v>1</v>
      </c>
      <c r="PZ33" s="14">
        <v>0</v>
      </c>
      <c r="QA33" s="14">
        <v>0</v>
      </c>
      <c r="QB33" s="14">
        <v>0</v>
      </c>
      <c r="QC33" s="14">
        <v>0</v>
      </c>
      <c r="QD33" s="14"/>
      <c r="QE33" s="14"/>
      <c r="QF33" s="14"/>
      <c r="QG33" s="14"/>
      <c r="QH33" s="14"/>
      <c r="QI33" s="14"/>
      <c r="QJ33" s="14"/>
      <c r="QK33" s="14"/>
      <c r="QL33" s="14"/>
      <c r="QM33" s="14"/>
      <c r="QN33" s="14"/>
      <c r="QO33" s="14"/>
      <c r="QP33" s="14"/>
      <c r="QQ33" s="14"/>
      <c r="QR33" s="14"/>
      <c r="QS33" s="14"/>
      <c r="QT33" s="14"/>
      <c r="QU33" s="14"/>
      <c r="QV33" s="14"/>
      <c r="QW33" s="14"/>
      <c r="QX33" s="14"/>
      <c r="QY33" s="14"/>
      <c r="QZ33" s="14"/>
      <c r="RA33" s="14"/>
      <c r="RB33" s="14"/>
      <c r="RC33" s="14" t="s">
        <v>765</v>
      </c>
      <c r="RD33" s="14">
        <v>0</v>
      </c>
      <c r="RE33" s="14">
        <v>1</v>
      </c>
      <c r="RF33" s="14">
        <v>0</v>
      </c>
      <c r="RG33" s="14">
        <v>1</v>
      </c>
      <c r="RH33" s="14">
        <v>0</v>
      </c>
      <c r="RI33" s="14">
        <v>0</v>
      </c>
      <c r="RJ33" s="14">
        <v>1</v>
      </c>
      <c r="RK33" s="14">
        <v>0</v>
      </c>
      <c r="RL33" s="14">
        <v>0</v>
      </c>
      <c r="RM33" s="14">
        <v>0</v>
      </c>
      <c r="RN33" s="14">
        <v>0</v>
      </c>
      <c r="RO33" s="14"/>
      <c r="RP33" s="14"/>
      <c r="RQ33" s="14"/>
      <c r="RR33" s="14"/>
      <c r="RS33" s="14"/>
      <c r="RT33" s="14"/>
      <c r="RU33" s="14"/>
      <c r="RV33" s="14"/>
      <c r="RW33" s="14"/>
      <c r="RX33" s="14"/>
      <c r="RY33" s="14"/>
      <c r="RZ33" s="14"/>
      <c r="SA33" s="14"/>
      <c r="SB33" s="14"/>
      <c r="SC33" s="14" t="s">
        <v>766</v>
      </c>
      <c r="SD33" s="14">
        <v>0</v>
      </c>
      <c r="SE33" s="14">
        <v>0</v>
      </c>
      <c r="SF33" s="14">
        <v>0</v>
      </c>
      <c r="SG33" s="14">
        <v>1</v>
      </c>
      <c r="SH33" s="14">
        <v>1</v>
      </c>
      <c r="SI33" s="14">
        <v>1</v>
      </c>
      <c r="SJ33" s="14">
        <v>0</v>
      </c>
      <c r="SK33" s="14">
        <v>0</v>
      </c>
      <c r="SL33" s="14">
        <v>0</v>
      </c>
      <c r="SM33" s="14">
        <v>0</v>
      </c>
      <c r="SN33" s="14">
        <v>0</v>
      </c>
      <c r="SO33" s="14">
        <v>0</v>
      </c>
      <c r="SP33" s="14">
        <v>0</v>
      </c>
      <c r="SQ33" s="14"/>
      <c r="SR33" s="14" t="s">
        <v>3083</v>
      </c>
      <c r="SS33" s="14"/>
      <c r="ST33" s="14"/>
      <c r="SU33" s="14"/>
      <c r="SV33" s="14"/>
      <c r="SW33" s="14" t="s">
        <v>624</v>
      </c>
      <c r="SX33" s="14">
        <v>0</v>
      </c>
      <c r="SY33" s="14">
        <v>0</v>
      </c>
      <c r="SZ33" s="14">
        <v>1</v>
      </c>
      <c r="TA33" s="14"/>
      <c r="TB33" s="14"/>
      <c r="TC33" s="14"/>
      <c r="TD33" s="14"/>
      <c r="TE33" s="14"/>
      <c r="TF33" s="14"/>
      <c r="TG33" s="14"/>
      <c r="TH33" s="14"/>
      <c r="TI33" s="14" t="s">
        <v>255</v>
      </c>
      <c r="TJ33" s="14" t="s">
        <v>255</v>
      </c>
      <c r="TK33" s="14"/>
      <c r="TL33" s="14"/>
      <c r="TM33" s="14"/>
      <c r="TN33" s="14"/>
      <c r="TO33" s="14"/>
      <c r="TP33" s="14"/>
      <c r="TQ33" s="34" t="s">
        <v>2083</v>
      </c>
      <c r="TR33" s="14">
        <v>228231387</v>
      </c>
      <c r="TS33" s="14" t="s">
        <v>769</v>
      </c>
      <c r="TT33" s="12">
        <v>44500.821215277778</v>
      </c>
      <c r="TU33" s="14"/>
      <c r="TV33" s="14"/>
      <c r="TW33" s="14" t="s">
        <v>279</v>
      </c>
      <c r="TX33" s="14" t="s">
        <v>280</v>
      </c>
      <c r="TY33" s="14"/>
      <c r="TZ33" s="14">
        <v>31</v>
      </c>
    </row>
    <row r="34" spans="1:546" s="15" customFormat="1" x14ac:dyDescent="0.25">
      <c r="A34" s="12">
        <v>44500.855717766201</v>
      </c>
      <c r="B34" s="12">
        <v>44502.908296666668</v>
      </c>
      <c r="C34" s="12">
        <v>44500</v>
      </c>
      <c r="D34" s="14" t="s">
        <v>239</v>
      </c>
      <c r="E34" s="14"/>
      <c r="F34" s="12">
        <v>44502</v>
      </c>
      <c r="G34" s="14" t="s">
        <v>240</v>
      </c>
      <c r="H34" s="14" t="s">
        <v>240</v>
      </c>
      <c r="I34" s="14" t="s">
        <v>252</v>
      </c>
      <c r="J34" s="14" t="s">
        <v>241</v>
      </c>
      <c r="K34" s="14" t="s">
        <v>307</v>
      </c>
      <c r="L34" s="14"/>
      <c r="M34" s="14" t="s">
        <v>308</v>
      </c>
      <c r="N34" s="14"/>
      <c r="O34" s="14"/>
      <c r="P34" s="14"/>
      <c r="Q34" s="14"/>
      <c r="R34" s="14"/>
      <c r="S34" s="14"/>
      <c r="T34" s="14"/>
      <c r="U34" s="14"/>
      <c r="V34" s="14"/>
      <c r="W34" s="14"/>
      <c r="X34" s="14"/>
      <c r="Y34" s="14"/>
      <c r="Z34" s="14"/>
      <c r="AA34" s="14"/>
      <c r="AB34" s="14"/>
      <c r="AC34" s="14" t="s">
        <v>309</v>
      </c>
      <c r="AD34" s="14">
        <v>0</v>
      </c>
      <c r="AE34" s="14">
        <v>1</v>
      </c>
      <c r="AF34" s="14">
        <v>0</v>
      </c>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c r="BM34" s="14"/>
      <c r="BN34" s="14"/>
      <c r="BO34" s="14"/>
      <c r="BP34" s="14"/>
      <c r="BQ34" s="14"/>
      <c r="BR34" s="14"/>
      <c r="BS34" s="14"/>
      <c r="BT34" s="14"/>
      <c r="BU34" s="14"/>
      <c r="BV34" s="14"/>
      <c r="BW34" s="14"/>
      <c r="BX34" s="14"/>
      <c r="BY34" s="14"/>
      <c r="BZ34" s="14"/>
      <c r="CA34" s="14"/>
      <c r="CB34" s="14" t="s">
        <v>335</v>
      </c>
      <c r="CC34" s="14" t="s">
        <v>247</v>
      </c>
      <c r="CD34" s="14">
        <v>1</v>
      </c>
      <c r="CE34" s="14">
        <v>0</v>
      </c>
      <c r="CF34" s="14">
        <v>0</v>
      </c>
      <c r="CG34" s="14">
        <v>0</v>
      </c>
      <c r="CH34" s="14">
        <v>0</v>
      </c>
      <c r="CI34" s="14">
        <v>0</v>
      </c>
      <c r="CJ34" s="14">
        <v>0</v>
      </c>
      <c r="CK34" s="14">
        <v>0</v>
      </c>
      <c r="CL34" s="14"/>
      <c r="CM34" s="14" t="s">
        <v>282</v>
      </c>
      <c r="CN34" s="14"/>
      <c r="CO34" s="14" t="s">
        <v>336</v>
      </c>
      <c r="CP34" s="14"/>
      <c r="CQ34" s="14">
        <v>450</v>
      </c>
      <c r="CR34" s="14"/>
      <c r="CS34" s="14"/>
      <c r="CT34" s="14"/>
      <c r="CU34" s="14"/>
      <c r="CV34" s="14"/>
      <c r="CW34" s="14"/>
      <c r="CX34" s="14"/>
      <c r="CY34" s="14"/>
      <c r="CZ34" s="14"/>
      <c r="DA34" s="14" t="s">
        <v>250</v>
      </c>
      <c r="DB34" s="14"/>
      <c r="DC34" s="14"/>
      <c r="DD34" s="14"/>
      <c r="DE34" s="14"/>
      <c r="DF34" s="14"/>
      <c r="DG34" s="14"/>
      <c r="DH34" s="14"/>
      <c r="DI34" s="14"/>
      <c r="DJ34" s="14"/>
      <c r="DK34" s="14"/>
      <c r="DL34" s="14"/>
      <c r="DM34" s="14"/>
      <c r="DN34" s="14"/>
      <c r="DO34" s="14"/>
      <c r="DP34" s="14"/>
      <c r="DQ34" s="14"/>
      <c r="DR34" s="14"/>
      <c r="DS34" s="14"/>
      <c r="DT34" s="14"/>
      <c r="DU34" s="14"/>
      <c r="DV34" s="14"/>
      <c r="DW34" s="14"/>
      <c r="DX34" s="14"/>
      <c r="DY34" s="14"/>
      <c r="DZ34" s="14"/>
      <c r="EA34" s="14"/>
      <c r="EB34" s="14"/>
      <c r="EC34" s="14"/>
      <c r="ED34" s="14"/>
      <c r="EE34" s="14"/>
      <c r="EF34" s="14"/>
      <c r="EG34" s="14"/>
      <c r="EH34" s="14"/>
      <c r="EI34" s="14"/>
      <c r="EJ34" s="14"/>
      <c r="EK34" s="14"/>
      <c r="EL34" s="14"/>
      <c r="EM34" s="14"/>
      <c r="EN34" s="14"/>
      <c r="EO34" s="14"/>
      <c r="EP34" s="14"/>
      <c r="EQ34" s="14"/>
      <c r="ER34" s="14"/>
      <c r="ES34" s="14"/>
      <c r="ET34" s="14"/>
      <c r="EU34" s="14"/>
      <c r="EV34" s="14"/>
      <c r="EW34" s="14"/>
      <c r="EX34" s="14"/>
      <c r="EY34" s="14"/>
      <c r="EZ34" s="14"/>
      <c r="FA34" s="14" t="s">
        <v>251</v>
      </c>
      <c r="FB34" s="14"/>
      <c r="FC34" s="14" t="s">
        <v>2931</v>
      </c>
      <c r="FD34" s="14">
        <f>COUNTIF(Tableau1[[#This Row],[legad_2_category_eligbility]],"All Libyan children (18 and under)")</f>
        <v>0</v>
      </c>
      <c r="FE34" s="14">
        <v>0</v>
      </c>
      <c r="FF34" s="14">
        <v>1</v>
      </c>
      <c r="FG34" s="14">
        <v>1</v>
      </c>
      <c r="FH34" s="14">
        <v>1</v>
      </c>
      <c r="FI34" s="14">
        <v>1</v>
      </c>
      <c r="FJ34" s="14">
        <v>1</v>
      </c>
      <c r="FK34" s="14">
        <v>1</v>
      </c>
      <c r="FL34" s="14">
        <v>1</v>
      </c>
      <c r="FM34" s="14">
        <v>1</v>
      </c>
      <c r="FN34" s="14">
        <v>1</v>
      </c>
      <c r="FO34" s="14">
        <v>1</v>
      </c>
      <c r="FP34" s="14">
        <v>0</v>
      </c>
      <c r="FQ34" s="14">
        <v>0</v>
      </c>
      <c r="FR34" s="14">
        <v>1</v>
      </c>
      <c r="FS34" s="14">
        <v>1</v>
      </c>
      <c r="FT34" s="14">
        <v>0</v>
      </c>
      <c r="FU34" s="14">
        <v>0</v>
      </c>
      <c r="FV34" s="14">
        <v>0</v>
      </c>
      <c r="FW34" s="14">
        <v>0</v>
      </c>
      <c r="FX34" s="14"/>
      <c r="FY34" s="14"/>
      <c r="FZ34" s="14"/>
      <c r="GA34" s="14"/>
      <c r="GB34" s="14" t="s">
        <v>240</v>
      </c>
      <c r="GC34" s="14"/>
      <c r="GD34" s="14"/>
      <c r="GE34" s="14"/>
      <c r="GF34" s="14" t="s">
        <v>240</v>
      </c>
      <c r="GG34" s="14" t="s">
        <v>2517</v>
      </c>
      <c r="GH34" s="14"/>
      <c r="GI34" s="14"/>
      <c r="GJ34" s="14"/>
      <c r="GK34" s="14"/>
      <c r="GL34" s="14"/>
      <c r="GM34" s="14"/>
      <c r="GN34" s="14"/>
      <c r="GO34" s="14"/>
      <c r="GP34" s="14" t="s">
        <v>337</v>
      </c>
      <c r="GQ34" s="14">
        <v>0</v>
      </c>
      <c r="GR34" s="14">
        <v>0</v>
      </c>
      <c r="GS34" s="14">
        <v>1</v>
      </c>
      <c r="GT34" s="14">
        <v>0</v>
      </c>
      <c r="GU34" s="14">
        <v>0</v>
      </c>
      <c r="GV34" s="14">
        <v>0</v>
      </c>
      <c r="GW34" s="14"/>
      <c r="GX34" s="14"/>
      <c r="GY34" s="14"/>
      <c r="GZ34" s="14"/>
      <c r="HA34" s="14"/>
      <c r="HB34" s="14"/>
      <c r="HC34" s="14"/>
      <c r="HD34" s="14"/>
      <c r="HE34" s="14"/>
      <c r="HF34" s="14" t="s">
        <v>311</v>
      </c>
      <c r="HG34" s="14">
        <v>0</v>
      </c>
      <c r="HH34" s="14">
        <v>0</v>
      </c>
      <c r="HI34" s="14">
        <v>0</v>
      </c>
      <c r="HJ34" s="14">
        <v>0</v>
      </c>
      <c r="HK34" s="14">
        <v>0</v>
      </c>
      <c r="HL34" s="14">
        <v>0</v>
      </c>
      <c r="HM34" s="14">
        <v>0</v>
      </c>
      <c r="HN34" s="14">
        <v>0</v>
      </c>
      <c r="HO34" s="14">
        <v>0</v>
      </c>
      <c r="HP34" s="14">
        <v>1</v>
      </c>
      <c r="HQ34" s="14">
        <v>0</v>
      </c>
      <c r="HR34" s="14">
        <v>0</v>
      </c>
      <c r="HS34" s="14" t="s">
        <v>2939</v>
      </c>
      <c r="HT34" s="14" t="s">
        <v>257</v>
      </c>
      <c r="HU34" s="14"/>
      <c r="HV34" s="14"/>
      <c r="HW34" s="14" t="s">
        <v>240</v>
      </c>
      <c r="HX34" s="14"/>
      <c r="HY34" s="14"/>
      <c r="HZ34" s="14"/>
      <c r="IA34" s="14"/>
      <c r="IB34" s="14"/>
      <c r="IC34" s="14"/>
      <c r="ID34" s="14"/>
      <c r="IE34" s="14"/>
      <c r="IF34" s="14"/>
      <c r="IG34" s="14"/>
      <c r="IH34" s="14"/>
      <c r="II34" s="14"/>
      <c r="IJ34" s="14"/>
      <c r="IK34" s="14"/>
      <c r="IL34" s="14"/>
      <c r="IM34" s="14"/>
      <c r="IN34" s="14"/>
      <c r="IO34" s="73"/>
      <c r="IP34" s="14"/>
      <c r="IQ34" s="14"/>
      <c r="IR34" s="14"/>
      <c r="IS34" s="14"/>
      <c r="IT34" s="14"/>
      <c r="IU34" s="14"/>
      <c r="IV34" s="14"/>
      <c r="IW34" s="14"/>
      <c r="IX34" s="14"/>
      <c r="IY34" s="14"/>
      <c r="IZ34" s="14"/>
      <c r="JA34" s="14"/>
      <c r="JB34" s="14"/>
      <c r="JC34" s="14"/>
      <c r="JD34" s="14"/>
      <c r="JE34" s="14"/>
      <c r="JF34" s="14"/>
      <c r="JG34" s="14"/>
      <c r="JH34" s="14"/>
      <c r="JI34" s="14"/>
      <c r="JJ34" s="14"/>
      <c r="JK34" s="14"/>
      <c r="JL34" s="14"/>
      <c r="JM34" s="14"/>
      <c r="JN34" s="14"/>
      <c r="JO34" s="14"/>
      <c r="JP34" s="14"/>
      <c r="JQ34" s="14"/>
      <c r="JR34" s="14"/>
      <c r="JS34" s="14" t="s">
        <v>358</v>
      </c>
      <c r="JT34" s="14">
        <v>0</v>
      </c>
      <c r="JU34" s="14">
        <v>1</v>
      </c>
      <c r="JV34" s="14">
        <v>0</v>
      </c>
      <c r="JW34" s="14">
        <v>0</v>
      </c>
      <c r="JX34" s="14">
        <v>0</v>
      </c>
      <c r="JY34" s="14">
        <v>0</v>
      </c>
      <c r="JZ34" s="14">
        <v>0</v>
      </c>
      <c r="KA34" s="14">
        <v>0</v>
      </c>
      <c r="KB34" s="14">
        <v>0</v>
      </c>
      <c r="KC34" s="14"/>
      <c r="KD34" s="73"/>
      <c r="KE34" s="73"/>
      <c r="KF34" s="73"/>
      <c r="KG34" s="73"/>
      <c r="KH34" s="73"/>
      <c r="KI34" s="73"/>
      <c r="KJ34" s="73"/>
      <c r="KK34" s="73"/>
      <c r="KL34" s="73"/>
      <c r="KM34" s="73"/>
      <c r="KN34" s="14"/>
      <c r="KO34" s="34" t="s">
        <v>2987</v>
      </c>
      <c r="KP34" s="14" t="s">
        <v>773</v>
      </c>
      <c r="KQ34" s="14">
        <v>1</v>
      </c>
      <c r="KR34" s="14">
        <v>0</v>
      </c>
      <c r="KS34" s="14">
        <v>1</v>
      </c>
      <c r="KT34" s="14">
        <v>1</v>
      </c>
      <c r="KU34" s="14">
        <v>0</v>
      </c>
      <c r="KV34" s="14">
        <v>1</v>
      </c>
      <c r="KW34" s="14">
        <v>0</v>
      </c>
      <c r="KX34" s="14">
        <v>0</v>
      </c>
      <c r="KY34" s="14">
        <v>0</v>
      </c>
      <c r="KZ34" s="14">
        <v>0</v>
      </c>
      <c r="LA34" s="14">
        <v>1</v>
      </c>
      <c r="LB34" s="14">
        <v>1</v>
      </c>
      <c r="LC34" s="14">
        <v>0</v>
      </c>
      <c r="LD34" s="14">
        <v>0</v>
      </c>
      <c r="LE34" s="14">
        <v>0</v>
      </c>
      <c r="LF34" s="14">
        <v>0</v>
      </c>
      <c r="LG34" s="14">
        <v>0</v>
      </c>
      <c r="LH34" s="14"/>
      <c r="LI34" s="14" t="s">
        <v>292</v>
      </c>
      <c r="LJ34" s="14"/>
      <c r="LK34" s="14"/>
      <c r="LL34" s="14"/>
      <c r="LM34" s="14"/>
      <c r="LN34" s="14"/>
      <c r="LO34" s="14"/>
      <c r="LP34" s="14"/>
      <c r="LQ34" s="14"/>
      <c r="LR34" s="14"/>
      <c r="LS34" s="14"/>
      <c r="LT34" s="14"/>
      <c r="LU34" s="14"/>
      <c r="LV34" s="14"/>
      <c r="LW34" s="14"/>
      <c r="LX34" s="14"/>
      <c r="LY34" s="14"/>
      <c r="LZ34" s="14"/>
      <c r="MA34" s="14"/>
      <c r="MB34" s="14"/>
      <c r="MC34" s="14"/>
      <c r="MD34" s="14"/>
      <c r="ME34" s="14"/>
      <c r="MF34" s="14"/>
      <c r="MG34" s="14"/>
      <c r="MH34" s="14"/>
      <c r="MI34" s="14"/>
      <c r="MJ34" s="14"/>
      <c r="MK34" s="14"/>
      <c r="ML34" s="14"/>
      <c r="MM34" s="14"/>
      <c r="MN34" s="14"/>
      <c r="MO34" s="14"/>
      <c r="MP34" s="14"/>
      <c r="MQ34" s="14"/>
      <c r="MR34" s="14"/>
      <c r="MS34" s="14"/>
      <c r="MT34" s="14"/>
      <c r="MU34" s="14"/>
      <c r="MV34" s="14"/>
      <c r="MW34" s="14"/>
      <c r="MX34" s="14"/>
      <c r="MY34" s="14" t="s">
        <v>3054</v>
      </c>
      <c r="MZ34" s="14" t="s">
        <v>320</v>
      </c>
      <c r="NA34" s="14">
        <v>0</v>
      </c>
      <c r="NB34" s="14">
        <v>0</v>
      </c>
      <c r="NC34" s="14">
        <v>0</v>
      </c>
      <c r="ND34" s="14">
        <v>1</v>
      </c>
      <c r="NE34" s="14">
        <v>0</v>
      </c>
      <c r="NF34" s="14">
        <v>0</v>
      </c>
      <c r="NG34" s="14">
        <v>0</v>
      </c>
      <c r="NH34" s="14">
        <v>0</v>
      </c>
      <c r="NI34" s="14"/>
      <c r="NJ34" s="14" t="s">
        <v>775</v>
      </c>
      <c r="NK34" s="14">
        <v>1</v>
      </c>
      <c r="NL34" s="14">
        <v>0</v>
      </c>
      <c r="NM34" s="14">
        <v>1</v>
      </c>
      <c r="NN34" s="14">
        <v>0</v>
      </c>
      <c r="NO34" s="14">
        <v>0</v>
      </c>
      <c r="NP34" s="14">
        <v>0</v>
      </c>
      <c r="NQ34" s="14"/>
      <c r="NR34" s="14"/>
      <c r="NS34" s="14"/>
      <c r="NT34" s="14"/>
      <c r="NU34" s="14"/>
      <c r="NV34" s="14"/>
      <c r="NW34" s="14"/>
      <c r="NX34" s="14"/>
      <c r="NY34" s="14"/>
      <c r="NZ34" s="14"/>
      <c r="OA34" s="14"/>
      <c r="OB34" s="14"/>
      <c r="OC34" s="14"/>
      <c r="OD34" s="14"/>
      <c r="OE34" s="14" t="s">
        <v>400</v>
      </c>
      <c r="OF34" s="14">
        <v>0</v>
      </c>
      <c r="OG34" s="14">
        <v>0</v>
      </c>
      <c r="OH34" s="14">
        <v>1</v>
      </c>
      <c r="OI34" s="14">
        <v>0</v>
      </c>
      <c r="OJ34" s="14">
        <v>1</v>
      </c>
      <c r="OK34" s="14">
        <v>0</v>
      </c>
      <c r="OL34" s="14">
        <v>0</v>
      </c>
      <c r="OM34" s="14">
        <v>0</v>
      </c>
      <c r="ON34" s="14">
        <v>0</v>
      </c>
      <c r="OO34" s="14">
        <v>0</v>
      </c>
      <c r="OP34" s="14">
        <v>0</v>
      </c>
      <c r="OQ34" s="14">
        <v>0</v>
      </c>
      <c r="OR34" s="14"/>
      <c r="OS34" s="14"/>
      <c r="OT34" s="14"/>
      <c r="OU34" s="14"/>
      <c r="OV34" s="14"/>
      <c r="OW34" s="14"/>
      <c r="OX34" s="14"/>
      <c r="OY34" s="14"/>
      <c r="OZ34" s="14"/>
      <c r="PA34" s="14"/>
      <c r="PB34" s="14"/>
      <c r="PC34" s="14"/>
      <c r="PD34" s="14"/>
      <c r="PE34" s="14"/>
      <c r="PF34" s="14"/>
      <c r="PG34" s="14"/>
      <c r="PH34" s="14"/>
      <c r="PI34" s="14"/>
      <c r="PJ34" s="14"/>
      <c r="PK34" s="14"/>
      <c r="PL34" s="14"/>
      <c r="PM34" s="14"/>
      <c r="PN34" s="14"/>
      <c r="PO34" s="14"/>
      <c r="PP34" s="14"/>
      <c r="PQ34" s="14"/>
      <c r="PR34" s="14"/>
      <c r="PS34" s="14" t="s">
        <v>267</v>
      </c>
      <c r="PT34" s="14">
        <v>1</v>
      </c>
      <c r="PU34" s="14">
        <v>0</v>
      </c>
      <c r="PV34" s="14">
        <v>0</v>
      </c>
      <c r="PW34" s="14">
        <v>0</v>
      </c>
      <c r="PX34" s="14">
        <v>0</v>
      </c>
      <c r="PY34" s="14">
        <v>0</v>
      </c>
      <c r="PZ34" s="14">
        <v>0</v>
      </c>
      <c r="QA34" s="14">
        <v>0</v>
      </c>
      <c r="QB34" s="14">
        <v>0</v>
      </c>
      <c r="QC34" s="14">
        <v>0</v>
      </c>
      <c r="QD34" s="14"/>
      <c r="QE34" s="14"/>
      <c r="QF34" s="14"/>
      <c r="QG34" s="14"/>
      <c r="QH34" s="14"/>
      <c r="QI34" s="14"/>
      <c r="QJ34" s="14"/>
      <c r="QK34" s="14"/>
      <c r="QL34" s="14"/>
      <c r="QM34" s="14"/>
      <c r="QN34" s="14"/>
      <c r="QO34" s="14"/>
      <c r="QP34" s="14"/>
      <c r="QQ34" s="14"/>
      <c r="QR34" s="14"/>
      <c r="QS34" s="14"/>
      <c r="QT34" s="14"/>
      <c r="QU34" s="14"/>
      <c r="QV34" s="14"/>
      <c r="QW34" s="14"/>
      <c r="QX34" s="14"/>
      <c r="QY34" s="14"/>
      <c r="QZ34" s="14"/>
      <c r="RA34" s="14"/>
      <c r="RB34" s="14"/>
      <c r="RC34" s="14" t="s">
        <v>300</v>
      </c>
      <c r="RD34" s="14">
        <v>0</v>
      </c>
      <c r="RE34" s="14">
        <v>1</v>
      </c>
      <c r="RF34" s="14">
        <v>0</v>
      </c>
      <c r="RG34" s="14">
        <v>0</v>
      </c>
      <c r="RH34" s="14">
        <v>0</v>
      </c>
      <c r="RI34" s="14">
        <v>0</v>
      </c>
      <c r="RJ34" s="14">
        <v>0</v>
      </c>
      <c r="RK34" s="14">
        <v>0</v>
      </c>
      <c r="RL34" s="14">
        <v>0</v>
      </c>
      <c r="RM34" s="14">
        <v>0</v>
      </c>
      <c r="RN34" s="14">
        <v>0</v>
      </c>
      <c r="RO34" s="14"/>
      <c r="RP34" s="14"/>
      <c r="RQ34" s="14"/>
      <c r="RR34" s="14"/>
      <c r="RS34" s="14"/>
      <c r="RT34" s="14"/>
      <c r="RU34" s="14"/>
      <c r="RV34" s="14"/>
      <c r="RW34" s="14"/>
      <c r="RX34" s="14"/>
      <c r="RY34" s="14"/>
      <c r="RZ34" s="14"/>
      <c r="SA34" s="14"/>
      <c r="SB34" s="14"/>
      <c r="SC34" s="14" t="s">
        <v>372</v>
      </c>
      <c r="SD34" s="14">
        <v>0</v>
      </c>
      <c r="SE34" s="14">
        <v>0</v>
      </c>
      <c r="SF34" s="14">
        <v>0</v>
      </c>
      <c r="SG34" s="14">
        <v>0</v>
      </c>
      <c r="SH34" s="14">
        <v>0</v>
      </c>
      <c r="SI34" s="14">
        <v>1</v>
      </c>
      <c r="SJ34" s="14">
        <v>0</v>
      </c>
      <c r="SK34" s="14">
        <v>0</v>
      </c>
      <c r="SL34" s="14">
        <v>0</v>
      </c>
      <c r="SM34" s="14">
        <v>0</v>
      </c>
      <c r="SN34" s="14">
        <v>0</v>
      </c>
      <c r="SO34" s="14">
        <v>0</v>
      </c>
      <c r="SP34" s="14">
        <v>0</v>
      </c>
      <c r="SQ34" s="14"/>
      <c r="SR34" s="14" t="s">
        <v>3091</v>
      </c>
      <c r="SS34" s="14"/>
      <c r="ST34" s="14"/>
      <c r="SU34" s="14"/>
      <c r="SV34" s="14"/>
      <c r="SW34" s="14" t="s">
        <v>375</v>
      </c>
      <c r="SX34" s="14">
        <v>1</v>
      </c>
      <c r="SY34" s="14">
        <v>0</v>
      </c>
      <c r="SZ34" s="14">
        <v>1</v>
      </c>
      <c r="TA34" s="14"/>
      <c r="TB34" s="14"/>
      <c r="TC34" s="14"/>
      <c r="TD34" s="14"/>
      <c r="TE34" s="14"/>
      <c r="TF34" s="14"/>
      <c r="TG34" s="14"/>
      <c r="TH34" s="14"/>
      <c r="TI34" s="14" t="s">
        <v>240</v>
      </c>
      <c r="TJ34" s="14" t="s">
        <v>240</v>
      </c>
      <c r="TK34" s="34" t="s">
        <v>3104</v>
      </c>
      <c r="TL34" s="14" t="s">
        <v>3115</v>
      </c>
      <c r="TM34" s="14"/>
      <c r="TN34" s="14"/>
      <c r="TO34" s="14"/>
      <c r="TP34" s="14"/>
      <c r="TQ34" s="34" t="s">
        <v>2083</v>
      </c>
      <c r="TR34" s="14">
        <v>228787071</v>
      </c>
      <c r="TS34" s="14" t="s">
        <v>781</v>
      </c>
      <c r="TT34" s="12">
        <v>44502.824317129627</v>
      </c>
      <c r="TU34" s="14"/>
      <c r="TV34" s="14"/>
      <c r="TW34" s="14" t="s">
        <v>279</v>
      </c>
      <c r="TX34" s="14" t="s">
        <v>280</v>
      </c>
      <c r="TY34" s="14"/>
      <c r="TZ34" s="14">
        <v>32</v>
      </c>
    </row>
    <row r="35" spans="1:546" s="15" customFormat="1" x14ac:dyDescent="0.25">
      <c r="A35" s="12">
        <v>44506.754247523153</v>
      </c>
      <c r="B35" s="12">
        <v>44506.774056736111</v>
      </c>
      <c r="C35" s="12">
        <v>44506</v>
      </c>
      <c r="D35" s="14" t="s">
        <v>756</v>
      </c>
      <c r="E35" s="14"/>
      <c r="F35" s="12">
        <v>44506</v>
      </c>
      <c r="G35" s="14" t="s">
        <v>240</v>
      </c>
      <c r="H35" s="14" t="s">
        <v>240</v>
      </c>
      <c r="I35" s="14" t="s">
        <v>252</v>
      </c>
      <c r="J35" s="14" t="s">
        <v>241</v>
      </c>
      <c r="K35" s="14" t="s">
        <v>242</v>
      </c>
      <c r="L35" s="14"/>
      <c r="M35" s="14" t="s">
        <v>308</v>
      </c>
      <c r="N35" s="14"/>
      <c r="O35" s="14"/>
      <c r="P35" s="14"/>
      <c r="Q35" s="14"/>
      <c r="R35" s="14"/>
      <c r="S35" s="14"/>
      <c r="T35" s="14"/>
      <c r="U35" s="14"/>
      <c r="V35" s="14"/>
      <c r="W35" s="14"/>
      <c r="X35" s="14"/>
      <c r="Y35" s="14"/>
      <c r="Z35" s="14"/>
      <c r="AA35" s="14"/>
      <c r="AB35" s="14"/>
      <c r="AC35" s="14" t="s">
        <v>309</v>
      </c>
      <c r="AD35" s="14">
        <v>0</v>
      </c>
      <c r="AE35" s="14">
        <v>1</v>
      </c>
      <c r="AF35" s="14">
        <v>0</v>
      </c>
      <c r="AG35" s="14"/>
      <c r="AH35" s="14"/>
      <c r="AI35" s="14"/>
      <c r="AJ35" s="14"/>
      <c r="AK35" s="14"/>
      <c r="AL35" s="14"/>
      <c r="AM35" s="14"/>
      <c r="AN35" s="14"/>
      <c r="AO35" s="14"/>
      <c r="AP35" s="14"/>
      <c r="AQ35" s="14"/>
      <c r="AR35" s="14"/>
      <c r="AS35" s="14"/>
      <c r="AT35" s="14"/>
      <c r="AU35" s="14"/>
      <c r="AV35" s="14"/>
      <c r="AW35" s="14"/>
      <c r="AX35" s="14"/>
      <c r="AY35" s="14"/>
      <c r="AZ35" s="14"/>
      <c r="BA35" s="14"/>
      <c r="BB35" s="14"/>
      <c r="BC35" s="14"/>
      <c r="BD35" s="14"/>
      <c r="BE35" s="14"/>
      <c r="BF35" s="14"/>
      <c r="BG35" s="14"/>
      <c r="BH35" s="14"/>
      <c r="BI35" s="14"/>
      <c r="BJ35" s="14"/>
      <c r="BK35" s="14"/>
      <c r="BL35" s="14"/>
      <c r="BM35" s="14"/>
      <c r="BN35" s="14"/>
      <c r="BO35" s="14"/>
      <c r="BP35" s="14"/>
      <c r="BQ35" s="14"/>
      <c r="BR35" s="14"/>
      <c r="BS35" s="14"/>
      <c r="BT35" s="14"/>
      <c r="BU35" s="14"/>
      <c r="BV35" s="14"/>
      <c r="BW35" s="14"/>
      <c r="BX35" s="14"/>
      <c r="BY35" s="14"/>
      <c r="BZ35" s="14"/>
      <c r="CA35" s="14"/>
      <c r="CB35" s="14" t="s">
        <v>255</v>
      </c>
      <c r="CC35" s="14" t="s">
        <v>247</v>
      </c>
      <c r="CD35" s="14">
        <v>1</v>
      </c>
      <c r="CE35" s="14">
        <v>0</v>
      </c>
      <c r="CF35" s="14">
        <v>0</v>
      </c>
      <c r="CG35" s="14">
        <v>0</v>
      </c>
      <c r="CH35" s="14">
        <v>0</v>
      </c>
      <c r="CI35" s="14">
        <v>0</v>
      </c>
      <c r="CJ35" s="14">
        <v>0</v>
      </c>
      <c r="CK35" s="14">
        <v>0</v>
      </c>
      <c r="CL35" s="14"/>
      <c r="CM35" s="14" t="s">
        <v>282</v>
      </c>
      <c r="CN35" s="14"/>
      <c r="CO35" s="14" t="s">
        <v>336</v>
      </c>
      <c r="CP35" s="14"/>
      <c r="CQ35" s="14">
        <v>450</v>
      </c>
      <c r="CR35" s="14"/>
      <c r="CS35" s="14"/>
      <c r="CT35" s="14"/>
      <c r="CU35" s="14"/>
      <c r="CV35" s="14"/>
      <c r="CW35" s="14"/>
      <c r="CX35" s="14"/>
      <c r="CY35" s="14"/>
      <c r="CZ35" s="14"/>
      <c r="DA35" s="14" t="s">
        <v>250</v>
      </c>
      <c r="DB35" s="14"/>
      <c r="DC35" s="14"/>
      <c r="DD35" s="14"/>
      <c r="DE35" s="14"/>
      <c r="DF35" s="14"/>
      <c r="DG35" s="14"/>
      <c r="DH35" s="14"/>
      <c r="DI35" s="14"/>
      <c r="DJ35" s="14"/>
      <c r="DK35" s="14"/>
      <c r="DL35" s="14"/>
      <c r="DM35" s="14"/>
      <c r="DN35" s="14"/>
      <c r="DO35" s="14"/>
      <c r="DP35" s="14"/>
      <c r="DQ35" s="14"/>
      <c r="DR35" s="14"/>
      <c r="DS35" s="14"/>
      <c r="DT35" s="14"/>
      <c r="DU35" s="14"/>
      <c r="DV35" s="14"/>
      <c r="DW35" s="14"/>
      <c r="DX35" s="14"/>
      <c r="DY35" s="14"/>
      <c r="DZ35" s="14"/>
      <c r="EA35" s="14"/>
      <c r="EB35" s="14"/>
      <c r="EC35" s="14"/>
      <c r="ED35" s="14"/>
      <c r="EE35" s="14"/>
      <c r="EF35" s="14"/>
      <c r="EG35" s="14"/>
      <c r="EH35" s="14"/>
      <c r="EI35" s="14"/>
      <c r="EJ35" s="14"/>
      <c r="EK35" s="14"/>
      <c r="EL35" s="14"/>
      <c r="EM35" s="14"/>
      <c r="EN35" s="14"/>
      <c r="EO35" s="14"/>
      <c r="EP35" s="14"/>
      <c r="EQ35" s="14"/>
      <c r="ER35" s="14"/>
      <c r="ES35" s="14"/>
      <c r="ET35" s="14"/>
      <c r="EU35" s="14"/>
      <c r="EV35" s="14"/>
      <c r="EW35" s="14"/>
      <c r="EX35" s="14"/>
      <c r="EY35" s="14"/>
      <c r="EZ35" s="14"/>
      <c r="FA35" s="14" t="s">
        <v>251</v>
      </c>
      <c r="FB35" s="14"/>
      <c r="FC35" s="14" t="s">
        <v>2932</v>
      </c>
      <c r="FD35" s="14">
        <f>COUNTIF(Tableau1[[#This Row],[legad_2_category_eligbility]],"All Libyan children (18 and under)")</f>
        <v>0</v>
      </c>
      <c r="FE35" s="14">
        <v>0</v>
      </c>
      <c r="FF35" s="14">
        <v>1</v>
      </c>
      <c r="FG35" s="14">
        <v>1</v>
      </c>
      <c r="FH35" s="14">
        <v>0</v>
      </c>
      <c r="FI35" s="14">
        <v>1</v>
      </c>
      <c r="FJ35" s="14">
        <v>1</v>
      </c>
      <c r="FK35" s="14">
        <v>1</v>
      </c>
      <c r="FL35" s="14">
        <v>1</v>
      </c>
      <c r="FM35" s="14">
        <v>1</v>
      </c>
      <c r="FN35" s="14">
        <v>1</v>
      </c>
      <c r="FO35" s="14">
        <v>1</v>
      </c>
      <c r="FP35" s="14">
        <v>0</v>
      </c>
      <c r="FQ35" s="14">
        <v>1</v>
      </c>
      <c r="FR35" s="14"/>
      <c r="FS35" s="14">
        <v>0</v>
      </c>
      <c r="FT35" s="14">
        <v>0</v>
      </c>
      <c r="FU35" s="14">
        <v>0</v>
      </c>
      <c r="FV35" s="14">
        <v>0</v>
      </c>
      <c r="FW35" s="14">
        <v>0</v>
      </c>
      <c r="FX35" s="14"/>
      <c r="FY35" s="14"/>
      <c r="FZ35" s="14"/>
      <c r="GA35" s="14"/>
      <c r="GB35" s="14" t="s">
        <v>240</v>
      </c>
      <c r="GC35" s="14"/>
      <c r="GD35" s="14"/>
      <c r="GE35" s="14"/>
      <c r="GF35" s="14" t="s">
        <v>240</v>
      </c>
      <c r="GG35" s="14" t="s">
        <v>2517</v>
      </c>
      <c r="GH35" s="14"/>
      <c r="GI35" s="14"/>
      <c r="GJ35" s="14"/>
      <c r="GK35" s="14"/>
      <c r="GL35" s="14"/>
      <c r="GM35" s="14"/>
      <c r="GN35" s="14"/>
      <c r="GO35" s="14"/>
      <c r="GP35" s="14" t="s">
        <v>468</v>
      </c>
      <c r="GQ35" s="14">
        <v>0</v>
      </c>
      <c r="GR35" s="14">
        <v>1</v>
      </c>
      <c r="GS35" s="14">
        <v>1</v>
      </c>
      <c r="GT35" s="14">
        <v>0</v>
      </c>
      <c r="GU35" s="14">
        <v>0</v>
      </c>
      <c r="GV35" s="14">
        <v>0</v>
      </c>
      <c r="GW35" s="14"/>
      <c r="GX35" s="14"/>
      <c r="GY35" s="14"/>
      <c r="GZ35" s="14"/>
      <c r="HA35" s="14"/>
      <c r="HB35" s="14"/>
      <c r="HC35" s="14"/>
      <c r="HD35" s="14"/>
      <c r="HE35" s="14"/>
      <c r="HF35" s="14" t="s">
        <v>2019</v>
      </c>
      <c r="HG35" s="14">
        <v>0</v>
      </c>
      <c r="HH35" s="14">
        <v>1</v>
      </c>
      <c r="HI35" s="14">
        <v>1</v>
      </c>
      <c r="HJ35" s="14">
        <v>1</v>
      </c>
      <c r="HK35" s="14">
        <v>1</v>
      </c>
      <c r="HL35" s="14">
        <v>1</v>
      </c>
      <c r="HM35" s="14">
        <v>0</v>
      </c>
      <c r="HN35" s="14">
        <v>1</v>
      </c>
      <c r="HO35" s="14">
        <v>0</v>
      </c>
      <c r="HP35" s="14">
        <v>0</v>
      </c>
      <c r="HQ35" s="14">
        <v>0</v>
      </c>
      <c r="HR35" s="14">
        <v>0</v>
      </c>
      <c r="HS35" s="14"/>
      <c r="HT35" s="14" t="s">
        <v>257</v>
      </c>
      <c r="HU35" s="14"/>
      <c r="HV35" s="14"/>
      <c r="HW35" s="14" t="s">
        <v>240</v>
      </c>
      <c r="HX35" s="14"/>
      <c r="HY35" s="14"/>
      <c r="HZ35" s="14"/>
      <c r="IA35" s="14"/>
      <c r="IB35" s="14"/>
      <c r="IC35" s="14"/>
      <c r="ID35" s="14"/>
      <c r="IE35" s="14"/>
      <c r="IF35" s="14"/>
      <c r="IG35" s="14"/>
      <c r="IH35" s="14"/>
      <c r="II35" s="14"/>
      <c r="IJ35" s="14"/>
      <c r="IK35" s="14"/>
      <c r="IL35" s="14"/>
      <c r="IM35" s="14"/>
      <c r="IN35" s="14"/>
      <c r="IO35" s="73"/>
      <c r="IP35" s="14"/>
      <c r="IQ35" s="14"/>
      <c r="IR35" s="14"/>
      <c r="IS35" s="14"/>
      <c r="IT35" s="14"/>
      <c r="IU35" s="14"/>
      <c r="IV35" s="14"/>
      <c r="IW35" s="14"/>
      <c r="IX35" s="14"/>
      <c r="IY35" s="14"/>
      <c r="IZ35" s="14"/>
      <c r="JA35" s="14"/>
      <c r="JB35" s="14"/>
      <c r="JC35" s="14"/>
      <c r="JD35" s="14"/>
      <c r="JE35" s="14"/>
      <c r="JF35" s="14"/>
      <c r="JG35" s="14"/>
      <c r="JH35" s="14"/>
      <c r="JI35" s="14"/>
      <c r="JJ35" s="14"/>
      <c r="JK35" s="14"/>
      <c r="JL35" s="14"/>
      <c r="JM35" s="14"/>
      <c r="JN35" s="14"/>
      <c r="JO35" s="14"/>
      <c r="JP35" s="14"/>
      <c r="JQ35" s="14"/>
      <c r="JR35" s="14"/>
      <c r="JS35" s="14" t="s">
        <v>653</v>
      </c>
      <c r="JT35" s="14">
        <v>1</v>
      </c>
      <c r="JU35" s="14">
        <v>1</v>
      </c>
      <c r="JV35" s="14">
        <v>0</v>
      </c>
      <c r="JW35" s="14">
        <v>0</v>
      </c>
      <c r="JX35" s="14">
        <v>0</v>
      </c>
      <c r="JY35" s="14">
        <v>0</v>
      </c>
      <c r="JZ35" s="14">
        <v>0</v>
      </c>
      <c r="KA35" s="14">
        <v>0</v>
      </c>
      <c r="KB35" s="14">
        <v>0</v>
      </c>
      <c r="KC35" s="14"/>
      <c r="KD35" s="73"/>
      <c r="KE35" s="73"/>
      <c r="KF35" s="73"/>
      <c r="KG35" s="73"/>
      <c r="KH35" s="73"/>
      <c r="KI35" s="73"/>
      <c r="KJ35" s="73"/>
      <c r="KK35" s="73"/>
      <c r="KL35" s="73"/>
      <c r="KM35" s="73"/>
      <c r="KN35" s="14"/>
      <c r="KO35" s="34" t="s">
        <v>3010</v>
      </c>
      <c r="KP35" s="14" t="s">
        <v>739</v>
      </c>
      <c r="KQ35" s="14">
        <v>1</v>
      </c>
      <c r="KR35" s="14">
        <v>0</v>
      </c>
      <c r="KS35" s="14">
        <v>1</v>
      </c>
      <c r="KT35" s="14">
        <v>1</v>
      </c>
      <c r="KU35" s="14">
        <v>0</v>
      </c>
      <c r="KV35" s="14">
        <v>1</v>
      </c>
      <c r="KW35" s="14">
        <v>0</v>
      </c>
      <c r="KX35" s="14">
        <v>0</v>
      </c>
      <c r="KY35" s="14">
        <v>0</v>
      </c>
      <c r="KZ35" s="14">
        <v>0</v>
      </c>
      <c r="LA35" s="14">
        <v>0</v>
      </c>
      <c r="LB35" s="14">
        <v>0</v>
      </c>
      <c r="LC35" s="14">
        <v>0</v>
      </c>
      <c r="LD35" s="14">
        <v>0</v>
      </c>
      <c r="LE35" s="14">
        <v>0</v>
      </c>
      <c r="LF35" s="14">
        <v>0</v>
      </c>
      <c r="LG35" s="14">
        <v>0</v>
      </c>
      <c r="LH35" s="14"/>
      <c r="LI35" s="14" t="s">
        <v>318</v>
      </c>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t="s">
        <v>3055</v>
      </c>
      <c r="MZ35" s="14" t="s">
        <v>383</v>
      </c>
      <c r="NA35" s="14">
        <v>1</v>
      </c>
      <c r="NB35" s="14">
        <v>1</v>
      </c>
      <c r="NC35" s="14">
        <v>1</v>
      </c>
      <c r="ND35" s="14">
        <v>1</v>
      </c>
      <c r="NE35" s="14">
        <v>0</v>
      </c>
      <c r="NF35" s="14">
        <v>0</v>
      </c>
      <c r="NG35" s="14">
        <v>0</v>
      </c>
      <c r="NH35" s="14">
        <v>0</v>
      </c>
      <c r="NI35" s="14"/>
      <c r="NJ35" s="14" t="s">
        <v>2022</v>
      </c>
      <c r="NK35" s="14">
        <v>1</v>
      </c>
      <c r="NL35" s="14">
        <v>1</v>
      </c>
      <c r="NM35" s="14">
        <v>1</v>
      </c>
      <c r="NN35" s="14">
        <v>1</v>
      </c>
      <c r="NO35" s="14">
        <v>0</v>
      </c>
      <c r="NP35" s="14">
        <v>0</v>
      </c>
      <c r="NQ35" s="14"/>
      <c r="NR35" s="14"/>
      <c r="NS35" s="14"/>
      <c r="NT35" s="14"/>
      <c r="NU35" s="14"/>
      <c r="NV35" s="14"/>
      <c r="NW35" s="14"/>
      <c r="NX35" s="14"/>
      <c r="NY35" s="14"/>
      <c r="NZ35" s="14"/>
      <c r="OA35" s="14"/>
      <c r="OB35" s="14"/>
      <c r="OC35" s="14"/>
      <c r="OD35" s="14"/>
      <c r="OE35" s="14" t="s">
        <v>267</v>
      </c>
      <c r="OF35" s="14">
        <v>1</v>
      </c>
      <c r="OG35" s="14">
        <v>0</v>
      </c>
      <c r="OH35" s="14">
        <v>0</v>
      </c>
      <c r="OI35" s="14">
        <v>0</v>
      </c>
      <c r="OJ35" s="14">
        <v>0</v>
      </c>
      <c r="OK35" s="14">
        <v>0</v>
      </c>
      <c r="OL35" s="14">
        <v>0</v>
      </c>
      <c r="OM35" s="14">
        <v>0</v>
      </c>
      <c r="ON35" s="14">
        <v>0</v>
      </c>
      <c r="OO35" s="14">
        <v>0</v>
      </c>
      <c r="OP35" s="14">
        <v>0</v>
      </c>
      <c r="OQ35" s="14">
        <v>0</v>
      </c>
      <c r="OR35" s="14"/>
      <c r="OS35" s="14"/>
      <c r="OT35" s="14"/>
      <c r="OU35" s="14"/>
      <c r="OV35" s="14"/>
      <c r="OW35" s="14"/>
      <c r="OX35" s="14"/>
      <c r="OY35" s="14"/>
      <c r="OZ35" s="14"/>
      <c r="PA35" s="14"/>
      <c r="PB35" s="14"/>
      <c r="PC35" s="14"/>
      <c r="PD35" s="14"/>
      <c r="PE35" s="14"/>
      <c r="PF35" s="14"/>
      <c r="PG35" s="14"/>
      <c r="PH35" s="14"/>
      <c r="PI35" s="14"/>
      <c r="PJ35" s="14"/>
      <c r="PK35" s="14"/>
      <c r="PL35" s="14"/>
      <c r="PM35" s="14"/>
      <c r="PN35" s="14"/>
      <c r="PO35" s="14"/>
      <c r="PP35" s="14"/>
      <c r="PQ35" s="14"/>
      <c r="PR35" s="14"/>
      <c r="PS35" s="14" t="s">
        <v>311</v>
      </c>
      <c r="PT35" s="14">
        <v>0</v>
      </c>
      <c r="PU35" s="14">
        <v>0</v>
      </c>
      <c r="PV35" s="14">
        <v>0</v>
      </c>
      <c r="PW35" s="14">
        <v>0</v>
      </c>
      <c r="PX35" s="14">
        <v>0</v>
      </c>
      <c r="PY35" s="14">
        <v>0</v>
      </c>
      <c r="PZ35" s="14">
        <v>0</v>
      </c>
      <c r="QA35" s="14">
        <v>1</v>
      </c>
      <c r="QB35" s="14">
        <v>0</v>
      </c>
      <c r="QC35" s="14">
        <v>0</v>
      </c>
      <c r="QD35" s="14" t="s">
        <v>3069</v>
      </c>
      <c r="QE35" s="14"/>
      <c r="QF35" s="14"/>
      <c r="QG35" s="14"/>
      <c r="QH35" s="14"/>
      <c r="QI35" s="14"/>
      <c r="QJ35" s="14"/>
      <c r="QK35" s="14"/>
      <c r="QL35" s="14"/>
      <c r="QM35" s="14"/>
      <c r="QN35" s="14"/>
      <c r="QO35" s="14"/>
      <c r="QP35" s="14"/>
      <c r="QQ35" s="14"/>
      <c r="QR35" s="14"/>
      <c r="QS35" s="14"/>
      <c r="QT35" s="14"/>
      <c r="QU35" s="14"/>
      <c r="QV35" s="14"/>
      <c r="QW35" s="14"/>
      <c r="QX35" s="14"/>
      <c r="QY35" s="14"/>
      <c r="QZ35" s="14"/>
      <c r="RA35" s="14"/>
      <c r="RB35" s="14"/>
      <c r="RC35" s="14" t="s">
        <v>267</v>
      </c>
      <c r="RD35" s="14">
        <v>1</v>
      </c>
      <c r="RE35" s="14">
        <v>0</v>
      </c>
      <c r="RF35" s="14">
        <v>0</v>
      </c>
      <c r="RG35" s="14">
        <v>0</v>
      </c>
      <c r="RH35" s="14">
        <v>0</v>
      </c>
      <c r="RI35" s="14">
        <v>0</v>
      </c>
      <c r="RJ35" s="14">
        <v>0</v>
      </c>
      <c r="RK35" s="14">
        <v>0</v>
      </c>
      <c r="RL35" s="14">
        <v>0</v>
      </c>
      <c r="RM35" s="14">
        <v>0</v>
      </c>
      <c r="RN35" s="14">
        <v>0</v>
      </c>
      <c r="RO35" s="14"/>
      <c r="RP35" s="14"/>
      <c r="RQ35" s="14"/>
      <c r="RR35" s="14"/>
      <c r="RS35" s="14"/>
      <c r="RT35" s="14"/>
      <c r="RU35" s="14"/>
      <c r="RV35" s="14"/>
      <c r="RW35" s="14"/>
      <c r="RX35" s="14"/>
      <c r="RY35" s="14"/>
      <c r="RZ35" s="14"/>
      <c r="SA35" s="14"/>
      <c r="SB35" s="14"/>
      <c r="SC35" s="14" t="s">
        <v>372</v>
      </c>
      <c r="SD35" s="14">
        <v>0</v>
      </c>
      <c r="SE35" s="14">
        <v>0</v>
      </c>
      <c r="SF35" s="14">
        <v>0</v>
      </c>
      <c r="SG35" s="14">
        <v>0</v>
      </c>
      <c r="SH35" s="14">
        <v>0</v>
      </c>
      <c r="SI35" s="14">
        <v>1</v>
      </c>
      <c r="SJ35" s="14">
        <v>0</v>
      </c>
      <c r="SK35" s="14">
        <v>0</v>
      </c>
      <c r="SL35" s="14">
        <v>0</v>
      </c>
      <c r="SM35" s="14">
        <v>0</v>
      </c>
      <c r="SN35" s="14">
        <v>0</v>
      </c>
      <c r="SO35" s="14">
        <v>0</v>
      </c>
      <c r="SP35" s="14">
        <v>0</v>
      </c>
      <c r="SQ35" s="14"/>
      <c r="SR35" s="14" t="s">
        <v>3083</v>
      </c>
      <c r="SS35" s="14"/>
      <c r="ST35" s="14"/>
      <c r="SU35" s="14"/>
      <c r="SV35" s="14"/>
      <c r="SW35" s="14" t="s">
        <v>624</v>
      </c>
      <c r="SX35" s="14">
        <v>0</v>
      </c>
      <c r="SY35" s="14">
        <v>0</v>
      </c>
      <c r="SZ35" s="14">
        <v>1</v>
      </c>
      <c r="TA35" s="14"/>
      <c r="TB35" s="14"/>
      <c r="TC35" s="14"/>
      <c r="TD35" s="14"/>
      <c r="TE35" s="14"/>
      <c r="TF35" s="14"/>
      <c r="TG35" s="14"/>
      <c r="TH35" s="14"/>
      <c r="TI35" s="14" t="s">
        <v>240</v>
      </c>
      <c r="TJ35" s="14" t="s">
        <v>240</v>
      </c>
      <c r="TK35" s="34" t="s">
        <v>3104</v>
      </c>
      <c r="TL35" s="14" t="s">
        <v>3115</v>
      </c>
      <c r="TM35" s="14"/>
      <c r="TN35" s="14"/>
      <c r="TO35" s="14"/>
      <c r="TP35" s="14"/>
      <c r="TQ35" s="34" t="s">
        <v>2083</v>
      </c>
      <c r="TR35" s="14">
        <v>229831036</v>
      </c>
      <c r="TS35" s="14" t="s">
        <v>2028</v>
      </c>
      <c r="TT35" s="12">
        <v>44506.691018518519</v>
      </c>
      <c r="TU35" s="14"/>
      <c r="TV35" s="14"/>
      <c r="TW35" s="14" t="s">
        <v>279</v>
      </c>
      <c r="TX35" s="14" t="s">
        <v>280</v>
      </c>
      <c r="TY35" s="14"/>
      <c r="TZ35" s="14">
        <v>33</v>
      </c>
    </row>
    <row r="36" spans="1:546" s="34" customFormat="1" x14ac:dyDescent="0.25">
      <c r="A36" s="12">
        <v>44506.774904212973</v>
      </c>
      <c r="B36" s="12">
        <v>44506.817655011568</v>
      </c>
      <c r="C36" s="12">
        <v>44506</v>
      </c>
      <c r="D36" s="14" t="s">
        <v>756</v>
      </c>
      <c r="E36" s="14"/>
      <c r="F36" s="12">
        <v>44507</v>
      </c>
      <c r="G36" s="14" t="s">
        <v>240</v>
      </c>
      <c r="H36" s="14" t="s">
        <v>240</v>
      </c>
      <c r="I36" s="14" t="s">
        <v>252</v>
      </c>
      <c r="J36" s="14" t="s">
        <v>241</v>
      </c>
      <c r="K36" s="14" t="s">
        <v>242</v>
      </c>
      <c r="L36" s="14"/>
      <c r="M36" s="14" t="s">
        <v>308</v>
      </c>
      <c r="N36" s="14"/>
      <c r="O36" s="14"/>
      <c r="P36" s="14"/>
      <c r="Q36" s="14"/>
      <c r="R36" s="14"/>
      <c r="S36" s="14"/>
      <c r="T36" s="14"/>
      <c r="U36" s="14"/>
      <c r="V36" s="14"/>
      <c r="W36" s="14"/>
      <c r="X36" s="14"/>
      <c r="Y36" s="14"/>
      <c r="Z36" s="14"/>
      <c r="AA36" s="14"/>
      <c r="AB36" s="14"/>
      <c r="AC36" s="14" t="s">
        <v>309</v>
      </c>
      <c r="AD36" s="14">
        <v>0</v>
      </c>
      <c r="AE36" s="14">
        <v>1</v>
      </c>
      <c r="AF36" s="14">
        <v>0</v>
      </c>
      <c r="AG36" s="14"/>
      <c r="AH36" s="14"/>
      <c r="AI36" s="14"/>
      <c r="AJ36" s="14"/>
      <c r="AK36" s="14"/>
      <c r="AL36" s="14"/>
      <c r="AM36" s="14"/>
      <c r="AN36" s="14"/>
      <c r="AO36" s="14"/>
      <c r="AP36" s="14"/>
      <c r="AQ36" s="14"/>
      <c r="AR36" s="14"/>
      <c r="AS36" s="14"/>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t="s">
        <v>255</v>
      </c>
      <c r="CC36" s="14" t="s">
        <v>247</v>
      </c>
      <c r="CD36" s="14">
        <v>1</v>
      </c>
      <c r="CE36" s="14">
        <v>0</v>
      </c>
      <c r="CF36" s="14">
        <v>0</v>
      </c>
      <c r="CG36" s="14">
        <v>0</v>
      </c>
      <c r="CH36" s="14">
        <v>0</v>
      </c>
      <c r="CI36" s="14">
        <v>0</v>
      </c>
      <c r="CJ36" s="14">
        <v>0</v>
      </c>
      <c r="CK36" s="14">
        <v>0</v>
      </c>
      <c r="CL36" s="14"/>
      <c r="CM36" s="14" t="s">
        <v>248</v>
      </c>
      <c r="CN36" s="14"/>
      <c r="CO36" s="14" t="s">
        <v>249</v>
      </c>
      <c r="CP36" s="14"/>
      <c r="CQ36" s="14">
        <v>650</v>
      </c>
      <c r="CR36" s="14"/>
      <c r="CS36" s="14"/>
      <c r="CT36" s="14"/>
      <c r="CU36" s="14"/>
      <c r="CV36" s="14"/>
      <c r="CW36" s="14"/>
      <c r="CX36" s="14"/>
      <c r="CY36" s="14"/>
      <c r="CZ36" s="14"/>
      <c r="DA36" s="14" t="s">
        <v>250</v>
      </c>
      <c r="DB36" s="14"/>
      <c r="DC36" s="14"/>
      <c r="DD36" s="14"/>
      <c r="DE36" s="14"/>
      <c r="DF36" s="14"/>
      <c r="DG36" s="14"/>
      <c r="DH36" s="14"/>
      <c r="DI36" s="14"/>
      <c r="DJ36" s="14"/>
      <c r="DK36" s="14"/>
      <c r="DL36" s="14"/>
      <c r="DM36" s="14"/>
      <c r="DN36" s="14"/>
      <c r="DO36" s="14"/>
      <c r="DP36" s="14"/>
      <c r="DQ36" s="14"/>
      <c r="DR36" s="14"/>
      <c r="DS36" s="14"/>
      <c r="DT36" s="14"/>
      <c r="DU36" s="14"/>
      <c r="DV36" s="14"/>
      <c r="DW36" s="14"/>
      <c r="DX36" s="14"/>
      <c r="DY36" s="14"/>
      <c r="DZ36" s="14"/>
      <c r="EA36" s="14"/>
      <c r="EB36" s="14"/>
      <c r="EC36" s="14"/>
      <c r="ED36" s="14"/>
      <c r="EE36" s="14"/>
      <c r="EF36" s="14"/>
      <c r="EG36" s="14"/>
      <c r="EH36" s="14"/>
      <c r="EI36" s="14"/>
      <c r="EJ36" s="14"/>
      <c r="EK36" s="14"/>
      <c r="EL36" s="14"/>
      <c r="EM36" s="14"/>
      <c r="EN36" s="14"/>
      <c r="EO36" s="14"/>
      <c r="EP36" s="14"/>
      <c r="EQ36" s="14"/>
      <c r="ER36" s="14"/>
      <c r="ES36" s="14"/>
      <c r="ET36" s="14"/>
      <c r="EU36" s="14"/>
      <c r="EV36" s="14"/>
      <c r="EW36" s="14"/>
      <c r="EX36" s="14"/>
      <c r="EY36" s="14"/>
      <c r="EZ36" s="14"/>
      <c r="FA36" s="14" t="s">
        <v>251</v>
      </c>
      <c r="FB36" s="14"/>
      <c r="FC36" s="14" t="s">
        <v>2704</v>
      </c>
      <c r="FD36" s="14">
        <v>1</v>
      </c>
      <c r="FE36" s="14">
        <v>1</v>
      </c>
      <c r="FF36" s="14">
        <v>1</v>
      </c>
      <c r="FG36" s="14">
        <v>1</v>
      </c>
      <c r="FH36" s="14">
        <v>1</v>
      </c>
      <c r="FI36" s="14">
        <v>1</v>
      </c>
      <c r="FJ36" s="14">
        <v>1</v>
      </c>
      <c r="FK36" s="14">
        <v>1</v>
      </c>
      <c r="FL36" s="14">
        <v>1</v>
      </c>
      <c r="FM36" s="14">
        <v>1</v>
      </c>
      <c r="FN36" s="14">
        <v>1</v>
      </c>
      <c r="FO36" s="14">
        <v>1</v>
      </c>
      <c r="FP36" s="14">
        <v>1</v>
      </c>
      <c r="FQ36" s="14">
        <v>1</v>
      </c>
      <c r="FR36" s="14">
        <v>0</v>
      </c>
      <c r="FS36" s="14">
        <v>0</v>
      </c>
      <c r="FT36" s="14">
        <v>0</v>
      </c>
      <c r="FU36" s="14">
        <v>0</v>
      </c>
      <c r="FV36" s="14">
        <v>0</v>
      </c>
      <c r="FW36" s="14">
        <v>0</v>
      </c>
      <c r="FX36" s="14"/>
      <c r="FY36" s="14"/>
      <c r="FZ36" s="14"/>
      <c r="GA36" s="14"/>
      <c r="GB36" s="14" t="s">
        <v>240</v>
      </c>
      <c r="GC36" s="14"/>
      <c r="GD36" s="14"/>
      <c r="GE36" s="14"/>
      <c r="GF36" s="14" t="s">
        <v>240</v>
      </c>
      <c r="GG36" s="14" t="s">
        <v>2517</v>
      </c>
      <c r="GH36" s="14"/>
      <c r="GI36" s="14"/>
      <c r="GJ36" s="14"/>
      <c r="GK36" s="14"/>
      <c r="GL36" s="14"/>
      <c r="GM36" s="14"/>
      <c r="GN36" s="14"/>
      <c r="GO36" s="14"/>
      <c r="GP36" s="14" t="s">
        <v>2032</v>
      </c>
      <c r="GQ36" s="14">
        <v>0</v>
      </c>
      <c r="GR36" s="14">
        <v>0</v>
      </c>
      <c r="GS36" s="14">
        <v>1</v>
      </c>
      <c r="GT36" s="14">
        <v>1</v>
      </c>
      <c r="GU36" s="14">
        <v>0</v>
      </c>
      <c r="GV36" s="14">
        <v>0</v>
      </c>
      <c r="GW36" s="14" t="s">
        <v>2905</v>
      </c>
      <c r="GX36" s="14"/>
      <c r="GY36" s="14"/>
      <c r="GZ36" s="14"/>
      <c r="HA36" s="14"/>
      <c r="HB36" s="14"/>
      <c r="HC36" s="14"/>
      <c r="HD36" s="14"/>
      <c r="HE36" s="14"/>
      <c r="HF36" s="14" t="s">
        <v>2034</v>
      </c>
      <c r="HG36" s="14">
        <v>0</v>
      </c>
      <c r="HH36" s="14">
        <v>1</v>
      </c>
      <c r="HI36" s="14">
        <v>1</v>
      </c>
      <c r="HJ36" s="14">
        <v>1</v>
      </c>
      <c r="HK36" s="14">
        <v>1</v>
      </c>
      <c r="HL36" s="14">
        <v>0</v>
      </c>
      <c r="HM36" s="14">
        <v>0</v>
      </c>
      <c r="HN36" s="14">
        <v>0</v>
      </c>
      <c r="HO36" s="14">
        <v>0</v>
      </c>
      <c r="HP36" s="14">
        <v>0</v>
      </c>
      <c r="HQ36" s="14">
        <v>0</v>
      </c>
      <c r="HR36" s="14">
        <v>0</v>
      </c>
      <c r="HS36" s="14"/>
      <c r="HT36" s="14" t="s">
        <v>257</v>
      </c>
      <c r="HU36" s="14"/>
      <c r="HV36" s="14"/>
      <c r="HW36" s="14" t="s">
        <v>240</v>
      </c>
      <c r="HX36" s="14"/>
      <c r="HY36" s="14"/>
      <c r="HZ36" s="14"/>
      <c r="IA36" s="14"/>
      <c r="IB36" s="14"/>
      <c r="IC36" s="14"/>
      <c r="ID36" s="14"/>
      <c r="IE36" s="14"/>
      <c r="IF36" s="14"/>
      <c r="IG36" s="14"/>
      <c r="IH36" s="14"/>
      <c r="II36" s="14"/>
      <c r="IJ36" s="14"/>
      <c r="IK36" s="14"/>
      <c r="IL36" s="14"/>
      <c r="IM36" s="14"/>
      <c r="IN36" s="14"/>
      <c r="IO36" s="73"/>
      <c r="IP36" s="14"/>
      <c r="IQ36" s="14"/>
      <c r="IR36" s="14"/>
      <c r="IS36" s="14"/>
      <c r="IT36" s="14"/>
      <c r="IU36" s="14"/>
      <c r="IV36" s="14"/>
      <c r="IW36" s="14"/>
      <c r="IX36" s="14"/>
      <c r="IY36" s="14"/>
      <c r="IZ36" s="14"/>
      <c r="JA36" s="14"/>
      <c r="JB36" s="14"/>
      <c r="JC36" s="14"/>
      <c r="JD36" s="14"/>
      <c r="JE36" s="14"/>
      <c r="JF36" s="14"/>
      <c r="JG36" s="14"/>
      <c r="JH36" s="14"/>
      <c r="JI36" s="14"/>
      <c r="JJ36" s="14"/>
      <c r="JK36" s="14"/>
      <c r="JL36" s="14"/>
      <c r="JM36" s="14"/>
      <c r="JN36" s="14"/>
      <c r="JO36" s="14"/>
      <c r="JP36" s="14"/>
      <c r="JQ36" s="14"/>
      <c r="JR36" s="14"/>
      <c r="JS36" s="14" t="s">
        <v>358</v>
      </c>
      <c r="JT36" s="14">
        <v>0</v>
      </c>
      <c r="JU36" s="14">
        <v>1</v>
      </c>
      <c r="JV36" s="14">
        <v>0</v>
      </c>
      <c r="JW36" s="14">
        <v>0</v>
      </c>
      <c r="JX36" s="14">
        <v>0</v>
      </c>
      <c r="JY36" s="14">
        <v>0</v>
      </c>
      <c r="JZ36" s="14">
        <v>0</v>
      </c>
      <c r="KA36" s="14">
        <v>0</v>
      </c>
      <c r="KB36" s="14">
        <v>0</v>
      </c>
      <c r="KC36" s="14"/>
      <c r="KD36" s="73"/>
      <c r="KE36" s="73"/>
      <c r="KF36" s="73"/>
      <c r="KG36" s="73"/>
      <c r="KH36" s="73"/>
      <c r="KI36" s="73"/>
      <c r="KJ36" s="73"/>
      <c r="KK36" s="73"/>
      <c r="KL36" s="73"/>
      <c r="KM36" s="73"/>
      <c r="KN36" s="14"/>
      <c r="KO36" s="34" t="s">
        <v>3009</v>
      </c>
      <c r="KP36" s="14" t="s">
        <v>696</v>
      </c>
      <c r="KQ36" s="14">
        <v>1</v>
      </c>
      <c r="KR36" s="14">
        <v>0</v>
      </c>
      <c r="KS36" s="14">
        <v>1</v>
      </c>
      <c r="KT36" s="14">
        <v>1</v>
      </c>
      <c r="KU36" s="14">
        <v>1</v>
      </c>
      <c r="KV36" s="14">
        <v>0</v>
      </c>
      <c r="KW36" s="14">
        <v>0</v>
      </c>
      <c r="KX36" s="14">
        <v>0</v>
      </c>
      <c r="KY36" s="14">
        <v>0</v>
      </c>
      <c r="KZ36" s="14">
        <v>0</v>
      </c>
      <c r="LA36" s="14">
        <v>0</v>
      </c>
      <c r="LB36" s="14">
        <v>0</v>
      </c>
      <c r="LC36" s="14">
        <v>0</v>
      </c>
      <c r="LD36" s="14">
        <v>0</v>
      </c>
      <c r="LE36" s="14">
        <v>0</v>
      </c>
      <c r="LF36" s="14">
        <v>0</v>
      </c>
      <c r="LG36" s="14">
        <v>0</v>
      </c>
      <c r="LH36" s="14"/>
      <c r="LI36" s="14" t="s">
        <v>361</v>
      </c>
      <c r="LJ36" s="14"/>
      <c r="LK36" s="14"/>
      <c r="LL36" s="14"/>
      <c r="LM36" s="14"/>
      <c r="LN36" s="14"/>
      <c r="LO36" s="14"/>
      <c r="LP36" s="14"/>
      <c r="LQ36" s="14"/>
      <c r="LR36" s="14"/>
      <c r="LS36" s="14"/>
      <c r="LT36" s="14"/>
      <c r="LU36" s="14"/>
      <c r="LV36" s="14"/>
      <c r="LW36" s="14"/>
      <c r="LX36" s="14"/>
      <c r="LY36" s="14"/>
      <c r="LZ36" s="14"/>
      <c r="MA36" s="14"/>
      <c r="MB36" s="14"/>
      <c r="MC36" s="14"/>
      <c r="MD36" s="14"/>
      <c r="ME36" s="14"/>
      <c r="MF36" s="14"/>
      <c r="MG36" s="14"/>
      <c r="MH36" s="14"/>
      <c r="MI36" s="14"/>
      <c r="MJ36" s="14"/>
      <c r="MK36" s="14"/>
      <c r="ML36" s="14"/>
      <c r="MM36" s="14"/>
      <c r="MN36" s="14"/>
      <c r="MO36" s="14"/>
      <c r="MP36" s="14"/>
      <c r="MQ36" s="14"/>
      <c r="MR36" s="14"/>
      <c r="MS36" s="14"/>
      <c r="MT36" s="14"/>
      <c r="MU36" s="14"/>
      <c r="MV36" s="14"/>
      <c r="MW36" s="14"/>
      <c r="MX36" s="14"/>
      <c r="MY36" s="14" t="s">
        <v>3044</v>
      </c>
      <c r="MZ36" s="14" t="s">
        <v>656</v>
      </c>
      <c r="NA36" s="14">
        <v>1</v>
      </c>
      <c r="NB36" s="14">
        <v>1</v>
      </c>
      <c r="NC36" s="14">
        <v>1</v>
      </c>
      <c r="ND36" s="14">
        <v>1</v>
      </c>
      <c r="NE36" s="14">
        <v>0</v>
      </c>
      <c r="NF36" s="14">
        <v>0</v>
      </c>
      <c r="NG36" s="14">
        <v>0</v>
      </c>
      <c r="NH36" s="14">
        <v>0</v>
      </c>
      <c r="NI36" s="14"/>
      <c r="NJ36" s="14" t="s">
        <v>2038</v>
      </c>
      <c r="NK36" s="14">
        <v>1</v>
      </c>
      <c r="NL36" s="14">
        <v>1</v>
      </c>
      <c r="NM36" s="14">
        <v>1</v>
      </c>
      <c r="NN36" s="14">
        <v>1</v>
      </c>
      <c r="NO36" s="14">
        <v>1</v>
      </c>
      <c r="NP36" s="14">
        <v>0</v>
      </c>
      <c r="NQ36" s="14"/>
      <c r="NR36" s="14"/>
      <c r="NS36" s="14"/>
      <c r="NT36" s="14"/>
      <c r="NU36" s="14"/>
      <c r="NV36" s="14"/>
      <c r="NW36" s="14"/>
      <c r="NX36" s="14"/>
      <c r="NY36" s="14"/>
      <c r="NZ36" s="14"/>
      <c r="OA36" s="14"/>
      <c r="OB36" s="14"/>
      <c r="OC36" s="14"/>
      <c r="OD36" s="14"/>
      <c r="OE36" s="14" t="s">
        <v>400</v>
      </c>
      <c r="OF36" s="14">
        <v>0</v>
      </c>
      <c r="OG36" s="14">
        <v>0</v>
      </c>
      <c r="OH36" s="14">
        <v>1</v>
      </c>
      <c r="OI36" s="14">
        <v>0</v>
      </c>
      <c r="OJ36" s="14">
        <v>1</v>
      </c>
      <c r="OK36" s="14">
        <v>0</v>
      </c>
      <c r="OL36" s="14">
        <v>0</v>
      </c>
      <c r="OM36" s="14">
        <v>0</v>
      </c>
      <c r="ON36" s="14">
        <v>0</v>
      </c>
      <c r="OO36" s="14">
        <v>0</v>
      </c>
      <c r="OP36" s="14">
        <v>0</v>
      </c>
      <c r="OQ36" s="14">
        <v>0</v>
      </c>
      <c r="OR36" s="14"/>
      <c r="OS36" s="14"/>
      <c r="OT36" s="14"/>
      <c r="OU36" s="14"/>
      <c r="OV36" s="14"/>
      <c r="OW36" s="14"/>
      <c r="OX36" s="14"/>
      <c r="OY36" s="14"/>
      <c r="OZ36" s="14"/>
      <c r="PA36" s="14"/>
      <c r="PB36" s="14"/>
      <c r="PC36" s="14"/>
      <c r="PD36" s="14"/>
      <c r="PE36" s="14"/>
      <c r="PF36" s="14"/>
      <c r="PG36" s="14"/>
      <c r="PH36" s="14"/>
      <c r="PI36" s="14"/>
      <c r="PJ36" s="14"/>
      <c r="PK36" s="14"/>
      <c r="PL36" s="14"/>
      <c r="PM36" s="14"/>
      <c r="PN36" s="14"/>
      <c r="PO36" s="14"/>
      <c r="PP36" s="14"/>
      <c r="PQ36" s="14"/>
      <c r="PR36" s="14"/>
      <c r="PS36" s="14" t="s">
        <v>3072</v>
      </c>
      <c r="PT36" s="14">
        <v>0</v>
      </c>
      <c r="PU36" s="14">
        <v>0</v>
      </c>
      <c r="PV36" s="14">
        <v>0</v>
      </c>
      <c r="PW36" s="14">
        <v>0</v>
      </c>
      <c r="PX36" s="14">
        <v>0</v>
      </c>
      <c r="PY36" s="14">
        <v>1</v>
      </c>
      <c r="PZ36" s="14">
        <v>1</v>
      </c>
      <c r="QA36" s="14">
        <v>0</v>
      </c>
      <c r="QB36" s="14">
        <v>0</v>
      </c>
      <c r="QC36" s="14">
        <v>0</v>
      </c>
      <c r="QD36" s="14"/>
      <c r="QE36" s="14"/>
      <c r="QF36" s="14"/>
      <c r="QG36" s="14"/>
      <c r="QH36" s="14"/>
      <c r="QI36" s="14"/>
      <c r="QJ36" s="14"/>
      <c r="QK36" s="14"/>
      <c r="QL36" s="14"/>
      <c r="QM36" s="14"/>
      <c r="QN36" s="14"/>
      <c r="QO36" s="14"/>
      <c r="QP36" s="14"/>
      <c r="QQ36" s="14"/>
      <c r="QR36" s="14"/>
      <c r="QS36" s="14"/>
      <c r="QT36" s="14"/>
      <c r="QU36" s="14"/>
      <c r="QV36" s="14"/>
      <c r="QW36" s="14"/>
      <c r="QX36" s="14"/>
      <c r="QY36" s="14"/>
      <c r="QZ36" s="14"/>
      <c r="RA36" s="14"/>
      <c r="RB36" s="14"/>
      <c r="RC36" s="14" t="s">
        <v>311</v>
      </c>
      <c r="RD36" s="14">
        <v>0</v>
      </c>
      <c r="RE36" s="14">
        <v>0</v>
      </c>
      <c r="RF36" s="14">
        <v>0</v>
      </c>
      <c r="RG36" s="14">
        <v>0</v>
      </c>
      <c r="RH36" s="14">
        <v>0</v>
      </c>
      <c r="RI36" s="14">
        <v>0</v>
      </c>
      <c r="RJ36" s="14">
        <v>0</v>
      </c>
      <c r="RK36" s="14">
        <v>0</v>
      </c>
      <c r="RL36" s="14">
        <v>1</v>
      </c>
      <c r="RM36" s="14">
        <v>0</v>
      </c>
      <c r="RN36" s="14">
        <v>0</v>
      </c>
      <c r="RO36" s="34" t="s">
        <v>3073</v>
      </c>
      <c r="RP36" s="14"/>
      <c r="RQ36" s="14"/>
      <c r="RR36" s="14"/>
      <c r="RS36" s="14"/>
      <c r="RT36" s="14"/>
      <c r="RU36" s="14"/>
      <c r="RV36" s="14"/>
      <c r="RW36" s="14"/>
      <c r="RX36" s="14"/>
      <c r="RY36" s="14"/>
      <c r="RZ36" s="14"/>
      <c r="SA36" s="14"/>
      <c r="SB36" s="14"/>
      <c r="SC36" s="14" t="s">
        <v>2042</v>
      </c>
      <c r="SD36" s="14">
        <v>0</v>
      </c>
      <c r="SE36" s="14">
        <v>0</v>
      </c>
      <c r="SF36" s="14">
        <v>0</v>
      </c>
      <c r="SG36" s="14">
        <v>0</v>
      </c>
      <c r="SH36" s="14">
        <v>1</v>
      </c>
      <c r="SI36" s="14">
        <v>0</v>
      </c>
      <c r="SJ36" s="14">
        <v>0</v>
      </c>
      <c r="SK36" s="14">
        <v>0</v>
      </c>
      <c r="SL36" s="14">
        <v>0</v>
      </c>
      <c r="SM36" s="14">
        <v>0</v>
      </c>
      <c r="SN36" s="14">
        <v>0</v>
      </c>
      <c r="SO36" s="14">
        <v>0</v>
      </c>
      <c r="SP36" s="14">
        <v>0</v>
      </c>
      <c r="SQ36" s="14"/>
      <c r="SR36" s="14" t="s">
        <v>3083</v>
      </c>
      <c r="SS36" s="14"/>
      <c r="ST36" s="14"/>
      <c r="SU36" s="14"/>
      <c r="SV36" s="14"/>
      <c r="SW36" s="14" t="s">
        <v>302</v>
      </c>
      <c r="SX36" s="14">
        <v>0</v>
      </c>
      <c r="SY36" s="14">
        <v>1</v>
      </c>
      <c r="SZ36" s="14">
        <v>0</v>
      </c>
      <c r="TA36" s="14"/>
      <c r="TB36" s="14"/>
      <c r="TC36" s="14"/>
      <c r="TD36" s="14"/>
      <c r="TE36" s="14"/>
      <c r="TF36" s="14"/>
      <c r="TG36" s="14"/>
      <c r="TH36" s="14"/>
      <c r="TI36" s="14" t="s">
        <v>240</v>
      </c>
      <c r="TJ36" s="14" t="s">
        <v>252</v>
      </c>
      <c r="TK36" s="14" t="s">
        <v>3108</v>
      </c>
      <c r="TL36" s="14" t="s">
        <v>2541</v>
      </c>
      <c r="TM36" s="14"/>
      <c r="TN36" s="14"/>
      <c r="TO36" s="14"/>
      <c r="TP36" s="14"/>
      <c r="TQ36" s="34" t="s">
        <v>2083</v>
      </c>
      <c r="TR36" s="14">
        <v>229842278</v>
      </c>
      <c r="TS36" s="14" t="s">
        <v>2046</v>
      </c>
      <c r="TT36" s="12">
        <v>44506.734409722223</v>
      </c>
      <c r="TU36" s="14"/>
      <c r="TV36" s="14"/>
      <c r="TW36" s="14" t="s">
        <v>279</v>
      </c>
      <c r="TX36" s="14" t="s">
        <v>280</v>
      </c>
      <c r="TY36" s="14"/>
      <c r="TZ36" s="14">
        <v>34</v>
      </c>
    </row>
    <row r="37" spans="1:546" s="34" customFormat="1" x14ac:dyDescent="0.25">
      <c r="A37" s="12">
        <v>44514.379711944443</v>
      </c>
      <c r="B37" s="12">
        <v>44514.390816689818</v>
      </c>
      <c r="C37" s="12">
        <v>44514</v>
      </c>
      <c r="D37" s="14" t="s">
        <v>571</v>
      </c>
      <c r="E37" s="14" t="s">
        <v>2546</v>
      </c>
      <c r="F37" s="12">
        <v>44505</v>
      </c>
      <c r="G37" s="14" t="s">
        <v>240</v>
      </c>
      <c r="H37" s="14" t="s">
        <v>252</v>
      </c>
      <c r="I37" s="14" t="s">
        <v>252</v>
      </c>
      <c r="J37" s="14" t="s">
        <v>496</v>
      </c>
      <c r="K37" s="14" t="s">
        <v>307</v>
      </c>
      <c r="L37" s="14"/>
      <c r="M37" s="14" t="s">
        <v>308</v>
      </c>
      <c r="N37" s="14"/>
      <c r="O37" s="14"/>
      <c r="P37" s="14"/>
      <c r="Q37" s="14"/>
      <c r="R37" s="14"/>
      <c r="S37" s="14"/>
      <c r="T37" s="14"/>
      <c r="U37" s="14"/>
      <c r="V37" s="14"/>
      <c r="W37" s="14"/>
      <c r="X37" s="14"/>
      <c r="Y37" s="14"/>
      <c r="Z37" s="14"/>
      <c r="AA37" s="14"/>
      <c r="AB37" s="14"/>
      <c r="AC37" s="14" t="s">
        <v>350</v>
      </c>
      <c r="AD37" s="14">
        <v>0</v>
      </c>
      <c r="AE37" s="14">
        <v>1</v>
      </c>
      <c r="AF37" s="14">
        <v>1</v>
      </c>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14"/>
      <c r="BR37" s="14"/>
      <c r="BS37" s="14"/>
      <c r="BT37" s="14"/>
      <c r="BU37" s="14"/>
      <c r="BV37" s="14"/>
      <c r="BW37" s="14"/>
      <c r="BX37" s="14"/>
      <c r="BY37" s="14"/>
      <c r="BZ37" s="14"/>
      <c r="CA37" s="14"/>
      <c r="CB37" s="14" t="s">
        <v>335</v>
      </c>
      <c r="CC37" s="14" t="s">
        <v>247</v>
      </c>
      <c r="CD37" s="14">
        <v>1</v>
      </c>
      <c r="CE37" s="14">
        <v>0</v>
      </c>
      <c r="CF37" s="14">
        <v>0</v>
      </c>
      <c r="CG37" s="14">
        <v>0</v>
      </c>
      <c r="CH37" s="14">
        <v>0</v>
      </c>
      <c r="CI37" s="14">
        <v>0</v>
      </c>
      <c r="CJ37" s="14">
        <v>0</v>
      </c>
      <c r="CK37" s="14">
        <v>0</v>
      </c>
      <c r="CL37" s="14"/>
      <c r="CM37" s="14" t="s">
        <v>352</v>
      </c>
      <c r="CN37" s="14"/>
      <c r="CO37" s="14" t="s">
        <v>336</v>
      </c>
      <c r="CP37" s="14"/>
      <c r="CQ37" s="14">
        <v>500</v>
      </c>
      <c r="CR37" s="14"/>
      <c r="CS37" s="14"/>
      <c r="CT37" s="14"/>
      <c r="CU37" s="14"/>
      <c r="CV37" s="14"/>
      <c r="CW37" s="14"/>
      <c r="CX37" s="14"/>
      <c r="CY37" s="14"/>
      <c r="CZ37" s="14"/>
      <c r="DA37" s="14" t="s">
        <v>250</v>
      </c>
      <c r="DB37" s="14"/>
      <c r="DC37" s="14"/>
      <c r="DD37" s="14"/>
      <c r="DE37" s="14"/>
      <c r="DF37" s="14"/>
      <c r="DG37" s="14"/>
      <c r="DH37" s="14"/>
      <c r="DI37" s="14"/>
      <c r="DJ37" s="14"/>
      <c r="DK37" s="14"/>
      <c r="DL37" s="14"/>
      <c r="DM37" s="14"/>
      <c r="DN37" s="14" t="s">
        <v>335</v>
      </c>
      <c r="DO37" s="14" t="s">
        <v>390</v>
      </c>
      <c r="DP37" s="14">
        <v>0</v>
      </c>
      <c r="DQ37" s="14">
        <v>0</v>
      </c>
      <c r="DR37" s="14">
        <v>0</v>
      </c>
      <c r="DS37" s="14">
        <v>1</v>
      </c>
      <c r="DT37" s="14">
        <v>0</v>
      </c>
      <c r="DU37" s="14">
        <v>0</v>
      </c>
      <c r="DV37" s="14">
        <v>0</v>
      </c>
      <c r="DW37" s="14">
        <v>0</v>
      </c>
      <c r="DX37" s="14"/>
      <c r="DY37" s="14"/>
      <c r="DZ37" s="14"/>
      <c r="EA37" s="14"/>
      <c r="EB37" s="14"/>
      <c r="EC37" s="14"/>
      <c r="ED37" s="14" t="s">
        <v>414</v>
      </c>
      <c r="EE37" s="14">
        <v>1</v>
      </c>
      <c r="EF37" s="14">
        <v>0</v>
      </c>
      <c r="EG37" s="14">
        <v>1</v>
      </c>
      <c r="EH37" s="14">
        <v>1</v>
      </c>
      <c r="EI37" s="14">
        <v>0</v>
      </c>
      <c r="EJ37" s="14">
        <v>0</v>
      </c>
      <c r="EK37" s="14">
        <v>0</v>
      </c>
      <c r="EL37" s="14"/>
      <c r="EM37" s="14" t="s">
        <v>2511</v>
      </c>
      <c r="EN37" s="14"/>
      <c r="EO37" s="14" t="s">
        <v>353</v>
      </c>
      <c r="EP37" s="14">
        <v>0</v>
      </c>
      <c r="EQ37" s="14">
        <v>1</v>
      </c>
      <c r="ER37" s="14">
        <v>0</v>
      </c>
      <c r="ES37" s="14">
        <v>0</v>
      </c>
      <c r="ET37" s="14">
        <v>0</v>
      </c>
      <c r="EU37" s="14">
        <v>0</v>
      </c>
      <c r="EV37" s="14">
        <v>0</v>
      </c>
      <c r="EW37" s="14">
        <v>0</v>
      </c>
      <c r="EX37" s="14">
        <v>0</v>
      </c>
      <c r="EY37" s="14"/>
      <c r="EZ37" s="14"/>
      <c r="FA37" s="14" t="s">
        <v>251</v>
      </c>
      <c r="FB37" s="14" t="s">
        <v>251</v>
      </c>
      <c r="FC37" s="14" t="s">
        <v>2677</v>
      </c>
      <c r="FD37" s="14">
        <v>0</v>
      </c>
      <c r="FE37" s="14">
        <v>0</v>
      </c>
      <c r="FF37" s="14">
        <v>1</v>
      </c>
      <c r="FG37" s="14">
        <v>1</v>
      </c>
      <c r="FH37" s="14">
        <v>0</v>
      </c>
      <c r="FI37" s="14">
        <v>1</v>
      </c>
      <c r="FJ37" s="14">
        <v>1</v>
      </c>
      <c r="FK37" s="14">
        <v>1</v>
      </c>
      <c r="FL37" s="14">
        <v>1</v>
      </c>
      <c r="FM37" s="14">
        <v>1</v>
      </c>
      <c r="FN37" s="14">
        <v>1</v>
      </c>
      <c r="FO37" s="14">
        <v>1</v>
      </c>
      <c r="FP37" s="14">
        <v>1</v>
      </c>
      <c r="FQ37" s="14">
        <v>0</v>
      </c>
      <c r="FR37" s="14">
        <v>0</v>
      </c>
      <c r="FS37" s="14">
        <v>0</v>
      </c>
      <c r="FT37" s="14">
        <v>0</v>
      </c>
      <c r="FU37" s="14">
        <v>0</v>
      </c>
      <c r="FV37" s="14">
        <v>0</v>
      </c>
      <c r="FW37" s="14">
        <v>0</v>
      </c>
      <c r="FX37" s="14"/>
      <c r="FY37" s="14"/>
      <c r="FZ37" s="14"/>
      <c r="GA37" s="14"/>
      <c r="GB37" s="14" t="s">
        <v>240</v>
      </c>
      <c r="GC37" s="14"/>
      <c r="GD37" s="14" t="s">
        <v>240</v>
      </c>
      <c r="GE37" s="14"/>
      <c r="GF37" s="14" t="s">
        <v>240</v>
      </c>
      <c r="GG37" s="14" t="s">
        <v>2894</v>
      </c>
      <c r="GH37" s="14"/>
      <c r="GI37" s="14"/>
      <c r="GJ37" s="14"/>
      <c r="GK37" s="14"/>
      <c r="GL37" s="14"/>
      <c r="GM37" s="14"/>
      <c r="GN37" s="14"/>
      <c r="GO37" s="14"/>
      <c r="GP37" s="14" t="s">
        <v>337</v>
      </c>
      <c r="GQ37" s="14">
        <v>0</v>
      </c>
      <c r="GR37" s="14">
        <v>0</v>
      </c>
      <c r="GS37" s="14">
        <v>1</v>
      </c>
      <c r="GT37" s="14">
        <v>0</v>
      </c>
      <c r="GU37" s="14">
        <v>0</v>
      </c>
      <c r="GV37" s="14">
        <v>0</v>
      </c>
      <c r="GW37" s="14"/>
      <c r="GX37" s="14" t="s">
        <v>287</v>
      </c>
      <c r="GY37" s="14">
        <v>1</v>
      </c>
      <c r="GZ37" s="14">
        <v>0</v>
      </c>
      <c r="HA37" s="14">
        <v>0</v>
      </c>
      <c r="HB37" s="14">
        <v>0</v>
      </c>
      <c r="HC37" s="14">
        <v>0</v>
      </c>
      <c r="HD37" s="14">
        <v>0</v>
      </c>
      <c r="HE37" s="14"/>
      <c r="HF37" s="14" t="s">
        <v>356</v>
      </c>
      <c r="HG37" s="14">
        <v>0</v>
      </c>
      <c r="HH37" s="14">
        <v>1</v>
      </c>
      <c r="HI37" s="14">
        <v>1</v>
      </c>
      <c r="HJ37" s="14">
        <v>0</v>
      </c>
      <c r="HK37" s="14">
        <v>0</v>
      </c>
      <c r="HL37" s="14">
        <v>0</v>
      </c>
      <c r="HM37" s="14">
        <v>0</v>
      </c>
      <c r="HN37" s="14">
        <v>0</v>
      </c>
      <c r="HO37" s="14">
        <v>0</v>
      </c>
      <c r="HP37" s="14">
        <v>0</v>
      </c>
      <c r="HQ37" s="14">
        <v>0</v>
      </c>
      <c r="HR37" s="14">
        <v>0</v>
      </c>
      <c r="HS37" s="14"/>
      <c r="HT37" s="14" t="s">
        <v>357</v>
      </c>
      <c r="HU37" s="14"/>
      <c r="HV37" s="14"/>
      <c r="HW37" s="14" t="s">
        <v>240</v>
      </c>
      <c r="HX37" s="14"/>
      <c r="HY37" s="14" t="s">
        <v>240</v>
      </c>
      <c r="HZ37" s="14"/>
      <c r="IA37" s="14"/>
      <c r="IB37" s="14"/>
      <c r="IC37" s="14"/>
      <c r="ID37" s="14"/>
      <c r="IE37" s="14"/>
      <c r="IF37" s="14"/>
      <c r="IG37" s="14"/>
      <c r="IH37" s="14"/>
      <c r="II37" s="14"/>
      <c r="IJ37" s="14"/>
      <c r="IK37" s="14"/>
      <c r="IL37" s="14"/>
      <c r="IM37" s="14"/>
      <c r="IN37" s="14"/>
      <c r="IO37" s="73"/>
      <c r="IP37" s="14"/>
      <c r="IQ37" s="14"/>
      <c r="IR37" s="14"/>
      <c r="IS37" s="14"/>
      <c r="IT37" s="14"/>
      <c r="IU37" s="14"/>
      <c r="IV37" s="14"/>
      <c r="IW37" s="14"/>
      <c r="IX37" s="14"/>
      <c r="IY37" s="14"/>
      <c r="IZ37" s="14"/>
      <c r="JA37" s="14"/>
      <c r="JB37" s="14"/>
      <c r="JC37" s="14"/>
      <c r="JD37" s="14"/>
      <c r="JE37" s="14"/>
      <c r="JF37" s="14"/>
      <c r="JG37" s="14"/>
      <c r="JH37" s="14"/>
      <c r="JI37" s="14"/>
      <c r="JJ37" s="14"/>
      <c r="JK37" s="14"/>
      <c r="JL37" s="14"/>
      <c r="JM37" s="14"/>
      <c r="JN37" s="14"/>
      <c r="JO37" s="14"/>
      <c r="JP37" s="14"/>
      <c r="JQ37" s="14"/>
      <c r="JR37" s="14"/>
      <c r="JS37" s="14" t="s">
        <v>358</v>
      </c>
      <c r="JT37" s="14">
        <v>0</v>
      </c>
      <c r="JU37" s="14">
        <v>1</v>
      </c>
      <c r="JV37" s="14">
        <v>0</v>
      </c>
      <c r="JW37" s="14">
        <v>0</v>
      </c>
      <c r="JX37" s="14">
        <v>0</v>
      </c>
      <c r="JY37" s="14">
        <v>0</v>
      </c>
      <c r="JZ37" s="14">
        <v>0</v>
      </c>
      <c r="KA37" s="14">
        <v>0</v>
      </c>
      <c r="KB37" s="14">
        <v>0</v>
      </c>
      <c r="KC37" s="14"/>
      <c r="KD37" s="73"/>
      <c r="KE37" s="73"/>
      <c r="KF37" s="73"/>
      <c r="KG37" s="73"/>
      <c r="KH37" s="73"/>
      <c r="KI37" s="73"/>
      <c r="KJ37" s="73"/>
      <c r="KK37" s="73"/>
      <c r="KL37" s="73"/>
      <c r="KM37" s="73"/>
      <c r="KN37" s="14"/>
      <c r="KO37" s="34" t="s">
        <v>2997</v>
      </c>
      <c r="KP37" s="14" t="s">
        <v>2554</v>
      </c>
      <c r="KQ37" s="14">
        <v>1</v>
      </c>
      <c r="KR37" s="14">
        <v>0</v>
      </c>
      <c r="KS37" s="14">
        <v>1</v>
      </c>
      <c r="KT37" s="14">
        <v>1</v>
      </c>
      <c r="KU37" s="14">
        <v>0</v>
      </c>
      <c r="KV37" s="14">
        <v>1</v>
      </c>
      <c r="KW37" s="14">
        <v>0</v>
      </c>
      <c r="KX37" s="14">
        <v>0</v>
      </c>
      <c r="KY37" s="14">
        <v>1</v>
      </c>
      <c r="KZ37" s="14">
        <v>1</v>
      </c>
      <c r="LA37" s="14">
        <v>0</v>
      </c>
      <c r="LB37" s="14">
        <v>1</v>
      </c>
      <c r="LC37" s="14">
        <v>0</v>
      </c>
      <c r="LD37" s="14">
        <v>0</v>
      </c>
      <c r="LE37" s="14">
        <v>0</v>
      </c>
      <c r="LF37" s="14">
        <v>0</v>
      </c>
      <c r="LG37" s="14">
        <v>0</v>
      </c>
      <c r="LH37" s="14"/>
      <c r="LI37" s="14" t="s">
        <v>292</v>
      </c>
      <c r="LJ37" s="14" t="s">
        <v>358</v>
      </c>
      <c r="LK37" s="14">
        <v>0</v>
      </c>
      <c r="LL37" s="14">
        <v>1</v>
      </c>
      <c r="LM37" s="14">
        <v>0</v>
      </c>
      <c r="LN37" s="14">
        <v>0</v>
      </c>
      <c r="LO37" s="14">
        <v>0</v>
      </c>
      <c r="LP37" s="14">
        <v>0</v>
      </c>
      <c r="LQ37" s="14">
        <v>0</v>
      </c>
      <c r="LR37" s="14">
        <v>0</v>
      </c>
      <c r="LS37" s="14">
        <v>0</v>
      </c>
      <c r="LT37" s="14"/>
      <c r="LU37" s="14"/>
      <c r="LV37" s="14"/>
      <c r="LW37" s="14"/>
      <c r="LX37" s="14"/>
      <c r="LY37" s="14"/>
      <c r="LZ37" s="14"/>
      <c r="MA37" s="14"/>
      <c r="MB37" s="14"/>
      <c r="MC37" s="14"/>
      <c r="MD37" s="14"/>
      <c r="ME37" s="14"/>
      <c r="MF37" s="14" t="s">
        <v>2689</v>
      </c>
      <c r="MG37" s="14" t="s">
        <v>3040</v>
      </c>
      <c r="MH37" s="14">
        <v>1</v>
      </c>
      <c r="MI37" s="14">
        <v>1</v>
      </c>
      <c r="MJ37" s="14">
        <v>1</v>
      </c>
      <c r="MK37" s="14">
        <v>1</v>
      </c>
      <c r="ML37" s="14">
        <v>0</v>
      </c>
      <c r="MM37" s="14">
        <v>1</v>
      </c>
      <c r="MN37" s="14">
        <v>0</v>
      </c>
      <c r="MO37" s="14">
        <v>0</v>
      </c>
      <c r="MP37" s="14">
        <v>0</v>
      </c>
      <c r="MQ37" s="14">
        <v>0</v>
      </c>
      <c r="MR37" s="14">
        <v>0</v>
      </c>
      <c r="MS37" s="14">
        <v>0</v>
      </c>
      <c r="MT37" s="14">
        <v>0</v>
      </c>
      <c r="MU37" s="14">
        <v>0</v>
      </c>
      <c r="MV37" s="14">
        <v>0</v>
      </c>
      <c r="MW37" s="14"/>
      <c r="MX37" s="14" t="s">
        <v>292</v>
      </c>
      <c r="MY37" s="14" t="s">
        <v>3048</v>
      </c>
      <c r="MZ37" s="14" t="s">
        <v>2558</v>
      </c>
      <c r="NA37" s="14">
        <v>1</v>
      </c>
      <c r="NB37" s="14">
        <v>1</v>
      </c>
      <c r="NC37" s="14">
        <v>0</v>
      </c>
      <c r="ND37" s="14">
        <v>1</v>
      </c>
      <c r="NE37" s="14">
        <v>0</v>
      </c>
      <c r="NF37" s="14">
        <v>0</v>
      </c>
      <c r="NG37" s="14">
        <v>0</v>
      </c>
      <c r="NH37" s="14">
        <v>0</v>
      </c>
      <c r="NI37" s="14"/>
      <c r="NJ37" s="14" t="s">
        <v>580</v>
      </c>
      <c r="NK37" s="14">
        <v>1</v>
      </c>
      <c r="NL37" s="14">
        <v>1</v>
      </c>
      <c r="NM37" s="14">
        <v>1</v>
      </c>
      <c r="NN37" s="14">
        <v>1</v>
      </c>
      <c r="NO37" s="14">
        <v>1</v>
      </c>
      <c r="NP37" s="14">
        <v>1</v>
      </c>
      <c r="NQ37" s="14"/>
      <c r="NR37" s="14"/>
      <c r="NS37" s="14"/>
      <c r="NT37" s="14"/>
      <c r="NU37" s="14"/>
      <c r="NV37" s="14"/>
      <c r="NW37" s="14"/>
      <c r="NX37" s="14"/>
      <c r="NY37" s="14"/>
      <c r="NZ37" s="14"/>
      <c r="OA37" s="14"/>
      <c r="OB37" s="14"/>
      <c r="OC37" s="14"/>
      <c r="OD37" s="14"/>
      <c r="OE37" s="14" t="s">
        <v>267</v>
      </c>
      <c r="OF37" s="14">
        <v>1</v>
      </c>
      <c r="OG37" s="14">
        <v>0</v>
      </c>
      <c r="OH37" s="14">
        <v>0</v>
      </c>
      <c r="OI37" s="14">
        <v>0</v>
      </c>
      <c r="OJ37" s="14">
        <v>0</v>
      </c>
      <c r="OK37" s="14">
        <v>0</v>
      </c>
      <c r="OL37" s="14">
        <v>0</v>
      </c>
      <c r="OM37" s="14">
        <v>0</v>
      </c>
      <c r="ON37" s="14">
        <v>0</v>
      </c>
      <c r="OO37" s="14">
        <v>0</v>
      </c>
      <c r="OP37" s="14">
        <v>0</v>
      </c>
      <c r="OQ37" s="14">
        <v>0</v>
      </c>
      <c r="OR37" s="14"/>
      <c r="OS37" s="14" t="s">
        <v>267</v>
      </c>
      <c r="OT37" s="14">
        <v>1</v>
      </c>
      <c r="OU37" s="14">
        <v>0</v>
      </c>
      <c r="OV37" s="14">
        <v>0</v>
      </c>
      <c r="OW37" s="14">
        <v>0</v>
      </c>
      <c r="OX37" s="14">
        <v>0</v>
      </c>
      <c r="OY37" s="14">
        <v>0</v>
      </c>
      <c r="OZ37" s="14">
        <v>0</v>
      </c>
      <c r="PA37" s="14">
        <v>0</v>
      </c>
      <c r="PB37" s="14">
        <v>0</v>
      </c>
      <c r="PC37" s="14">
        <v>0</v>
      </c>
      <c r="PD37" s="14">
        <v>0</v>
      </c>
      <c r="PE37" s="14">
        <v>0</v>
      </c>
      <c r="PF37" s="14"/>
      <c r="PG37" s="14"/>
      <c r="PH37" s="14"/>
      <c r="PI37" s="14"/>
      <c r="PJ37" s="14"/>
      <c r="PK37" s="14"/>
      <c r="PL37" s="14"/>
      <c r="PM37" s="14"/>
      <c r="PN37" s="14"/>
      <c r="PO37" s="14"/>
      <c r="PP37" s="14"/>
      <c r="PQ37" s="14"/>
      <c r="PR37" s="14"/>
      <c r="PS37" s="14" t="s">
        <v>267</v>
      </c>
      <c r="PT37" s="14">
        <v>1</v>
      </c>
      <c r="PU37" s="14">
        <v>0</v>
      </c>
      <c r="PV37" s="14">
        <v>0</v>
      </c>
      <c r="PW37" s="14">
        <v>0</v>
      </c>
      <c r="PX37" s="14">
        <v>0</v>
      </c>
      <c r="PY37" s="14">
        <v>0</v>
      </c>
      <c r="PZ37" s="14">
        <v>0</v>
      </c>
      <c r="QA37" s="14">
        <v>0</v>
      </c>
      <c r="QB37" s="14">
        <v>0</v>
      </c>
      <c r="QC37" s="14">
        <v>0</v>
      </c>
      <c r="QD37" s="14"/>
      <c r="QE37" s="14" t="s">
        <v>267</v>
      </c>
      <c r="QF37" s="14">
        <v>1</v>
      </c>
      <c r="QG37" s="14">
        <v>0</v>
      </c>
      <c r="QH37" s="14">
        <v>0</v>
      </c>
      <c r="QI37" s="14">
        <v>0</v>
      </c>
      <c r="QJ37" s="14">
        <v>0</v>
      </c>
      <c r="QK37" s="14">
        <v>0</v>
      </c>
      <c r="QL37" s="14">
        <v>0</v>
      </c>
      <c r="QM37" s="14">
        <v>0</v>
      </c>
      <c r="QN37" s="14">
        <v>0</v>
      </c>
      <c r="QO37" s="14"/>
      <c r="QP37" s="14"/>
      <c r="QQ37" s="14"/>
      <c r="QR37" s="14"/>
      <c r="QS37" s="14"/>
      <c r="QT37" s="14"/>
      <c r="QU37" s="14"/>
      <c r="QV37" s="14"/>
      <c r="QW37" s="14"/>
      <c r="QX37" s="14"/>
      <c r="QY37" s="14"/>
      <c r="QZ37" s="14"/>
      <c r="RA37" s="14"/>
      <c r="RB37" s="14"/>
      <c r="RC37" s="14" t="s">
        <v>267</v>
      </c>
      <c r="RD37" s="14">
        <v>1</v>
      </c>
      <c r="RE37" s="14">
        <v>0</v>
      </c>
      <c r="RF37" s="14">
        <v>0</v>
      </c>
      <c r="RG37" s="14">
        <v>0</v>
      </c>
      <c r="RH37" s="14">
        <v>0</v>
      </c>
      <c r="RI37" s="14">
        <v>0</v>
      </c>
      <c r="RJ37" s="14">
        <v>0</v>
      </c>
      <c r="RK37" s="14">
        <v>0</v>
      </c>
      <c r="RL37" s="14">
        <v>0</v>
      </c>
      <c r="RM37" s="14">
        <v>0</v>
      </c>
      <c r="RN37" s="14">
        <v>0</v>
      </c>
      <c r="RO37" s="14"/>
      <c r="RP37" s="14" t="s">
        <v>311</v>
      </c>
      <c r="RQ37" s="14">
        <v>0</v>
      </c>
      <c r="RR37" s="14">
        <v>0</v>
      </c>
      <c r="RS37" s="14">
        <v>0</v>
      </c>
      <c r="RT37" s="14">
        <v>0</v>
      </c>
      <c r="RU37" s="14">
        <v>0</v>
      </c>
      <c r="RV37" s="14">
        <v>0</v>
      </c>
      <c r="RW37" s="14">
        <v>0</v>
      </c>
      <c r="RX37" s="14">
        <v>0</v>
      </c>
      <c r="RY37" s="14">
        <v>1</v>
      </c>
      <c r="RZ37" s="14">
        <v>0</v>
      </c>
      <c r="SA37" s="14">
        <v>0</v>
      </c>
      <c r="SB37" s="34" t="s">
        <v>3074</v>
      </c>
      <c r="SC37" s="14" t="s">
        <v>287</v>
      </c>
      <c r="SD37" s="14">
        <v>1</v>
      </c>
      <c r="SE37" s="14">
        <v>0</v>
      </c>
      <c r="SF37" s="14">
        <v>0</v>
      </c>
      <c r="SG37" s="14">
        <v>0</v>
      </c>
      <c r="SH37" s="14">
        <v>0</v>
      </c>
      <c r="SI37" s="14">
        <v>0</v>
      </c>
      <c r="SJ37" s="14">
        <v>0</v>
      </c>
      <c r="SK37" s="14">
        <v>0</v>
      </c>
      <c r="SL37" s="14">
        <v>0</v>
      </c>
      <c r="SM37" s="14">
        <v>0</v>
      </c>
      <c r="SN37" s="14">
        <v>0</v>
      </c>
      <c r="SO37" s="14">
        <v>0</v>
      </c>
      <c r="SP37" s="14">
        <v>0</v>
      </c>
      <c r="SQ37" s="14"/>
      <c r="SR37" s="14"/>
      <c r="SS37" s="14"/>
      <c r="ST37" s="14"/>
      <c r="SU37" s="14"/>
      <c r="SV37" s="14"/>
      <c r="SW37" s="14" t="s">
        <v>375</v>
      </c>
      <c r="SX37" s="14">
        <v>1</v>
      </c>
      <c r="SY37" s="14">
        <v>0</v>
      </c>
      <c r="SZ37" s="14">
        <v>1</v>
      </c>
      <c r="TA37" s="14" t="s">
        <v>271</v>
      </c>
      <c r="TB37" s="14">
        <v>1</v>
      </c>
      <c r="TC37" s="14">
        <v>0</v>
      </c>
      <c r="TD37" s="14">
        <v>0</v>
      </c>
      <c r="TE37" s="14"/>
      <c r="TF37" s="14"/>
      <c r="TG37" s="14"/>
      <c r="TH37" s="14"/>
      <c r="TI37" s="14" t="s">
        <v>240</v>
      </c>
      <c r="TJ37" s="14" t="s">
        <v>240</v>
      </c>
      <c r="TK37" s="14" t="s">
        <v>3108</v>
      </c>
      <c r="TL37" s="14" t="s">
        <v>2541</v>
      </c>
      <c r="TM37" s="14" t="s">
        <v>240</v>
      </c>
      <c r="TN37" s="14" t="s">
        <v>240</v>
      </c>
      <c r="TO37" s="14" t="s">
        <v>2692</v>
      </c>
      <c r="TP37" s="14" t="s">
        <v>3095</v>
      </c>
      <c r="TR37" s="14">
        <v>232223766</v>
      </c>
      <c r="TS37" s="14" t="s">
        <v>2563</v>
      </c>
      <c r="TT37" s="12">
        <v>44515.31144675926</v>
      </c>
      <c r="TU37" s="14"/>
      <c r="TV37" s="14"/>
      <c r="TW37" s="14" t="s">
        <v>279</v>
      </c>
      <c r="TX37" s="14" t="s">
        <v>280</v>
      </c>
      <c r="TY37" s="14"/>
      <c r="TZ37" s="14">
        <v>35</v>
      </c>
    </row>
    <row r="38" spans="1:546" s="15" customFormat="1" x14ac:dyDescent="0.25">
      <c r="A38" s="12">
        <v>44514.409851562501</v>
      </c>
      <c r="B38" s="12">
        <v>44514.41725810185</v>
      </c>
      <c r="C38" s="12">
        <v>44514</v>
      </c>
      <c r="D38" s="14" t="s">
        <v>571</v>
      </c>
      <c r="E38" s="14" t="s">
        <v>2546</v>
      </c>
      <c r="F38" s="12">
        <v>44506</v>
      </c>
      <c r="G38" s="14" t="s">
        <v>240</v>
      </c>
      <c r="H38" s="14" t="s">
        <v>240</v>
      </c>
      <c r="I38" s="14" t="s">
        <v>252</v>
      </c>
      <c r="J38" s="14" t="s">
        <v>496</v>
      </c>
      <c r="K38" s="14" t="s">
        <v>307</v>
      </c>
      <c r="L38" s="14"/>
      <c r="M38" s="14" t="s">
        <v>308</v>
      </c>
      <c r="N38" s="14"/>
      <c r="O38" s="14"/>
      <c r="P38" s="14"/>
      <c r="Q38" s="14"/>
      <c r="R38" s="14"/>
      <c r="S38" s="14"/>
      <c r="T38" s="14"/>
      <c r="U38" s="14"/>
      <c r="V38" s="14"/>
      <c r="W38" s="14"/>
      <c r="X38" s="14"/>
      <c r="Y38" s="14"/>
      <c r="Z38" s="14"/>
      <c r="AA38" s="14"/>
      <c r="AB38" s="14"/>
      <c r="AC38" s="14" t="s">
        <v>2169</v>
      </c>
      <c r="AD38" s="14">
        <v>0</v>
      </c>
      <c r="AE38" s="14">
        <v>0</v>
      </c>
      <c r="AF38" s="14">
        <v>1</v>
      </c>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c r="BQ38" s="14"/>
      <c r="BR38" s="14"/>
      <c r="BS38" s="14"/>
      <c r="BT38" s="14"/>
      <c r="BU38" s="14"/>
      <c r="BV38" s="14"/>
      <c r="BW38" s="14"/>
      <c r="BX38" s="14"/>
      <c r="BY38" s="14"/>
      <c r="BZ38" s="14"/>
      <c r="CA38" s="14"/>
      <c r="CB38" s="14"/>
      <c r="CC38" s="14"/>
      <c r="CD38" s="14"/>
      <c r="CE38" s="14"/>
      <c r="CF38" s="14"/>
      <c r="CG38" s="14"/>
      <c r="CH38" s="14"/>
      <c r="CI38" s="14"/>
      <c r="CJ38" s="14"/>
      <c r="CK38" s="14"/>
      <c r="CL38" s="14"/>
      <c r="CM38" s="14"/>
      <c r="CN38" s="14"/>
      <c r="CO38" s="14"/>
      <c r="CP38" s="14"/>
      <c r="CQ38" s="14"/>
      <c r="CR38" s="14"/>
      <c r="CS38" s="14"/>
      <c r="CT38" s="14"/>
      <c r="CU38" s="14"/>
      <c r="CV38" s="14"/>
      <c r="CW38" s="14"/>
      <c r="CX38" s="14"/>
      <c r="CY38" s="14"/>
      <c r="CZ38" s="14"/>
      <c r="DA38" s="14"/>
      <c r="DB38" s="14"/>
      <c r="DC38" s="14"/>
      <c r="DD38" s="14"/>
      <c r="DE38" s="14"/>
      <c r="DF38" s="14"/>
      <c r="DG38" s="14"/>
      <c r="DH38" s="14"/>
      <c r="DI38" s="14"/>
      <c r="DJ38" s="14"/>
      <c r="DK38" s="14"/>
      <c r="DL38" s="14"/>
      <c r="DM38" s="14"/>
      <c r="DN38" s="14" t="s">
        <v>335</v>
      </c>
      <c r="DO38" s="14" t="s">
        <v>390</v>
      </c>
      <c r="DP38" s="14">
        <v>0</v>
      </c>
      <c r="DQ38" s="14">
        <v>0</v>
      </c>
      <c r="DR38" s="14">
        <v>0</v>
      </c>
      <c r="DS38" s="14">
        <v>1</v>
      </c>
      <c r="DT38" s="14">
        <v>0</v>
      </c>
      <c r="DU38" s="14">
        <v>0</v>
      </c>
      <c r="DV38" s="14">
        <v>0</v>
      </c>
      <c r="DW38" s="14">
        <v>0</v>
      </c>
      <c r="DX38" s="14"/>
      <c r="DY38" s="14"/>
      <c r="DZ38" s="14"/>
      <c r="EA38" s="14"/>
      <c r="EB38" s="14"/>
      <c r="EC38" s="14"/>
      <c r="ED38" s="14" t="s">
        <v>2564</v>
      </c>
      <c r="EE38" s="14">
        <v>1</v>
      </c>
      <c r="EF38" s="14">
        <v>0</v>
      </c>
      <c r="EG38" s="14">
        <v>1</v>
      </c>
      <c r="EH38" s="14">
        <v>1</v>
      </c>
      <c r="EI38" s="14">
        <v>0</v>
      </c>
      <c r="EJ38" s="14">
        <v>0</v>
      </c>
      <c r="EK38" s="14">
        <v>0</v>
      </c>
      <c r="EL38" s="14"/>
      <c r="EM38" s="14" t="s">
        <v>445</v>
      </c>
      <c r="EN38" s="14"/>
      <c r="EO38" s="14" t="s">
        <v>353</v>
      </c>
      <c r="EP38" s="14">
        <v>0</v>
      </c>
      <c r="EQ38" s="14">
        <v>1</v>
      </c>
      <c r="ER38" s="14">
        <v>0</v>
      </c>
      <c r="ES38" s="14">
        <v>0</v>
      </c>
      <c r="ET38" s="14">
        <v>0</v>
      </c>
      <c r="EU38" s="14">
        <v>0</v>
      </c>
      <c r="EV38" s="14">
        <v>0</v>
      </c>
      <c r="EW38" s="14">
        <v>0</v>
      </c>
      <c r="EX38" s="14">
        <v>0</v>
      </c>
      <c r="EY38" s="14"/>
      <c r="EZ38" s="14"/>
      <c r="FA38" s="14"/>
      <c r="FB38" s="14" t="s">
        <v>415</v>
      </c>
      <c r="FC38" s="14" t="s">
        <v>2288</v>
      </c>
      <c r="FD38" s="14">
        <v>0</v>
      </c>
      <c r="FE38" s="14">
        <v>0</v>
      </c>
      <c r="FF38" s="14">
        <v>0</v>
      </c>
      <c r="FG38" s="14">
        <v>0</v>
      </c>
      <c r="FH38" s="14">
        <v>0</v>
      </c>
      <c r="FI38" s="14">
        <v>0</v>
      </c>
      <c r="FJ38" s="14">
        <v>0</v>
      </c>
      <c r="FK38" s="14">
        <v>0</v>
      </c>
      <c r="FL38" s="14">
        <v>0</v>
      </c>
      <c r="FM38" s="14">
        <v>0</v>
      </c>
      <c r="FN38" s="14">
        <v>0</v>
      </c>
      <c r="FO38" s="14">
        <v>0</v>
      </c>
      <c r="FP38" s="14">
        <v>1</v>
      </c>
      <c r="FQ38" s="14">
        <v>0</v>
      </c>
      <c r="FR38" s="14">
        <v>0</v>
      </c>
      <c r="FS38" s="14">
        <v>0</v>
      </c>
      <c r="FT38" s="14">
        <v>0</v>
      </c>
      <c r="FU38" s="14">
        <v>0</v>
      </c>
      <c r="FV38" s="14">
        <v>0</v>
      </c>
      <c r="FW38" s="14">
        <v>0</v>
      </c>
      <c r="FX38" s="14"/>
      <c r="FY38" s="14" t="s">
        <v>2873</v>
      </c>
      <c r="FZ38" s="14"/>
      <c r="GA38" s="14"/>
      <c r="GB38" s="14"/>
      <c r="GC38" s="14"/>
      <c r="GD38" s="14" t="s">
        <v>240</v>
      </c>
      <c r="GE38" s="14"/>
      <c r="GF38" s="14" t="s">
        <v>240</v>
      </c>
      <c r="GG38" s="14" t="s">
        <v>2895</v>
      </c>
      <c r="GH38" s="14"/>
      <c r="GI38" s="14"/>
      <c r="GJ38" s="14"/>
      <c r="GK38" s="14"/>
      <c r="GL38" s="14"/>
      <c r="GM38" s="14"/>
      <c r="GN38" s="14"/>
      <c r="GO38" s="14"/>
      <c r="GP38" s="14"/>
      <c r="GQ38" s="14"/>
      <c r="GR38" s="14"/>
      <c r="GS38" s="14"/>
      <c r="GT38" s="14"/>
      <c r="GU38" s="14"/>
      <c r="GV38" s="14"/>
      <c r="GW38" s="14"/>
      <c r="GX38" s="14" t="s">
        <v>287</v>
      </c>
      <c r="GY38" s="14">
        <v>1</v>
      </c>
      <c r="GZ38" s="14">
        <v>0</v>
      </c>
      <c r="HA38" s="14">
        <v>0</v>
      </c>
      <c r="HB38" s="14">
        <v>0</v>
      </c>
      <c r="HC38" s="14">
        <v>0</v>
      </c>
      <c r="HD38" s="14">
        <v>0</v>
      </c>
      <c r="HE38" s="14"/>
      <c r="HF38" s="14" t="s">
        <v>576</v>
      </c>
      <c r="HG38" s="14">
        <v>0</v>
      </c>
      <c r="HH38" s="14">
        <v>1</v>
      </c>
      <c r="HI38" s="14">
        <v>1</v>
      </c>
      <c r="HJ38" s="14">
        <v>0</v>
      </c>
      <c r="HK38" s="14">
        <v>0</v>
      </c>
      <c r="HL38" s="14">
        <v>0</v>
      </c>
      <c r="HM38" s="14">
        <v>0</v>
      </c>
      <c r="HN38" s="14">
        <v>0</v>
      </c>
      <c r="HO38" s="14">
        <v>0</v>
      </c>
      <c r="HP38" s="14">
        <v>0</v>
      </c>
      <c r="HQ38" s="14">
        <v>0</v>
      </c>
      <c r="HR38" s="14">
        <v>0</v>
      </c>
      <c r="HS38" s="14"/>
      <c r="HT38" s="14" t="s">
        <v>357</v>
      </c>
      <c r="HU38" s="14"/>
      <c r="HV38" s="14"/>
      <c r="HW38" s="14"/>
      <c r="HX38" s="14"/>
      <c r="HY38" s="14" t="s">
        <v>240</v>
      </c>
      <c r="HZ38" s="14"/>
      <c r="IA38" s="14"/>
      <c r="IB38" s="14"/>
      <c r="IC38" s="14"/>
      <c r="ID38" s="14"/>
      <c r="IE38" s="14"/>
      <c r="IF38" s="14"/>
      <c r="IG38" s="14"/>
      <c r="IH38" s="14"/>
      <c r="II38" s="14"/>
      <c r="IJ38" s="14"/>
      <c r="IK38" s="14"/>
      <c r="IL38" s="14"/>
      <c r="IM38" s="14"/>
      <c r="IN38" s="14"/>
      <c r="IO38" s="73"/>
      <c r="IP38" s="14"/>
      <c r="IQ38" s="14"/>
      <c r="IR38" s="14"/>
      <c r="IS38" s="14"/>
      <c r="IT38" s="14"/>
      <c r="IU38" s="14"/>
      <c r="IV38" s="14"/>
      <c r="IW38" s="14"/>
      <c r="IX38" s="14"/>
      <c r="IY38" s="14"/>
      <c r="IZ38" s="14"/>
      <c r="JA38" s="14"/>
      <c r="JB38" s="14"/>
      <c r="JC38" s="14"/>
      <c r="JD38" s="14"/>
      <c r="JE38" s="14"/>
      <c r="JF38" s="14"/>
      <c r="JG38" s="14"/>
      <c r="JH38" s="14"/>
      <c r="JI38" s="14"/>
      <c r="JJ38" s="14"/>
      <c r="JK38" s="14"/>
      <c r="JL38" s="14"/>
      <c r="JM38" s="14"/>
      <c r="JN38" s="14"/>
      <c r="JO38" s="14"/>
      <c r="JP38" s="14"/>
      <c r="JQ38" s="14"/>
      <c r="JR38" s="14"/>
      <c r="JS38" s="14"/>
      <c r="JT38" s="14"/>
      <c r="JU38" s="14"/>
      <c r="JV38" s="14"/>
      <c r="JW38" s="14"/>
      <c r="JX38" s="14"/>
      <c r="JY38" s="14"/>
      <c r="JZ38" s="14"/>
      <c r="KA38" s="14"/>
      <c r="KB38" s="14"/>
      <c r="KC38" s="14"/>
      <c r="KD38" s="73"/>
      <c r="KE38" s="73"/>
      <c r="KF38" s="73"/>
      <c r="KG38" s="73"/>
      <c r="KH38" s="73"/>
      <c r="KI38" s="73"/>
      <c r="KJ38" s="73"/>
      <c r="KK38" s="73"/>
      <c r="KL38" s="73"/>
      <c r="KM38" s="73"/>
      <c r="KN38" s="14"/>
      <c r="KO38" s="34"/>
      <c r="KP38" s="14"/>
      <c r="KQ38" s="14"/>
      <c r="KR38" s="14"/>
      <c r="KS38" s="14"/>
      <c r="KT38" s="14"/>
      <c r="KU38" s="14"/>
      <c r="KV38" s="14"/>
      <c r="KW38" s="14"/>
      <c r="KX38" s="14"/>
      <c r="KY38" s="14"/>
      <c r="KZ38" s="14"/>
      <c r="LA38" s="14"/>
      <c r="LB38" s="14"/>
      <c r="LC38" s="14"/>
      <c r="LD38" s="14"/>
      <c r="LE38" s="14"/>
      <c r="LF38" s="14"/>
      <c r="LG38" s="14"/>
      <c r="LH38" s="14"/>
      <c r="LI38" s="14"/>
      <c r="LJ38" s="14" t="s">
        <v>358</v>
      </c>
      <c r="LK38" s="14">
        <v>0</v>
      </c>
      <c r="LL38" s="14">
        <v>1</v>
      </c>
      <c r="LM38" s="14">
        <v>0</v>
      </c>
      <c r="LN38" s="14">
        <v>0</v>
      </c>
      <c r="LO38" s="14">
        <v>0</v>
      </c>
      <c r="LP38" s="14">
        <v>0</v>
      </c>
      <c r="LQ38" s="14">
        <v>0</v>
      </c>
      <c r="LR38" s="14">
        <v>0</v>
      </c>
      <c r="LS38" s="14">
        <v>0</v>
      </c>
      <c r="LT38" s="14"/>
      <c r="LU38" s="14"/>
      <c r="LV38" s="14"/>
      <c r="LW38" s="14"/>
      <c r="LX38" s="14"/>
      <c r="LY38" s="14"/>
      <c r="LZ38" s="14"/>
      <c r="MA38" s="14"/>
      <c r="MB38" s="14"/>
      <c r="MC38" s="14"/>
      <c r="MD38" s="14"/>
      <c r="ME38" s="14"/>
      <c r="MF38" s="14" t="s">
        <v>3037</v>
      </c>
      <c r="MG38" s="14" t="s">
        <v>2569</v>
      </c>
      <c r="MH38" s="14">
        <v>1</v>
      </c>
      <c r="MI38" s="14">
        <v>1</v>
      </c>
      <c r="MJ38" s="14">
        <v>1</v>
      </c>
      <c r="MK38" s="14">
        <v>1</v>
      </c>
      <c r="ML38" s="14">
        <v>1</v>
      </c>
      <c r="MM38" s="14">
        <v>0</v>
      </c>
      <c r="MN38" s="14">
        <v>0</v>
      </c>
      <c r="MO38" s="14">
        <v>0</v>
      </c>
      <c r="MP38" s="14">
        <v>0</v>
      </c>
      <c r="MQ38" s="14">
        <v>0</v>
      </c>
      <c r="MR38" s="14">
        <v>0</v>
      </c>
      <c r="MS38" s="14">
        <v>0</v>
      </c>
      <c r="MT38" s="14">
        <v>0</v>
      </c>
      <c r="MU38" s="14">
        <v>0</v>
      </c>
      <c r="MV38" s="14">
        <v>0</v>
      </c>
      <c r="MW38" s="14"/>
      <c r="MX38" s="14" t="s">
        <v>292</v>
      </c>
      <c r="MY38" s="14" t="s">
        <v>3048</v>
      </c>
      <c r="MZ38" s="14" t="s">
        <v>320</v>
      </c>
      <c r="NA38" s="14">
        <v>0</v>
      </c>
      <c r="NB38" s="14">
        <v>0</v>
      </c>
      <c r="NC38" s="14">
        <v>0</v>
      </c>
      <c r="ND38" s="14">
        <v>1</v>
      </c>
      <c r="NE38" s="14">
        <v>0</v>
      </c>
      <c r="NF38" s="14">
        <v>0</v>
      </c>
      <c r="NG38" s="14">
        <v>0</v>
      </c>
      <c r="NH38" s="14">
        <v>0</v>
      </c>
      <c r="NI38" s="14"/>
      <c r="NJ38" s="14" t="s">
        <v>749</v>
      </c>
      <c r="NK38" s="14">
        <v>1</v>
      </c>
      <c r="NL38" s="14">
        <v>1</v>
      </c>
      <c r="NM38" s="14">
        <v>0</v>
      </c>
      <c r="NN38" s="14">
        <v>0</v>
      </c>
      <c r="NO38" s="14">
        <v>1</v>
      </c>
      <c r="NP38" s="14">
        <v>1</v>
      </c>
      <c r="NQ38" s="14"/>
      <c r="NR38" s="14"/>
      <c r="NS38" s="14"/>
      <c r="NT38" s="14"/>
      <c r="NU38" s="14"/>
      <c r="NV38" s="14"/>
      <c r="NW38" s="14"/>
      <c r="NX38" s="14"/>
      <c r="NY38" s="14"/>
      <c r="NZ38" s="14"/>
      <c r="OA38" s="14"/>
      <c r="OB38" s="14"/>
      <c r="OC38" s="14"/>
      <c r="OD38" s="14"/>
      <c r="OE38" s="14"/>
      <c r="OF38" s="14"/>
      <c r="OG38" s="14"/>
      <c r="OH38" s="14"/>
      <c r="OI38" s="14"/>
      <c r="OJ38" s="14"/>
      <c r="OK38" s="14"/>
      <c r="OL38" s="14"/>
      <c r="OM38" s="14"/>
      <c r="ON38" s="14"/>
      <c r="OO38" s="14"/>
      <c r="OP38" s="14"/>
      <c r="OQ38" s="14"/>
      <c r="OR38" s="14"/>
      <c r="OS38" s="14" t="s">
        <v>298</v>
      </c>
      <c r="OT38" s="14">
        <v>0</v>
      </c>
      <c r="OU38" s="14">
        <v>0</v>
      </c>
      <c r="OV38" s="14">
        <v>1</v>
      </c>
      <c r="OW38" s="14">
        <v>0</v>
      </c>
      <c r="OX38" s="14">
        <v>0</v>
      </c>
      <c r="OY38" s="14">
        <v>0</v>
      </c>
      <c r="OZ38" s="14">
        <v>0</v>
      </c>
      <c r="PA38" s="14">
        <v>0</v>
      </c>
      <c r="PB38" s="14">
        <v>0</v>
      </c>
      <c r="PC38" s="14">
        <v>0</v>
      </c>
      <c r="PD38" s="14">
        <v>0</v>
      </c>
      <c r="PE38" s="14">
        <v>0</v>
      </c>
      <c r="PF38" s="14"/>
      <c r="PG38" s="14"/>
      <c r="PH38" s="14"/>
      <c r="PI38" s="14"/>
      <c r="PJ38" s="14"/>
      <c r="PK38" s="14"/>
      <c r="PL38" s="14"/>
      <c r="PM38" s="14"/>
      <c r="PN38" s="14"/>
      <c r="PO38" s="14"/>
      <c r="PP38" s="14"/>
      <c r="PQ38" s="14"/>
      <c r="PR38" s="14"/>
      <c r="PS38" s="14"/>
      <c r="PT38" s="14"/>
      <c r="PU38" s="14"/>
      <c r="PV38" s="14"/>
      <c r="PW38" s="14"/>
      <c r="PX38" s="14"/>
      <c r="PY38" s="14"/>
      <c r="PZ38" s="14"/>
      <c r="QA38" s="14"/>
      <c r="QB38" s="14"/>
      <c r="QC38" s="14"/>
      <c r="QD38" s="14"/>
      <c r="QE38" s="14" t="s">
        <v>267</v>
      </c>
      <c r="QF38" s="14">
        <v>1</v>
      </c>
      <c r="QG38" s="14">
        <v>0</v>
      </c>
      <c r="QH38" s="14">
        <v>0</v>
      </c>
      <c r="QI38" s="14">
        <v>0</v>
      </c>
      <c r="QJ38" s="14">
        <v>0</v>
      </c>
      <c r="QK38" s="14">
        <v>0</v>
      </c>
      <c r="QL38" s="14">
        <v>0</v>
      </c>
      <c r="QM38" s="14">
        <v>0</v>
      </c>
      <c r="QN38" s="14">
        <v>0</v>
      </c>
      <c r="QO38" s="14"/>
      <c r="QP38" s="14"/>
      <c r="QQ38" s="14"/>
      <c r="QR38" s="14"/>
      <c r="QS38" s="14"/>
      <c r="QT38" s="14"/>
      <c r="QU38" s="14"/>
      <c r="QV38" s="14"/>
      <c r="QW38" s="14"/>
      <c r="QX38" s="14"/>
      <c r="QY38" s="14"/>
      <c r="QZ38" s="14"/>
      <c r="RA38" s="14"/>
      <c r="RB38" s="14"/>
      <c r="RC38" s="14"/>
      <c r="RD38" s="14"/>
      <c r="RE38" s="14"/>
      <c r="RF38" s="14"/>
      <c r="RG38" s="14"/>
      <c r="RH38" s="14"/>
      <c r="RI38" s="14"/>
      <c r="RJ38" s="14"/>
      <c r="RK38" s="14"/>
      <c r="RL38" s="14"/>
      <c r="RM38" s="14"/>
      <c r="RN38" s="14"/>
      <c r="RO38" s="14"/>
      <c r="RP38" s="14" t="s">
        <v>2514</v>
      </c>
      <c r="RQ38" s="14">
        <v>0</v>
      </c>
      <c r="RR38" s="14">
        <v>0</v>
      </c>
      <c r="RS38" s="14">
        <v>0</v>
      </c>
      <c r="RT38" s="14">
        <v>0</v>
      </c>
      <c r="RU38" s="14">
        <v>0</v>
      </c>
      <c r="RV38" s="14">
        <v>0</v>
      </c>
      <c r="RW38" s="14">
        <v>0</v>
      </c>
      <c r="RX38" s="14">
        <v>1</v>
      </c>
      <c r="RY38" s="14">
        <v>0</v>
      </c>
      <c r="RZ38" s="14">
        <v>0</v>
      </c>
      <c r="SA38" s="14">
        <v>0</v>
      </c>
      <c r="SB38" s="14"/>
      <c r="SC38" s="14" t="s">
        <v>287</v>
      </c>
      <c r="SD38" s="14">
        <v>1</v>
      </c>
      <c r="SE38" s="14">
        <v>0</v>
      </c>
      <c r="SF38" s="14">
        <v>0</v>
      </c>
      <c r="SG38" s="14">
        <v>0</v>
      </c>
      <c r="SH38" s="14">
        <v>0</v>
      </c>
      <c r="SI38" s="14">
        <v>0</v>
      </c>
      <c r="SJ38" s="14">
        <v>0</v>
      </c>
      <c r="SK38" s="14">
        <v>0</v>
      </c>
      <c r="SL38" s="14">
        <v>0</v>
      </c>
      <c r="SM38" s="14">
        <v>0</v>
      </c>
      <c r="SN38" s="14">
        <v>0</v>
      </c>
      <c r="SO38" s="14">
        <v>0</v>
      </c>
      <c r="SP38" s="14">
        <v>0</v>
      </c>
      <c r="SQ38" s="14"/>
      <c r="SR38" s="14"/>
      <c r="SS38" s="14"/>
      <c r="ST38" s="14"/>
      <c r="SU38" s="14"/>
      <c r="SV38" s="14"/>
      <c r="SW38" s="14"/>
      <c r="SX38" s="14"/>
      <c r="SY38" s="14"/>
      <c r="SZ38" s="14"/>
      <c r="TA38" s="14" t="s">
        <v>271</v>
      </c>
      <c r="TB38" s="14">
        <v>1</v>
      </c>
      <c r="TC38" s="14">
        <v>0</v>
      </c>
      <c r="TD38" s="14">
        <v>0</v>
      </c>
      <c r="TE38" s="14"/>
      <c r="TF38" s="14"/>
      <c r="TG38" s="14"/>
      <c r="TH38" s="14"/>
      <c r="TI38" s="14"/>
      <c r="TJ38" s="14"/>
      <c r="TK38" s="14"/>
      <c r="TL38" s="14"/>
      <c r="TM38" s="14" t="s">
        <v>240</v>
      </c>
      <c r="TN38" s="14" t="s">
        <v>255</v>
      </c>
      <c r="TO38" s="14" t="s">
        <v>2692</v>
      </c>
      <c r="TP38" s="14" t="s">
        <v>3095</v>
      </c>
      <c r="TQ38" s="34" t="s">
        <v>2083</v>
      </c>
      <c r="TR38" s="14">
        <v>232223789</v>
      </c>
      <c r="TS38" s="14" t="s">
        <v>2573</v>
      </c>
      <c r="TT38" s="12">
        <v>44515.311481481483</v>
      </c>
      <c r="TU38" s="14"/>
      <c r="TV38" s="14"/>
      <c r="TW38" s="14" t="s">
        <v>279</v>
      </c>
      <c r="TX38" s="14" t="s">
        <v>280</v>
      </c>
      <c r="TY38" s="14"/>
      <c r="TZ38" s="14">
        <v>36</v>
      </c>
    </row>
    <row r="39" spans="1:546" s="15" customFormat="1" x14ac:dyDescent="0.25">
      <c r="A39" s="12">
        <v>44514.422257118058</v>
      </c>
      <c r="B39" s="12">
        <v>44514.430826365737</v>
      </c>
      <c r="C39" s="12">
        <v>44514</v>
      </c>
      <c r="D39" s="14" t="s">
        <v>571</v>
      </c>
      <c r="E39" s="14" t="s">
        <v>2546</v>
      </c>
      <c r="F39" s="12">
        <v>44507</v>
      </c>
      <c r="G39" s="14" t="s">
        <v>240</v>
      </c>
      <c r="H39" s="14" t="s">
        <v>252</v>
      </c>
      <c r="I39" s="14" t="s">
        <v>252</v>
      </c>
      <c r="J39" s="14" t="s">
        <v>496</v>
      </c>
      <c r="K39" s="14" t="s">
        <v>307</v>
      </c>
      <c r="L39" s="14"/>
      <c r="M39" s="14" t="s">
        <v>308</v>
      </c>
      <c r="N39" s="14"/>
      <c r="O39" s="14"/>
      <c r="P39" s="14"/>
      <c r="Q39" s="14"/>
      <c r="R39" s="14"/>
      <c r="S39" s="14"/>
      <c r="T39" s="14"/>
      <c r="U39" s="14"/>
      <c r="V39" s="14"/>
      <c r="W39" s="14"/>
      <c r="X39" s="14"/>
      <c r="Y39" s="14"/>
      <c r="Z39" s="14"/>
      <c r="AA39" s="14"/>
      <c r="AB39" s="14"/>
      <c r="AC39" s="14" t="s">
        <v>309</v>
      </c>
      <c r="AD39" s="14">
        <v>0</v>
      </c>
      <c r="AE39" s="14">
        <v>1</v>
      </c>
      <c r="AF39" s="14">
        <v>0</v>
      </c>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c r="BQ39" s="14"/>
      <c r="BR39" s="14"/>
      <c r="BS39" s="14"/>
      <c r="BT39" s="14"/>
      <c r="BU39" s="14"/>
      <c r="BV39" s="14"/>
      <c r="BW39" s="14"/>
      <c r="BX39" s="14"/>
      <c r="BY39" s="14"/>
      <c r="BZ39" s="14"/>
      <c r="CA39" s="14"/>
      <c r="CB39" s="14" t="s">
        <v>335</v>
      </c>
      <c r="CC39" s="14" t="s">
        <v>247</v>
      </c>
      <c r="CD39" s="14">
        <v>1</v>
      </c>
      <c r="CE39" s="14">
        <v>0</v>
      </c>
      <c r="CF39" s="14">
        <v>0</v>
      </c>
      <c r="CG39" s="14">
        <v>0</v>
      </c>
      <c r="CH39" s="14">
        <v>0</v>
      </c>
      <c r="CI39" s="14">
        <v>0</v>
      </c>
      <c r="CJ39" s="14">
        <v>0</v>
      </c>
      <c r="CK39" s="14">
        <v>0</v>
      </c>
      <c r="CL39" s="14"/>
      <c r="CM39" s="14" t="s">
        <v>352</v>
      </c>
      <c r="CN39" s="14"/>
      <c r="CO39" s="14" t="s">
        <v>311</v>
      </c>
      <c r="CP39" s="14" t="s">
        <v>3208</v>
      </c>
      <c r="CQ39" s="14">
        <v>450</v>
      </c>
      <c r="CR39" s="14"/>
      <c r="CS39" s="14"/>
      <c r="CT39" s="14"/>
      <c r="CU39" s="14"/>
      <c r="CV39" s="14"/>
      <c r="CW39" s="14"/>
      <c r="CX39" s="14"/>
      <c r="CY39" s="14"/>
      <c r="CZ39" s="14"/>
      <c r="DA39" s="14" t="s">
        <v>250</v>
      </c>
      <c r="DB39" s="14"/>
      <c r="DC39" s="14"/>
      <c r="DD39" s="14"/>
      <c r="DE39" s="14"/>
      <c r="DF39" s="14"/>
      <c r="DG39" s="14"/>
      <c r="DH39" s="14"/>
      <c r="DI39" s="14"/>
      <c r="DJ39" s="14"/>
      <c r="DK39" s="14"/>
      <c r="DL39" s="14"/>
      <c r="DM39" s="14"/>
      <c r="DN39" s="14"/>
      <c r="DO39" s="14"/>
      <c r="DP39" s="14"/>
      <c r="DQ39" s="14"/>
      <c r="DR39" s="14"/>
      <c r="DS39" s="14"/>
      <c r="DT39" s="14"/>
      <c r="DU39" s="14"/>
      <c r="DV39" s="14"/>
      <c r="DW39" s="14"/>
      <c r="DX39" s="14"/>
      <c r="DY39" s="14"/>
      <c r="DZ39" s="14"/>
      <c r="EA39" s="14"/>
      <c r="EB39" s="14"/>
      <c r="EC39" s="14"/>
      <c r="ED39" s="14"/>
      <c r="EE39" s="14"/>
      <c r="EF39" s="14"/>
      <c r="EG39" s="14"/>
      <c r="EH39" s="14"/>
      <c r="EI39" s="14"/>
      <c r="EJ39" s="14"/>
      <c r="EK39" s="14"/>
      <c r="EL39" s="14"/>
      <c r="EM39" s="14"/>
      <c r="EN39" s="14"/>
      <c r="EO39" s="14"/>
      <c r="EP39" s="14"/>
      <c r="EQ39" s="14"/>
      <c r="ER39" s="14"/>
      <c r="ES39" s="14"/>
      <c r="ET39" s="14"/>
      <c r="EU39" s="14"/>
      <c r="EV39" s="14"/>
      <c r="EW39" s="14"/>
      <c r="EX39" s="14"/>
      <c r="EY39" s="14"/>
      <c r="EZ39" s="14"/>
      <c r="FA39" s="14" t="s">
        <v>251</v>
      </c>
      <c r="FB39" s="14"/>
      <c r="FC39" s="14" t="s">
        <v>2677</v>
      </c>
      <c r="FD39" s="14">
        <v>0</v>
      </c>
      <c r="FE39" s="14">
        <v>0</v>
      </c>
      <c r="FF39" s="14">
        <v>1</v>
      </c>
      <c r="FG39" s="14">
        <v>1</v>
      </c>
      <c r="FH39" s="14">
        <v>0</v>
      </c>
      <c r="FI39" s="14">
        <v>1</v>
      </c>
      <c r="FJ39" s="14">
        <v>1</v>
      </c>
      <c r="FK39" s="14">
        <v>1</v>
      </c>
      <c r="FL39" s="14">
        <v>1</v>
      </c>
      <c r="FM39" s="14">
        <v>1</v>
      </c>
      <c r="FN39" s="14">
        <v>1</v>
      </c>
      <c r="FO39" s="14">
        <v>1</v>
      </c>
      <c r="FP39" s="14">
        <v>1</v>
      </c>
      <c r="FQ39" s="14">
        <v>0</v>
      </c>
      <c r="FR39" s="14">
        <v>0</v>
      </c>
      <c r="FS39" s="14">
        <v>0</v>
      </c>
      <c r="FT39" s="14">
        <v>0</v>
      </c>
      <c r="FU39" s="14">
        <v>0</v>
      </c>
      <c r="FV39" s="14">
        <v>0</v>
      </c>
      <c r="FW39" s="14">
        <v>0</v>
      </c>
      <c r="FX39" s="14"/>
      <c r="FY39" s="14"/>
      <c r="FZ39" s="14"/>
      <c r="GA39" s="14"/>
      <c r="GB39" s="14" t="s">
        <v>240</v>
      </c>
      <c r="GC39" s="14"/>
      <c r="GD39" s="14"/>
      <c r="GE39" s="14"/>
      <c r="GF39" s="14" t="s">
        <v>240</v>
      </c>
      <c r="GG39" s="14" t="s">
        <v>2896</v>
      </c>
      <c r="GH39" s="14"/>
      <c r="GI39" s="14"/>
      <c r="GJ39" s="14"/>
      <c r="GK39" s="14"/>
      <c r="GL39" s="14"/>
      <c r="GM39" s="14"/>
      <c r="GN39" s="14"/>
      <c r="GO39" s="14"/>
      <c r="GP39" s="14" t="s">
        <v>287</v>
      </c>
      <c r="GQ39" s="14">
        <v>1</v>
      </c>
      <c r="GR39" s="14">
        <v>0</v>
      </c>
      <c r="GS39" s="14">
        <v>0</v>
      </c>
      <c r="GT39" s="14">
        <v>0</v>
      </c>
      <c r="GU39" s="14">
        <v>0</v>
      </c>
      <c r="GV39" s="14">
        <v>0</v>
      </c>
      <c r="GW39" s="14"/>
      <c r="GX39" s="14"/>
      <c r="GY39" s="14"/>
      <c r="GZ39" s="14"/>
      <c r="HA39" s="14"/>
      <c r="HB39" s="14"/>
      <c r="HC39" s="14"/>
      <c r="HD39" s="14"/>
      <c r="HE39" s="14"/>
      <c r="HF39" s="14" t="s">
        <v>606</v>
      </c>
      <c r="HG39" s="14">
        <v>0</v>
      </c>
      <c r="HH39" s="14">
        <v>0</v>
      </c>
      <c r="HI39" s="14">
        <v>1</v>
      </c>
      <c r="HJ39" s="14">
        <v>0</v>
      </c>
      <c r="HK39" s="14">
        <v>0</v>
      </c>
      <c r="HL39" s="14">
        <v>0</v>
      </c>
      <c r="HM39" s="14">
        <v>0</v>
      </c>
      <c r="HN39" s="14">
        <v>0</v>
      </c>
      <c r="HO39" s="14">
        <v>0</v>
      </c>
      <c r="HP39" s="14">
        <v>0</v>
      </c>
      <c r="HQ39" s="14">
        <v>0</v>
      </c>
      <c r="HR39" s="14">
        <v>0</v>
      </c>
      <c r="HS39" s="14"/>
      <c r="HT39" s="14" t="s">
        <v>357</v>
      </c>
      <c r="HU39" s="14"/>
      <c r="HV39" s="14"/>
      <c r="HW39" s="14" t="s">
        <v>240</v>
      </c>
      <c r="HX39" s="14"/>
      <c r="HY39" s="14"/>
      <c r="HZ39" s="14"/>
      <c r="IA39" s="14"/>
      <c r="IB39" s="14"/>
      <c r="IC39" s="14"/>
      <c r="ID39" s="14"/>
      <c r="IE39" s="14"/>
      <c r="IF39" s="14"/>
      <c r="IG39" s="14"/>
      <c r="IH39" s="14"/>
      <c r="II39" s="14"/>
      <c r="IJ39" s="14"/>
      <c r="IK39" s="14"/>
      <c r="IL39" s="14"/>
      <c r="IM39" s="14"/>
      <c r="IN39" s="14"/>
      <c r="IO39" s="73"/>
      <c r="IP39" s="14"/>
      <c r="IQ39" s="14"/>
      <c r="IR39" s="14"/>
      <c r="IS39" s="14"/>
      <c r="IT39" s="14"/>
      <c r="IU39" s="14"/>
      <c r="IV39" s="14"/>
      <c r="IW39" s="14"/>
      <c r="IX39" s="14"/>
      <c r="IY39" s="14"/>
      <c r="IZ39" s="14"/>
      <c r="JA39" s="14"/>
      <c r="JB39" s="14"/>
      <c r="JC39" s="14"/>
      <c r="JD39" s="14"/>
      <c r="JE39" s="14"/>
      <c r="JF39" s="14"/>
      <c r="JG39" s="14"/>
      <c r="JH39" s="14"/>
      <c r="JI39" s="14"/>
      <c r="JJ39" s="14"/>
      <c r="JK39" s="14"/>
      <c r="JL39" s="14"/>
      <c r="JM39" s="14"/>
      <c r="JN39" s="14"/>
      <c r="JO39" s="14"/>
      <c r="JP39" s="14"/>
      <c r="JQ39" s="14"/>
      <c r="JR39" s="14"/>
      <c r="JS39" s="14" t="s">
        <v>358</v>
      </c>
      <c r="JT39" s="14">
        <v>0</v>
      </c>
      <c r="JU39" s="14">
        <v>1</v>
      </c>
      <c r="JV39" s="14">
        <v>0</v>
      </c>
      <c r="JW39" s="14">
        <v>0</v>
      </c>
      <c r="JX39" s="14">
        <v>0</v>
      </c>
      <c r="JY39" s="14">
        <v>0</v>
      </c>
      <c r="JZ39" s="14">
        <v>0</v>
      </c>
      <c r="KA39" s="14">
        <v>0</v>
      </c>
      <c r="KB39" s="14">
        <v>0</v>
      </c>
      <c r="KC39" s="14"/>
      <c r="KD39" s="73"/>
      <c r="KE39" s="73"/>
      <c r="KF39" s="73"/>
      <c r="KG39" s="73"/>
      <c r="KH39" s="73"/>
      <c r="KI39" s="73"/>
      <c r="KJ39" s="73"/>
      <c r="KK39" s="73"/>
      <c r="KL39" s="73"/>
      <c r="KM39" s="73"/>
      <c r="KN39" s="14"/>
      <c r="KO39" s="34" t="s">
        <v>2997</v>
      </c>
      <c r="KP39" s="14" t="s">
        <v>2578</v>
      </c>
      <c r="KQ39" s="14">
        <v>1</v>
      </c>
      <c r="KR39" s="14">
        <v>1</v>
      </c>
      <c r="KS39" s="14">
        <v>1</v>
      </c>
      <c r="KT39" s="14">
        <v>1</v>
      </c>
      <c r="KU39" s="14">
        <v>1</v>
      </c>
      <c r="KV39" s="14">
        <v>1</v>
      </c>
      <c r="KW39" s="14">
        <v>0</v>
      </c>
      <c r="KX39" s="14">
        <v>0</v>
      </c>
      <c r="KY39" s="14">
        <v>1</v>
      </c>
      <c r="KZ39" s="14">
        <v>1</v>
      </c>
      <c r="LA39" s="14">
        <v>0</v>
      </c>
      <c r="LB39" s="14">
        <v>1</v>
      </c>
      <c r="LC39" s="14">
        <v>0</v>
      </c>
      <c r="LD39" s="14">
        <v>0</v>
      </c>
      <c r="LE39" s="14">
        <v>0</v>
      </c>
      <c r="LF39" s="14">
        <v>0</v>
      </c>
      <c r="LG39" s="14">
        <v>0</v>
      </c>
      <c r="LH39" s="14"/>
      <c r="LI39" s="14" t="s">
        <v>318</v>
      </c>
      <c r="LJ39" s="14"/>
      <c r="LK39" s="14"/>
      <c r="LL39" s="14"/>
      <c r="LM39" s="14"/>
      <c r="LN39" s="14"/>
      <c r="LO39" s="14"/>
      <c r="LP39" s="14"/>
      <c r="LQ39" s="14"/>
      <c r="LR39" s="14"/>
      <c r="LS39" s="14"/>
      <c r="LT39" s="14"/>
      <c r="LU39" s="14"/>
      <c r="LV39" s="14"/>
      <c r="LW39" s="14"/>
      <c r="LX39" s="14"/>
      <c r="LY39" s="14"/>
      <c r="LZ39" s="14"/>
      <c r="MA39" s="14"/>
      <c r="MB39" s="14"/>
      <c r="MC39" s="14"/>
      <c r="MD39" s="14"/>
      <c r="ME39" s="14"/>
      <c r="MF39" s="14"/>
      <c r="MG39" s="14"/>
      <c r="MH39" s="14"/>
      <c r="MI39" s="14"/>
      <c r="MJ39" s="14"/>
      <c r="MK39" s="14"/>
      <c r="ML39" s="14"/>
      <c r="MM39" s="14"/>
      <c r="MN39" s="14"/>
      <c r="MO39" s="14"/>
      <c r="MP39" s="14"/>
      <c r="MQ39" s="14"/>
      <c r="MR39" s="14"/>
      <c r="MS39" s="14"/>
      <c r="MT39" s="14"/>
      <c r="MU39" s="14"/>
      <c r="MV39" s="14"/>
      <c r="MW39" s="14"/>
      <c r="MX39" s="14"/>
      <c r="MY39" s="14" t="s">
        <v>3048</v>
      </c>
      <c r="MZ39" s="14" t="s">
        <v>438</v>
      </c>
      <c r="NA39" s="14">
        <v>1</v>
      </c>
      <c r="NB39" s="14">
        <v>1</v>
      </c>
      <c r="NC39" s="14">
        <v>0</v>
      </c>
      <c r="ND39" s="14">
        <v>1</v>
      </c>
      <c r="NE39" s="14">
        <v>0</v>
      </c>
      <c r="NF39" s="14">
        <v>0</v>
      </c>
      <c r="NG39" s="14">
        <v>0</v>
      </c>
      <c r="NH39" s="14">
        <v>0</v>
      </c>
      <c r="NI39" s="14"/>
      <c r="NJ39" s="14" t="s">
        <v>2580</v>
      </c>
      <c r="NK39" s="14">
        <v>1</v>
      </c>
      <c r="NL39" s="14">
        <v>0</v>
      </c>
      <c r="NM39" s="14">
        <v>0</v>
      </c>
      <c r="NN39" s="14">
        <v>0</v>
      </c>
      <c r="NO39" s="14">
        <v>1</v>
      </c>
      <c r="NP39" s="14">
        <v>1</v>
      </c>
      <c r="NQ39" s="14"/>
      <c r="NR39" s="14"/>
      <c r="NS39" s="14"/>
      <c r="NT39" s="14"/>
      <c r="NU39" s="14"/>
      <c r="NV39" s="14"/>
      <c r="NW39" s="14"/>
      <c r="NX39" s="14"/>
      <c r="NY39" s="14"/>
      <c r="NZ39" s="14"/>
      <c r="OA39" s="14"/>
      <c r="OB39" s="14"/>
      <c r="OC39" s="14"/>
      <c r="OD39" s="14"/>
      <c r="OE39" s="14" t="s">
        <v>298</v>
      </c>
      <c r="OF39" s="14">
        <v>0</v>
      </c>
      <c r="OG39" s="14">
        <v>0</v>
      </c>
      <c r="OH39" s="14">
        <v>1</v>
      </c>
      <c r="OI39" s="14">
        <v>0</v>
      </c>
      <c r="OJ39" s="14">
        <v>0</v>
      </c>
      <c r="OK39" s="14">
        <v>0</v>
      </c>
      <c r="OL39" s="14">
        <v>0</v>
      </c>
      <c r="OM39" s="14">
        <v>0</v>
      </c>
      <c r="ON39" s="14">
        <v>0</v>
      </c>
      <c r="OO39" s="14">
        <v>0</v>
      </c>
      <c r="OP39" s="14">
        <v>0</v>
      </c>
      <c r="OQ39" s="14">
        <v>0</v>
      </c>
      <c r="OR39" s="14"/>
      <c r="OS39" s="14"/>
      <c r="OT39" s="14"/>
      <c r="OU39" s="14"/>
      <c r="OV39" s="14"/>
      <c r="OW39" s="14"/>
      <c r="OX39" s="14"/>
      <c r="OY39" s="14"/>
      <c r="OZ39" s="14"/>
      <c r="PA39" s="14"/>
      <c r="PB39" s="14"/>
      <c r="PC39" s="14"/>
      <c r="PD39" s="14"/>
      <c r="PE39" s="14"/>
      <c r="PF39" s="14"/>
      <c r="PG39" s="14"/>
      <c r="PH39" s="14"/>
      <c r="PI39" s="14"/>
      <c r="PJ39" s="14"/>
      <c r="PK39" s="14"/>
      <c r="PL39" s="14"/>
      <c r="PM39" s="14"/>
      <c r="PN39" s="14"/>
      <c r="PO39" s="14"/>
      <c r="PP39" s="14"/>
      <c r="PQ39" s="14"/>
      <c r="PR39" s="14"/>
      <c r="PS39" s="14" t="s">
        <v>255</v>
      </c>
      <c r="PT39" s="14">
        <v>0</v>
      </c>
      <c r="PU39" s="14">
        <v>0</v>
      </c>
      <c r="PV39" s="14">
        <v>0</v>
      </c>
      <c r="PW39" s="14">
        <v>0</v>
      </c>
      <c r="PX39" s="14">
        <v>0</v>
      </c>
      <c r="PY39" s="14">
        <v>0</v>
      </c>
      <c r="PZ39" s="14">
        <v>0</v>
      </c>
      <c r="QA39" s="14">
        <v>0</v>
      </c>
      <c r="QB39" s="14">
        <v>1</v>
      </c>
      <c r="QC39" s="14">
        <v>0</v>
      </c>
      <c r="QD39" s="14"/>
      <c r="QE39" s="14"/>
      <c r="QF39" s="14"/>
      <c r="QG39" s="14"/>
      <c r="QH39" s="14"/>
      <c r="QI39" s="14"/>
      <c r="QJ39" s="14"/>
      <c r="QK39" s="14"/>
      <c r="QL39" s="14"/>
      <c r="QM39" s="14"/>
      <c r="QN39" s="14"/>
      <c r="QO39" s="14"/>
      <c r="QP39" s="14"/>
      <c r="QQ39" s="14"/>
      <c r="QR39" s="14"/>
      <c r="QS39" s="14"/>
      <c r="QT39" s="14"/>
      <c r="QU39" s="14"/>
      <c r="QV39" s="14"/>
      <c r="QW39" s="14"/>
      <c r="QX39" s="14"/>
      <c r="QY39" s="14"/>
      <c r="QZ39" s="14"/>
      <c r="RA39" s="14"/>
      <c r="RB39" s="14"/>
      <c r="RC39" s="14" t="s">
        <v>2683</v>
      </c>
      <c r="RD39" s="14">
        <v>0</v>
      </c>
      <c r="RE39" s="14">
        <v>0</v>
      </c>
      <c r="RF39" s="14">
        <v>0</v>
      </c>
      <c r="RG39" s="14">
        <v>0</v>
      </c>
      <c r="RH39" s="14">
        <v>0</v>
      </c>
      <c r="RI39" s="14">
        <v>0</v>
      </c>
      <c r="RJ39" s="14">
        <v>0</v>
      </c>
      <c r="RK39" s="14">
        <v>1</v>
      </c>
      <c r="RL39" s="14">
        <v>1</v>
      </c>
      <c r="RM39" s="14">
        <v>0</v>
      </c>
      <c r="RN39" s="14">
        <v>0</v>
      </c>
      <c r="RO39" s="14" t="s">
        <v>2684</v>
      </c>
      <c r="RP39" s="14"/>
      <c r="RQ39" s="14"/>
      <c r="RR39" s="14"/>
      <c r="RS39" s="14"/>
      <c r="RT39" s="14"/>
      <c r="RU39" s="14"/>
      <c r="RV39" s="14"/>
      <c r="RW39" s="14"/>
      <c r="RX39" s="14"/>
      <c r="RY39" s="14"/>
      <c r="RZ39" s="14"/>
      <c r="SA39" s="14"/>
      <c r="SB39" s="14"/>
      <c r="SC39" s="14" t="s">
        <v>287</v>
      </c>
      <c r="SD39" s="14">
        <v>1</v>
      </c>
      <c r="SE39" s="14">
        <v>0</v>
      </c>
      <c r="SF39" s="14">
        <v>0</v>
      </c>
      <c r="SG39" s="14">
        <v>0</v>
      </c>
      <c r="SH39" s="14">
        <v>0</v>
      </c>
      <c r="SI39" s="14">
        <v>0</v>
      </c>
      <c r="SJ39" s="14">
        <v>0</v>
      </c>
      <c r="SK39" s="14">
        <v>0</v>
      </c>
      <c r="SL39" s="14">
        <v>0</v>
      </c>
      <c r="SM39" s="14">
        <v>0</v>
      </c>
      <c r="SN39" s="14">
        <v>0</v>
      </c>
      <c r="SO39" s="14">
        <v>0</v>
      </c>
      <c r="SP39" s="14">
        <v>0</v>
      </c>
      <c r="SQ39" s="14"/>
      <c r="SR39" s="14"/>
      <c r="SS39" s="14"/>
      <c r="ST39" s="14"/>
      <c r="SU39" s="14"/>
      <c r="SV39" s="14"/>
      <c r="SW39" s="14" t="s">
        <v>272</v>
      </c>
      <c r="SX39" s="14">
        <v>1</v>
      </c>
      <c r="SY39" s="14">
        <v>1</v>
      </c>
      <c r="SZ39" s="14">
        <v>1</v>
      </c>
      <c r="TA39" s="14"/>
      <c r="TB39" s="14"/>
      <c r="TC39" s="14"/>
      <c r="TD39" s="14"/>
      <c r="TE39" s="14"/>
      <c r="TF39" s="14"/>
      <c r="TG39" s="14"/>
      <c r="TH39" s="14"/>
      <c r="TI39" s="14" t="s">
        <v>240</v>
      </c>
      <c r="TJ39" s="14" t="s">
        <v>240</v>
      </c>
      <c r="TK39" s="14" t="s">
        <v>3104</v>
      </c>
      <c r="TL39" s="14" t="s">
        <v>3095</v>
      </c>
      <c r="TM39" s="14"/>
      <c r="TN39" s="14"/>
      <c r="TO39" s="14"/>
      <c r="TP39" s="14"/>
      <c r="TQ39" s="34" t="s">
        <v>2083</v>
      </c>
      <c r="TR39" s="14">
        <v>232223809</v>
      </c>
      <c r="TS39" s="14" t="s">
        <v>2585</v>
      </c>
      <c r="TT39" s="12">
        <v>44515.311493055553</v>
      </c>
      <c r="TU39" s="14"/>
      <c r="TV39" s="14"/>
      <c r="TW39" s="14" t="s">
        <v>279</v>
      </c>
      <c r="TX39" s="14" t="s">
        <v>280</v>
      </c>
      <c r="TY39" s="14"/>
      <c r="TZ39" s="14">
        <v>37</v>
      </c>
    </row>
    <row r="40" spans="1:546" s="15" customFormat="1" x14ac:dyDescent="0.25">
      <c r="A40" s="12">
        <v>44514.434905254631</v>
      </c>
      <c r="B40" s="12">
        <v>44514.448023101853</v>
      </c>
      <c r="C40" s="12">
        <v>44514</v>
      </c>
      <c r="D40" s="14" t="s">
        <v>571</v>
      </c>
      <c r="E40" s="14" t="s">
        <v>2546</v>
      </c>
      <c r="F40" s="12">
        <v>44510</v>
      </c>
      <c r="G40" s="14" t="s">
        <v>240</v>
      </c>
      <c r="H40" s="14" t="s">
        <v>252</v>
      </c>
      <c r="I40" s="14" t="s">
        <v>252</v>
      </c>
      <c r="J40" s="14" t="s">
        <v>496</v>
      </c>
      <c r="K40" s="14" t="s">
        <v>242</v>
      </c>
      <c r="L40" s="14"/>
      <c r="M40" s="14" t="s">
        <v>308</v>
      </c>
      <c r="N40" s="14"/>
      <c r="O40" s="14"/>
      <c r="P40" s="14"/>
      <c r="Q40" s="14"/>
      <c r="R40" s="14"/>
      <c r="S40" s="14"/>
      <c r="T40" s="14"/>
      <c r="U40" s="14"/>
      <c r="V40" s="14"/>
      <c r="W40" s="14"/>
      <c r="X40" s="14"/>
      <c r="Y40" s="14"/>
      <c r="Z40" s="14"/>
      <c r="AA40" s="14"/>
      <c r="AB40" s="14"/>
      <c r="AC40" s="14" t="s">
        <v>2169</v>
      </c>
      <c r="AD40" s="14">
        <v>0</v>
      </c>
      <c r="AE40" s="14">
        <v>0</v>
      </c>
      <c r="AF40" s="14">
        <v>1</v>
      </c>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c r="BQ40" s="14"/>
      <c r="BR40" s="14"/>
      <c r="BS40" s="14"/>
      <c r="BT40" s="14"/>
      <c r="BU40" s="14"/>
      <c r="BV40" s="14"/>
      <c r="BW40" s="14"/>
      <c r="BX40" s="14"/>
      <c r="BY40" s="14"/>
      <c r="BZ40" s="14"/>
      <c r="CA40" s="14"/>
      <c r="CB40" s="14"/>
      <c r="CC40" s="14"/>
      <c r="CD40" s="14"/>
      <c r="CE40" s="14"/>
      <c r="CF40" s="14"/>
      <c r="CG40" s="14"/>
      <c r="CH40" s="14"/>
      <c r="CI40" s="14"/>
      <c r="CJ40" s="14"/>
      <c r="CK40" s="14"/>
      <c r="CL40" s="14"/>
      <c r="CM40" s="14"/>
      <c r="CN40" s="14"/>
      <c r="CO40" s="14"/>
      <c r="CP40" s="14"/>
      <c r="CQ40" s="14"/>
      <c r="CR40" s="14"/>
      <c r="CS40" s="14"/>
      <c r="CT40" s="14"/>
      <c r="CU40" s="14"/>
      <c r="CV40" s="14"/>
      <c r="CW40" s="14"/>
      <c r="CX40" s="14"/>
      <c r="CY40" s="14"/>
      <c r="CZ40" s="14"/>
      <c r="DA40" s="14"/>
      <c r="DB40" s="14"/>
      <c r="DC40" s="14"/>
      <c r="DD40" s="14"/>
      <c r="DE40" s="14"/>
      <c r="DF40" s="14"/>
      <c r="DG40" s="14"/>
      <c r="DH40" s="14"/>
      <c r="DI40" s="14"/>
      <c r="DJ40" s="14"/>
      <c r="DK40" s="14"/>
      <c r="DL40" s="14"/>
      <c r="DM40" s="14"/>
      <c r="DN40" s="14" t="s">
        <v>335</v>
      </c>
      <c r="DO40" s="14" t="s">
        <v>390</v>
      </c>
      <c r="DP40" s="14">
        <v>0</v>
      </c>
      <c r="DQ40" s="14">
        <v>0</v>
      </c>
      <c r="DR40" s="14">
        <v>0</v>
      </c>
      <c r="DS40" s="14">
        <v>1</v>
      </c>
      <c r="DT40" s="14">
        <v>0</v>
      </c>
      <c r="DU40" s="14">
        <v>0</v>
      </c>
      <c r="DV40" s="14">
        <v>0</v>
      </c>
      <c r="DW40" s="14">
        <v>0</v>
      </c>
      <c r="DX40" s="14"/>
      <c r="DY40" s="14"/>
      <c r="DZ40" s="14"/>
      <c r="EA40" s="14"/>
      <c r="EB40" s="14"/>
      <c r="EC40" s="14"/>
      <c r="ED40" s="14" t="s">
        <v>2223</v>
      </c>
      <c r="EE40" s="14">
        <v>0</v>
      </c>
      <c r="EF40" s="14">
        <v>0</v>
      </c>
      <c r="EG40" s="14">
        <v>1</v>
      </c>
      <c r="EH40" s="14">
        <v>0</v>
      </c>
      <c r="EI40" s="14">
        <v>0</v>
      </c>
      <c r="EJ40" s="14">
        <v>0</v>
      </c>
      <c r="EK40" s="14">
        <v>0</v>
      </c>
      <c r="EL40" s="14"/>
      <c r="EM40" s="14" t="s">
        <v>445</v>
      </c>
      <c r="EN40" s="14"/>
      <c r="EO40" s="14" t="s">
        <v>2586</v>
      </c>
      <c r="EP40" s="14">
        <v>1</v>
      </c>
      <c r="EQ40" s="14">
        <v>1</v>
      </c>
      <c r="ER40" s="14">
        <v>0</v>
      </c>
      <c r="ES40" s="14">
        <v>0</v>
      </c>
      <c r="ET40" s="14">
        <v>0</v>
      </c>
      <c r="EU40" s="14">
        <v>0</v>
      </c>
      <c r="EV40" s="14">
        <v>0</v>
      </c>
      <c r="EW40" s="14">
        <v>0</v>
      </c>
      <c r="EX40" s="14">
        <v>0</v>
      </c>
      <c r="EY40" s="14"/>
      <c r="EZ40" s="14"/>
      <c r="FA40" s="14"/>
      <c r="FB40" s="14" t="s">
        <v>415</v>
      </c>
      <c r="FC40" s="14" t="s">
        <v>2288</v>
      </c>
      <c r="FD40" s="14">
        <v>0</v>
      </c>
      <c r="FE40" s="14">
        <v>0</v>
      </c>
      <c r="FF40" s="14">
        <v>0</v>
      </c>
      <c r="FG40" s="14">
        <v>0</v>
      </c>
      <c r="FH40" s="14">
        <v>0</v>
      </c>
      <c r="FI40" s="14">
        <v>0</v>
      </c>
      <c r="FJ40" s="14">
        <v>0</v>
      </c>
      <c r="FK40" s="14">
        <v>0</v>
      </c>
      <c r="FL40" s="14">
        <v>0</v>
      </c>
      <c r="FM40" s="14">
        <v>0</v>
      </c>
      <c r="FN40" s="14">
        <v>0</v>
      </c>
      <c r="FO40" s="14">
        <v>0</v>
      </c>
      <c r="FP40" s="14">
        <v>1</v>
      </c>
      <c r="FQ40" s="14">
        <v>0</v>
      </c>
      <c r="FR40" s="14">
        <v>0</v>
      </c>
      <c r="FS40" s="14">
        <v>0</v>
      </c>
      <c r="FT40" s="14">
        <v>0</v>
      </c>
      <c r="FU40" s="14">
        <v>0</v>
      </c>
      <c r="FV40" s="14">
        <v>0</v>
      </c>
      <c r="FW40" s="14">
        <v>0</v>
      </c>
      <c r="FX40" s="14"/>
      <c r="FY40" s="14" t="s">
        <v>2873</v>
      </c>
      <c r="FZ40" s="14"/>
      <c r="GA40" s="14"/>
      <c r="GB40" s="14"/>
      <c r="GC40" s="14"/>
      <c r="GD40" s="14" t="s">
        <v>240</v>
      </c>
      <c r="GE40" s="14"/>
      <c r="GF40" s="14" t="s">
        <v>240</v>
      </c>
      <c r="GG40" s="14" t="s">
        <v>2897</v>
      </c>
      <c r="GH40" s="14"/>
      <c r="GI40" s="14"/>
      <c r="GJ40" s="14"/>
      <c r="GK40" s="14"/>
      <c r="GL40" s="14"/>
      <c r="GM40" s="14"/>
      <c r="GN40" s="14"/>
      <c r="GO40" s="14"/>
      <c r="GP40" s="14"/>
      <c r="GQ40" s="14"/>
      <c r="GR40" s="14"/>
      <c r="GS40" s="14"/>
      <c r="GT40" s="14"/>
      <c r="GU40" s="14"/>
      <c r="GV40" s="14"/>
      <c r="GW40" s="14"/>
      <c r="GX40" s="14" t="s">
        <v>287</v>
      </c>
      <c r="GY40" s="14">
        <v>1</v>
      </c>
      <c r="GZ40" s="14">
        <v>0</v>
      </c>
      <c r="HA40" s="14">
        <v>0</v>
      </c>
      <c r="HB40" s="14">
        <v>0</v>
      </c>
      <c r="HC40" s="14">
        <v>0</v>
      </c>
      <c r="HD40" s="14">
        <v>0</v>
      </c>
      <c r="HE40" s="14"/>
      <c r="HF40" s="14" t="s">
        <v>606</v>
      </c>
      <c r="HG40" s="14">
        <v>0</v>
      </c>
      <c r="HH40" s="14">
        <v>0</v>
      </c>
      <c r="HI40" s="14">
        <v>1</v>
      </c>
      <c r="HJ40" s="14">
        <v>0</v>
      </c>
      <c r="HK40" s="14">
        <v>0</v>
      </c>
      <c r="HL40" s="14">
        <v>0</v>
      </c>
      <c r="HM40" s="14">
        <v>0</v>
      </c>
      <c r="HN40" s="14">
        <v>0</v>
      </c>
      <c r="HO40" s="14">
        <v>0</v>
      </c>
      <c r="HP40" s="14">
        <v>0</v>
      </c>
      <c r="HQ40" s="14">
        <v>0</v>
      </c>
      <c r="HR40" s="14">
        <v>0</v>
      </c>
      <c r="HS40" s="14"/>
      <c r="HT40" s="14" t="s">
        <v>357</v>
      </c>
      <c r="HU40" s="14"/>
      <c r="HV40" s="14"/>
      <c r="HW40" s="14"/>
      <c r="HX40" s="14"/>
      <c r="HY40" s="14" t="s">
        <v>240</v>
      </c>
      <c r="HZ40" s="14"/>
      <c r="IA40" s="14"/>
      <c r="IB40" s="14"/>
      <c r="IC40" s="14"/>
      <c r="ID40" s="14"/>
      <c r="IE40" s="14"/>
      <c r="IF40" s="14"/>
      <c r="IG40" s="14"/>
      <c r="IH40" s="14"/>
      <c r="II40" s="14"/>
      <c r="IJ40" s="14"/>
      <c r="IK40" s="14"/>
      <c r="IL40" s="14"/>
      <c r="IM40" s="14"/>
      <c r="IN40" s="14"/>
      <c r="IO40" s="73"/>
      <c r="IP40" s="14"/>
      <c r="IQ40" s="14"/>
      <c r="IR40" s="14"/>
      <c r="IS40" s="14"/>
      <c r="IT40" s="14"/>
      <c r="IU40" s="14"/>
      <c r="IV40" s="14"/>
      <c r="IW40" s="14"/>
      <c r="IX40" s="14"/>
      <c r="IY40" s="14"/>
      <c r="IZ40" s="14"/>
      <c r="JA40" s="14"/>
      <c r="JB40" s="14"/>
      <c r="JC40" s="14"/>
      <c r="JD40" s="14"/>
      <c r="JE40" s="14"/>
      <c r="JF40" s="14"/>
      <c r="JG40" s="14"/>
      <c r="JH40" s="14"/>
      <c r="JI40" s="14"/>
      <c r="JJ40" s="14"/>
      <c r="JK40" s="14"/>
      <c r="JL40" s="14"/>
      <c r="JM40" s="14"/>
      <c r="JN40" s="14"/>
      <c r="JO40" s="14"/>
      <c r="JP40" s="14"/>
      <c r="JQ40" s="14"/>
      <c r="JR40" s="14"/>
      <c r="JS40" s="14"/>
      <c r="JT40" s="14"/>
      <c r="JU40" s="14"/>
      <c r="JV40" s="14"/>
      <c r="JW40" s="14"/>
      <c r="JX40" s="14"/>
      <c r="JY40" s="14"/>
      <c r="JZ40" s="14"/>
      <c r="KA40" s="14"/>
      <c r="KB40" s="14"/>
      <c r="KC40" s="14"/>
      <c r="KD40" s="73"/>
      <c r="KE40" s="73"/>
      <c r="KF40" s="73"/>
      <c r="KG40" s="73"/>
      <c r="KH40" s="73"/>
      <c r="KI40" s="73"/>
      <c r="KJ40" s="73"/>
      <c r="KK40" s="73"/>
      <c r="KL40" s="73"/>
      <c r="KM40" s="73"/>
      <c r="KN40" s="14"/>
      <c r="KO40" s="34"/>
      <c r="KP40" s="14"/>
      <c r="KQ40" s="14"/>
      <c r="KR40" s="14"/>
      <c r="KS40" s="14"/>
      <c r="KT40" s="14"/>
      <c r="KU40" s="14"/>
      <c r="KV40" s="14"/>
      <c r="KW40" s="14"/>
      <c r="KX40" s="14"/>
      <c r="KY40" s="14"/>
      <c r="KZ40" s="14"/>
      <c r="LA40" s="14"/>
      <c r="LB40" s="14"/>
      <c r="LC40" s="14"/>
      <c r="LD40" s="14"/>
      <c r="LE40" s="14"/>
      <c r="LF40" s="14"/>
      <c r="LG40" s="14"/>
      <c r="LH40" s="14"/>
      <c r="LI40" s="14"/>
      <c r="LJ40" s="14" t="s">
        <v>358</v>
      </c>
      <c r="LK40" s="14">
        <v>0</v>
      </c>
      <c r="LL40" s="14">
        <v>1</v>
      </c>
      <c r="LM40" s="14">
        <v>0</v>
      </c>
      <c r="LN40" s="14">
        <v>0</v>
      </c>
      <c r="LO40" s="14">
        <v>0</v>
      </c>
      <c r="LP40" s="14">
        <v>0</v>
      </c>
      <c r="LQ40" s="14">
        <v>0</v>
      </c>
      <c r="LR40" s="14">
        <v>0</v>
      </c>
      <c r="LS40" s="14">
        <v>0</v>
      </c>
      <c r="LT40" s="14"/>
      <c r="LU40" s="14"/>
      <c r="LV40" s="14"/>
      <c r="LW40" s="14"/>
      <c r="LX40" s="14"/>
      <c r="LY40" s="14"/>
      <c r="LZ40" s="14"/>
      <c r="MA40" s="14"/>
      <c r="MB40" s="14"/>
      <c r="MC40" s="14"/>
      <c r="MD40" s="14"/>
      <c r="ME40" s="14"/>
      <c r="MF40" s="14" t="s">
        <v>2691</v>
      </c>
      <c r="MG40" s="14" t="s">
        <v>2370</v>
      </c>
      <c r="MH40" s="14">
        <v>1</v>
      </c>
      <c r="MI40" s="14">
        <v>0</v>
      </c>
      <c r="MJ40" s="14">
        <v>0</v>
      </c>
      <c r="MK40" s="14">
        <v>0</v>
      </c>
      <c r="ML40" s="14">
        <v>0</v>
      </c>
      <c r="MM40" s="14">
        <v>0</v>
      </c>
      <c r="MN40" s="14">
        <v>0</v>
      </c>
      <c r="MO40" s="14">
        <v>0</v>
      </c>
      <c r="MP40" s="14">
        <v>0</v>
      </c>
      <c r="MQ40" s="14">
        <v>0</v>
      </c>
      <c r="MR40" s="14">
        <v>0</v>
      </c>
      <c r="MS40" s="14">
        <v>0</v>
      </c>
      <c r="MT40" s="14">
        <v>0</v>
      </c>
      <c r="MU40" s="14">
        <v>0</v>
      </c>
      <c r="MV40" s="14">
        <v>0</v>
      </c>
      <c r="MW40" s="14"/>
      <c r="MX40" s="14" t="s">
        <v>292</v>
      </c>
      <c r="MY40" s="14" t="s">
        <v>3048</v>
      </c>
      <c r="MZ40" s="14" t="s">
        <v>320</v>
      </c>
      <c r="NA40" s="14">
        <v>0</v>
      </c>
      <c r="NB40" s="14">
        <v>0</v>
      </c>
      <c r="NC40" s="14">
        <v>0</v>
      </c>
      <c r="ND40" s="14">
        <v>1</v>
      </c>
      <c r="NE40" s="14">
        <v>0</v>
      </c>
      <c r="NF40" s="14">
        <v>0</v>
      </c>
      <c r="NG40" s="14">
        <v>0</v>
      </c>
      <c r="NH40" s="14">
        <v>0</v>
      </c>
      <c r="NI40" s="14"/>
      <c r="NJ40" s="14" t="s">
        <v>549</v>
      </c>
      <c r="NK40" s="14">
        <v>1</v>
      </c>
      <c r="NL40" s="14">
        <v>0</v>
      </c>
      <c r="NM40" s="14">
        <v>1</v>
      </c>
      <c r="NN40" s="14">
        <v>0</v>
      </c>
      <c r="NO40" s="14">
        <v>1</v>
      </c>
      <c r="NP40" s="14">
        <v>1</v>
      </c>
      <c r="NQ40" s="14"/>
      <c r="NR40" s="14"/>
      <c r="NS40" s="14"/>
      <c r="NT40" s="14"/>
      <c r="NU40" s="14"/>
      <c r="NV40" s="14"/>
      <c r="NW40" s="14"/>
      <c r="NX40" s="14"/>
      <c r="NY40" s="14"/>
      <c r="NZ40" s="14"/>
      <c r="OA40" s="14"/>
      <c r="OB40" s="14"/>
      <c r="OC40" s="14"/>
      <c r="OD40" s="14"/>
      <c r="OE40" s="14"/>
      <c r="OF40" s="14"/>
      <c r="OG40" s="14"/>
      <c r="OH40" s="14"/>
      <c r="OI40" s="14"/>
      <c r="OJ40" s="14"/>
      <c r="OK40" s="14"/>
      <c r="OL40" s="14"/>
      <c r="OM40" s="14"/>
      <c r="ON40" s="14"/>
      <c r="OO40" s="14"/>
      <c r="OP40" s="14"/>
      <c r="OQ40" s="14"/>
      <c r="OR40" s="14"/>
      <c r="OS40" s="14" t="s">
        <v>267</v>
      </c>
      <c r="OT40" s="14">
        <v>1</v>
      </c>
      <c r="OU40" s="14">
        <v>0</v>
      </c>
      <c r="OV40" s="14">
        <v>0</v>
      </c>
      <c r="OW40" s="14">
        <v>0</v>
      </c>
      <c r="OX40" s="14">
        <v>0</v>
      </c>
      <c r="OY40" s="14">
        <v>0</v>
      </c>
      <c r="OZ40" s="14">
        <v>0</v>
      </c>
      <c r="PA40" s="14">
        <v>0</v>
      </c>
      <c r="PB40" s="14">
        <v>0</v>
      </c>
      <c r="PC40" s="14">
        <v>0</v>
      </c>
      <c r="PD40" s="14">
        <v>0</v>
      </c>
      <c r="PE40" s="14">
        <v>0</v>
      </c>
      <c r="PF40" s="14"/>
      <c r="PG40" s="14"/>
      <c r="PH40" s="14"/>
      <c r="PI40" s="14"/>
      <c r="PJ40" s="14"/>
      <c r="PK40" s="14"/>
      <c r="PL40" s="14"/>
      <c r="PM40" s="14"/>
      <c r="PN40" s="14"/>
      <c r="PO40" s="14"/>
      <c r="PP40" s="14"/>
      <c r="PQ40" s="14"/>
      <c r="PR40" s="14"/>
      <c r="PS40" s="14"/>
      <c r="PT40" s="14"/>
      <c r="PU40" s="14"/>
      <c r="PV40" s="14"/>
      <c r="PW40" s="14"/>
      <c r="PX40" s="14"/>
      <c r="PY40" s="14"/>
      <c r="PZ40" s="14"/>
      <c r="QA40" s="14"/>
      <c r="QB40" s="14"/>
      <c r="QC40" s="14"/>
      <c r="QD40" s="14"/>
      <c r="QE40" s="14" t="s">
        <v>255</v>
      </c>
      <c r="QF40" s="14">
        <v>0</v>
      </c>
      <c r="QG40" s="14">
        <v>0</v>
      </c>
      <c r="QH40" s="14">
        <v>0</v>
      </c>
      <c r="QI40" s="14">
        <v>0</v>
      </c>
      <c r="QJ40" s="14">
        <v>0</v>
      </c>
      <c r="QK40" s="14">
        <v>0</v>
      </c>
      <c r="QL40" s="14">
        <v>0</v>
      </c>
      <c r="QM40" s="14">
        <v>1</v>
      </c>
      <c r="QN40" s="14">
        <v>0</v>
      </c>
      <c r="QO40" s="14"/>
      <c r="QP40" s="14"/>
      <c r="QQ40" s="14"/>
      <c r="QR40" s="14"/>
      <c r="QS40" s="14"/>
      <c r="QT40" s="14"/>
      <c r="QU40" s="14"/>
      <c r="QV40" s="14"/>
      <c r="QW40" s="14"/>
      <c r="QX40" s="14"/>
      <c r="QY40" s="14"/>
      <c r="QZ40" s="14"/>
      <c r="RA40" s="14"/>
      <c r="RB40" s="14"/>
      <c r="RC40" s="14"/>
      <c r="RD40" s="14"/>
      <c r="RE40" s="14"/>
      <c r="RF40" s="14"/>
      <c r="RG40" s="14"/>
      <c r="RH40" s="14"/>
      <c r="RI40" s="14"/>
      <c r="RJ40" s="14"/>
      <c r="RK40" s="14"/>
      <c r="RL40" s="14"/>
      <c r="RM40" s="14"/>
      <c r="RN40" s="14"/>
      <c r="RO40" s="14"/>
      <c r="RP40" s="14" t="s">
        <v>2514</v>
      </c>
      <c r="RQ40" s="14">
        <v>0</v>
      </c>
      <c r="RR40" s="14">
        <v>0</v>
      </c>
      <c r="RS40" s="14">
        <v>0</v>
      </c>
      <c r="RT40" s="14">
        <v>0</v>
      </c>
      <c r="RU40" s="14">
        <v>0</v>
      </c>
      <c r="RV40" s="14">
        <v>0</v>
      </c>
      <c r="RW40" s="14">
        <v>0</v>
      </c>
      <c r="RX40" s="14">
        <v>1</v>
      </c>
      <c r="RY40" s="14">
        <v>0</v>
      </c>
      <c r="RZ40" s="14">
        <v>0</v>
      </c>
      <c r="SA40" s="14">
        <v>0</v>
      </c>
      <c r="SB40" s="14"/>
      <c r="SC40" s="14" t="s">
        <v>287</v>
      </c>
      <c r="SD40" s="14">
        <v>1</v>
      </c>
      <c r="SE40" s="14">
        <v>0</v>
      </c>
      <c r="SF40" s="14">
        <v>0</v>
      </c>
      <c r="SG40" s="14">
        <v>0</v>
      </c>
      <c r="SH40" s="14">
        <v>0</v>
      </c>
      <c r="SI40" s="14">
        <v>0</v>
      </c>
      <c r="SJ40" s="14">
        <v>0</v>
      </c>
      <c r="SK40" s="14">
        <v>0</v>
      </c>
      <c r="SL40" s="14">
        <v>0</v>
      </c>
      <c r="SM40" s="14">
        <v>0</v>
      </c>
      <c r="SN40" s="14">
        <v>0</v>
      </c>
      <c r="SO40" s="14">
        <v>0</v>
      </c>
      <c r="SP40" s="14">
        <v>0</v>
      </c>
      <c r="SQ40" s="14"/>
      <c r="SR40" s="14"/>
      <c r="SS40" s="14"/>
      <c r="ST40" s="14"/>
      <c r="SU40" s="14"/>
      <c r="SV40" s="14"/>
      <c r="SW40" s="14"/>
      <c r="SX40" s="14"/>
      <c r="SY40" s="14"/>
      <c r="SZ40" s="14"/>
      <c r="TA40" s="14" t="s">
        <v>271</v>
      </c>
      <c r="TB40" s="14">
        <v>1</v>
      </c>
      <c r="TC40" s="14">
        <v>0</v>
      </c>
      <c r="TD40" s="14">
        <v>0</v>
      </c>
      <c r="TE40" s="14"/>
      <c r="TF40" s="14"/>
      <c r="TG40" s="14"/>
      <c r="TH40" s="14"/>
      <c r="TI40" s="14"/>
      <c r="TJ40" s="14"/>
      <c r="TK40" s="14"/>
      <c r="TL40" s="14"/>
      <c r="TM40" s="14" t="s">
        <v>240</v>
      </c>
      <c r="TN40" s="14" t="s">
        <v>240</v>
      </c>
      <c r="TO40" s="34" t="s">
        <v>3104</v>
      </c>
      <c r="TP40" s="14" t="s">
        <v>3095</v>
      </c>
      <c r="TQ40" s="34"/>
      <c r="TR40" s="14">
        <v>232223828</v>
      </c>
      <c r="TS40" s="14" t="s">
        <v>2595</v>
      </c>
      <c r="TT40" s="12">
        <v>44515.311516203707</v>
      </c>
      <c r="TU40" s="14"/>
      <c r="TV40" s="14"/>
      <c r="TW40" s="14" t="s">
        <v>279</v>
      </c>
      <c r="TX40" s="14" t="s">
        <v>280</v>
      </c>
      <c r="TY40" s="14"/>
      <c r="TZ40" s="14">
        <v>38</v>
      </c>
    </row>
    <row r="41" spans="1:546" s="15" customFormat="1" x14ac:dyDescent="0.25">
      <c r="A41" s="12">
        <v>44514.449660289349</v>
      </c>
      <c r="B41" s="12">
        <v>44514.463386331023</v>
      </c>
      <c r="C41" s="12">
        <v>44514</v>
      </c>
      <c r="D41" s="14" t="s">
        <v>571</v>
      </c>
      <c r="E41" s="14" t="s">
        <v>2546</v>
      </c>
      <c r="F41" s="12">
        <v>44511</v>
      </c>
      <c r="G41" s="14" t="s">
        <v>240</v>
      </c>
      <c r="H41" s="14" t="s">
        <v>252</v>
      </c>
      <c r="I41" s="14" t="s">
        <v>252</v>
      </c>
      <c r="J41" s="14" t="s">
        <v>496</v>
      </c>
      <c r="K41" s="14" t="s">
        <v>242</v>
      </c>
      <c r="L41" s="14"/>
      <c r="M41" s="14" t="s">
        <v>308</v>
      </c>
      <c r="N41" s="14"/>
      <c r="O41" s="14"/>
      <c r="P41" s="14"/>
      <c r="Q41" s="14"/>
      <c r="R41" s="14"/>
      <c r="S41" s="14"/>
      <c r="T41" s="14"/>
      <c r="U41" s="14"/>
      <c r="V41" s="14"/>
      <c r="W41" s="14"/>
      <c r="X41" s="14"/>
      <c r="Y41" s="14"/>
      <c r="Z41" s="14"/>
      <c r="AA41" s="14"/>
      <c r="AB41" s="14"/>
      <c r="AC41" s="14" t="s">
        <v>309</v>
      </c>
      <c r="AD41" s="14">
        <v>0</v>
      </c>
      <c r="AE41" s="14">
        <v>1</v>
      </c>
      <c r="AF41" s="14">
        <v>0</v>
      </c>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c r="BQ41" s="14"/>
      <c r="BR41" s="14"/>
      <c r="BS41" s="14"/>
      <c r="BT41" s="14"/>
      <c r="BU41" s="14"/>
      <c r="BV41" s="14"/>
      <c r="BW41" s="14"/>
      <c r="BX41" s="14"/>
      <c r="BY41" s="14"/>
      <c r="BZ41" s="14"/>
      <c r="CA41" s="14"/>
      <c r="CB41" s="14" t="s">
        <v>335</v>
      </c>
      <c r="CC41" s="14" t="s">
        <v>247</v>
      </c>
      <c r="CD41" s="14">
        <v>1</v>
      </c>
      <c r="CE41" s="14">
        <v>0</v>
      </c>
      <c r="CF41" s="14">
        <v>0</v>
      </c>
      <c r="CG41" s="14">
        <v>0</v>
      </c>
      <c r="CH41" s="14">
        <v>0</v>
      </c>
      <c r="CI41" s="14">
        <v>0</v>
      </c>
      <c r="CJ41" s="14">
        <v>0</v>
      </c>
      <c r="CK41" s="14">
        <v>0</v>
      </c>
      <c r="CL41" s="14"/>
      <c r="CM41" s="14" t="s">
        <v>352</v>
      </c>
      <c r="CN41" s="14"/>
      <c r="CO41" s="14" t="s">
        <v>411</v>
      </c>
      <c r="CP41" s="14"/>
      <c r="CQ41" s="14">
        <v>650</v>
      </c>
      <c r="CR41" s="14"/>
      <c r="CS41" s="14"/>
      <c r="CT41" s="14"/>
      <c r="CU41" s="14"/>
      <c r="CV41" s="14"/>
      <c r="CW41" s="14"/>
      <c r="CX41" s="14"/>
      <c r="CY41" s="14"/>
      <c r="CZ41" s="14"/>
      <c r="DA41" s="14" t="s">
        <v>250</v>
      </c>
      <c r="DB41" s="14"/>
      <c r="DC41" s="14"/>
      <c r="DD41" s="14"/>
      <c r="DE41" s="14"/>
      <c r="DF41" s="14"/>
      <c r="DG41" s="14"/>
      <c r="DH41" s="14"/>
      <c r="DI41" s="14"/>
      <c r="DJ41" s="14"/>
      <c r="DK41" s="14"/>
      <c r="DL41" s="14"/>
      <c r="DM41" s="14"/>
      <c r="DN41" s="14"/>
      <c r="DO41" s="14"/>
      <c r="DP41" s="14"/>
      <c r="DQ41" s="14"/>
      <c r="DR41" s="14"/>
      <c r="DS41" s="14"/>
      <c r="DT41" s="14"/>
      <c r="DU41" s="14"/>
      <c r="DV41" s="14"/>
      <c r="DW41" s="14"/>
      <c r="DX41" s="14"/>
      <c r="DY41" s="14"/>
      <c r="DZ41" s="14"/>
      <c r="EA41" s="14"/>
      <c r="EB41" s="14"/>
      <c r="EC41" s="14"/>
      <c r="ED41" s="14"/>
      <c r="EE41" s="14"/>
      <c r="EF41" s="14"/>
      <c r="EG41" s="14"/>
      <c r="EH41" s="14"/>
      <c r="EI41" s="14"/>
      <c r="EJ41" s="14"/>
      <c r="EK41" s="14"/>
      <c r="EL41" s="14"/>
      <c r="EM41" s="14"/>
      <c r="EN41" s="14"/>
      <c r="EO41" s="14"/>
      <c r="EP41" s="14"/>
      <c r="EQ41" s="14"/>
      <c r="ER41" s="14"/>
      <c r="ES41" s="14"/>
      <c r="ET41" s="14"/>
      <c r="EU41" s="14"/>
      <c r="EV41" s="14"/>
      <c r="EW41" s="14"/>
      <c r="EX41" s="14"/>
      <c r="EY41" s="14"/>
      <c r="EZ41" s="14"/>
      <c r="FA41" s="14" t="s">
        <v>251</v>
      </c>
      <c r="FB41" s="14"/>
      <c r="FC41" s="14" t="s">
        <v>2678</v>
      </c>
      <c r="FD41" s="14">
        <v>0</v>
      </c>
      <c r="FE41" s="14">
        <v>0</v>
      </c>
      <c r="FF41" s="14">
        <v>1</v>
      </c>
      <c r="FG41" s="14">
        <v>1</v>
      </c>
      <c r="FH41" s="14">
        <v>0</v>
      </c>
      <c r="FI41" s="14">
        <v>1</v>
      </c>
      <c r="FJ41" s="14">
        <v>1</v>
      </c>
      <c r="FK41" s="14">
        <v>1</v>
      </c>
      <c r="FL41" s="14">
        <v>1</v>
      </c>
      <c r="FM41" s="14">
        <v>0</v>
      </c>
      <c r="FN41" s="14">
        <v>0</v>
      </c>
      <c r="FO41" s="14">
        <v>0</v>
      </c>
      <c r="FP41" s="14">
        <v>1</v>
      </c>
      <c r="FQ41" s="14">
        <v>0</v>
      </c>
      <c r="FR41" s="14">
        <v>0</v>
      </c>
      <c r="FS41" s="14">
        <v>0</v>
      </c>
      <c r="FT41" s="14">
        <v>0</v>
      </c>
      <c r="FU41" s="14">
        <v>0</v>
      </c>
      <c r="FV41" s="14">
        <v>0</v>
      </c>
      <c r="FW41" s="14">
        <v>0</v>
      </c>
      <c r="FX41" s="14"/>
      <c r="FY41" s="14"/>
      <c r="FZ41" s="14"/>
      <c r="GA41" s="14"/>
      <c r="GB41" s="14" t="s">
        <v>240</v>
      </c>
      <c r="GC41" s="14"/>
      <c r="GD41" s="14"/>
      <c r="GE41" s="14"/>
      <c r="GF41" s="14" t="s">
        <v>240</v>
      </c>
      <c r="GG41" s="14" t="s">
        <v>2898</v>
      </c>
      <c r="GH41" s="14"/>
      <c r="GI41" s="14"/>
      <c r="GJ41" s="14"/>
      <c r="GK41" s="14"/>
      <c r="GL41" s="14"/>
      <c r="GM41" s="14"/>
      <c r="GN41" s="14"/>
      <c r="GO41" s="14"/>
      <c r="GP41" s="14" t="s">
        <v>287</v>
      </c>
      <c r="GQ41" s="14">
        <v>1</v>
      </c>
      <c r="GR41" s="14">
        <v>0</v>
      </c>
      <c r="GS41" s="14">
        <v>0</v>
      </c>
      <c r="GT41" s="14">
        <v>0</v>
      </c>
      <c r="GU41" s="14">
        <v>0</v>
      </c>
      <c r="GV41" s="14">
        <v>0</v>
      </c>
      <c r="GW41" s="14"/>
      <c r="GX41" s="14"/>
      <c r="GY41" s="14"/>
      <c r="GZ41" s="14"/>
      <c r="HA41" s="14"/>
      <c r="HB41" s="14"/>
      <c r="HC41" s="14"/>
      <c r="HD41" s="14"/>
      <c r="HE41" s="14"/>
      <c r="HF41" s="14" t="s">
        <v>606</v>
      </c>
      <c r="HG41" s="14">
        <v>0</v>
      </c>
      <c r="HH41" s="14">
        <v>0</v>
      </c>
      <c r="HI41" s="14">
        <v>1</v>
      </c>
      <c r="HJ41" s="14">
        <v>0</v>
      </c>
      <c r="HK41" s="14">
        <v>0</v>
      </c>
      <c r="HL41" s="14">
        <v>0</v>
      </c>
      <c r="HM41" s="14">
        <v>0</v>
      </c>
      <c r="HN41" s="14">
        <v>0</v>
      </c>
      <c r="HO41" s="14">
        <v>0</v>
      </c>
      <c r="HP41" s="14">
        <v>0</v>
      </c>
      <c r="HQ41" s="14">
        <v>0</v>
      </c>
      <c r="HR41" s="14">
        <v>0</v>
      </c>
      <c r="HS41" s="14"/>
      <c r="HT41" s="14" t="s">
        <v>357</v>
      </c>
      <c r="HU41" s="14"/>
      <c r="HV41" s="14"/>
      <c r="HW41" s="14" t="s">
        <v>240</v>
      </c>
      <c r="HX41" s="14"/>
      <c r="HY41" s="14"/>
      <c r="HZ41" s="14"/>
      <c r="IA41" s="14"/>
      <c r="IB41" s="14"/>
      <c r="IC41" s="14"/>
      <c r="ID41" s="14"/>
      <c r="IE41" s="14"/>
      <c r="IF41" s="14"/>
      <c r="IG41" s="14"/>
      <c r="IH41" s="14"/>
      <c r="II41" s="14"/>
      <c r="IJ41" s="14"/>
      <c r="IK41" s="14"/>
      <c r="IL41" s="14"/>
      <c r="IM41" s="14"/>
      <c r="IN41" s="14"/>
      <c r="IO41" s="73"/>
      <c r="IP41" s="14"/>
      <c r="IQ41" s="14"/>
      <c r="IR41" s="14"/>
      <c r="IS41" s="14"/>
      <c r="IT41" s="14"/>
      <c r="IU41" s="14"/>
      <c r="IV41" s="14"/>
      <c r="IW41" s="14"/>
      <c r="IX41" s="14"/>
      <c r="IY41" s="14"/>
      <c r="IZ41" s="14"/>
      <c r="JA41" s="14"/>
      <c r="JB41" s="14"/>
      <c r="JC41" s="14"/>
      <c r="JD41" s="14"/>
      <c r="JE41" s="14"/>
      <c r="JF41" s="14"/>
      <c r="JG41" s="14"/>
      <c r="JH41" s="14"/>
      <c r="JI41" s="14"/>
      <c r="JJ41" s="14"/>
      <c r="JK41" s="14"/>
      <c r="JL41" s="14"/>
      <c r="JM41" s="14"/>
      <c r="JN41" s="14"/>
      <c r="JO41" s="14"/>
      <c r="JP41" s="14"/>
      <c r="JQ41" s="14"/>
      <c r="JR41" s="14"/>
      <c r="JS41" s="14" t="s">
        <v>358</v>
      </c>
      <c r="JT41" s="14">
        <v>0</v>
      </c>
      <c r="JU41" s="14">
        <v>1</v>
      </c>
      <c r="JV41" s="14">
        <v>0</v>
      </c>
      <c r="JW41" s="14">
        <v>0</v>
      </c>
      <c r="JX41" s="14">
        <v>0</v>
      </c>
      <c r="JY41" s="14">
        <v>0</v>
      </c>
      <c r="JZ41" s="14">
        <v>0</v>
      </c>
      <c r="KA41" s="14">
        <v>0</v>
      </c>
      <c r="KB41" s="14">
        <v>0</v>
      </c>
      <c r="KC41" s="14"/>
      <c r="KD41" s="73"/>
      <c r="KE41" s="73"/>
      <c r="KF41" s="73"/>
      <c r="KG41" s="73"/>
      <c r="KH41" s="73"/>
      <c r="KI41" s="73"/>
      <c r="KJ41" s="73"/>
      <c r="KK41" s="73"/>
      <c r="KL41" s="73"/>
      <c r="KM41" s="73"/>
      <c r="KN41" s="14"/>
      <c r="KO41" s="34" t="s">
        <v>2998</v>
      </c>
      <c r="KP41" s="14" t="s">
        <v>640</v>
      </c>
      <c r="KQ41" s="14">
        <v>1</v>
      </c>
      <c r="KR41" s="14">
        <v>1</v>
      </c>
      <c r="KS41" s="14">
        <v>1</v>
      </c>
      <c r="KT41" s="14">
        <v>1</v>
      </c>
      <c r="KU41" s="14">
        <v>1</v>
      </c>
      <c r="KV41" s="14">
        <v>1</v>
      </c>
      <c r="KW41" s="14">
        <v>0</v>
      </c>
      <c r="KX41" s="14">
        <v>0</v>
      </c>
      <c r="KY41" s="14">
        <v>1</v>
      </c>
      <c r="KZ41" s="14">
        <v>1</v>
      </c>
      <c r="LA41" s="14">
        <v>0</v>
      </c>
      <c r="LB41" s="14">
        <v>1</v>
      </c>
      <c r="LC41" s="14">
        <v>0</v>
      </c>
      <c r="LD41" s="14">
        <v>0</v>
      </c>
      <c r="LE41" s="14">
        <v>0</v>
      </c>
      <c r="LF41" s="14">
        <v>0</v>
      </c>
      <c r="LG41" s="14">
        <v>0</v>
      </c>
      <c r="LH41" s="14"/>
      <c r="LI41" s="14" t="s">
        <v>318</v>
      </c>
      <c r="LJ41" s="14"/>
      <c r="LK41" s="14"/>
      <c r="LL41" s="14"/>
      <c r="LM41" s="14"/>
      <c r="LN41" s="14"/>
      <c r="LO41" s="14"/>
      <c r="LP41" s="14"/>
      <c r="LQ41" s="14"/>
      <c r="LR41" s="14"/>
      <c r="LS41" s="14"/>
      <c r="LT41" s="14"/>
      <c r="LU41" s="14"/>
      <c r="LV41" s="14"/>
      <c r="LW41" s="14"/>
      <c r="LX41" s="14"/>
      <c r="LY41" s="14"/>
      <c r="LZ41" s="14"/>
      <c r="MA41" s="14"/>
      <c r="MB41" s="14"/>
      <c r="MC41" s="14"/>
      <c r="MD41" s="14"/>
      <c r="ME41" s="14"/>
      <c r="MF41" s="14"/>
      <c r="MG41" s="14"/>
      <c r="MH41" s="14"/>
      <c r="MI41" s="14"/>
      <c r="MJ41" s="14"/>
      <c r="MK41" s="14"/>
      <c r="ML41" s="14"/>
      <c r="MM41" s="14"/>
      <c r="MN41" s="14"/>
      <c r="MO41" s="14"/>
      <c r="MP41" s="14"/>
      <c r="MQ41" s="14"/>
      <c r="MR41" s="14"/>
      <c r="MS41" s="14"/>
      <c r="MT41" s="14"/>
      <c r="MU41" s="14"/>
      <c r="MV41" s="14"/>
      <c r="MW41" s="14"/>
      <c r="MX41" s="14"/>
      <c r="MY41" s="14" t="s">
        <v>3048</v>
      </c>
      <c r="MZ41" s="14" t="s">
        <v>670</v>
      </c>
      <c r="NA41" s="14">
        <v>1</v>
      </c>
      <c r="NB41" s="14">
        <v>1</v>
      </c>
      <c r="NC41" s="14">
        <v>0</v>
      </c>
      <c r="ND41" s="14">
        <v>1</v>
      </c>
      <c r="NE41" s="14">
        <v>0</v>
      </c>
      <c r="NF41" s="14">
        <v>0</v>
      </c>
      <c r="NG41" s="14">
        <v>0</v>
      </c>
      <c r="NH41" s="14">
        <v>0</v>
      </c>
      <c r="NI41" s="14"/>
      <c r="NJ41" s="14" t="s">
        <v>549</v>
      </c>
      <c r="NK41" s="14">
        <v>1</v>
      </c>
      <c r="NL41" s="14">
        <v>0</v>
      </c>
      <c r="NM41" s="14">
        <v>1</v>
      </c>
      <c r="NN41" s="14">
        <v>0</v>
      </c>
      <c r="NO41" s="14">
        <v>1</v>
      </c>
      <c r="NP41" s="14">
        <v>1</v>
      </c>
      <c r="NQ41" s="14"/>
      <c r="NR41" s="14"/>
      <c r="NS41" s="14"/>
      <c r="NT41" s="14"/>
      <c r="NU41" s="14"/>
      <c r="NV41" s="14"/>
      <c r="NW41" s="14"/>
      <c r="NX41" s="14"/>
      <c r="NY41" s="14"/>
      <c r="NZ41" s="14"/>
      <c r="OA41" s="14"/>
      <c r="OB41" s="14"/>
      <c r="OC41" s="14"/>
      <c r="OD41" s="14"/>
      <c r="OE41" s="14" t="s">
        <v>298</v>
      </c>
      <c r="OF41" s="14">
        <v>0</v>
      </c>
      <c r="OG41" s="14">
        <v>0</v>
      </c>
      <c r="OH41" s="14">
        <v>1</v>
      </c>
      <c r="OI41" s="14">
        <v>0</v>
      </c>
      <c r="OJ41" s="14">
        <v>0</v>
      </c>
      <c r="OK41" s="14">
        <v>0</v>
      </c>
      <c r="OL41" s="14">
        <v>0</v>
      </c>
      <c r="OM41" s="14">
        <v>0</v>
      </c>
      <c r="ON41" s="14">
        <v>0</v>
      </c>
      <c r="OO41" s="14">
        <v>0</v>
      </c>
      <c r="OP41" s="14">
        <v>0</v>
      </c>
      <c r="OQ41" s="14">
        <v>0</v>
      </c>
      <c r="OR41" s="14"/>
      <c r="OS41" s="14"/>
      <c r="OT41" s="14"/>
      <c r="OU41" s="14"/>
      <c r="OV41" s="14"/>
      <c r="OW41" s="14"/>
      <c r="OX41" s="14"/>
      <c r="OY41" s="14"/>
      <c r="OZ41" s="14"/>
      <c r="PA41" s="14"/>
      <c r="PB41" s="14"/>
      <c r="PC41" s="14"/>
      <c r="PD41" s="14"/>
      <c r="PE41" s="14"/>
      <c r="PF41" s="14"/>
      <c r="PG41" s="14"/>
      <c r="PH41" s="14"/>
      <c r="PI41" s="14"/>
      <c r="PJ41" s="14"/>
      <c r="PK41" s="14"/>
      <c r="PL41" s="14"/>
      <c r="PM41" s="14"/>
      <c r="PN41" s="14"/>
      <c r="PO41" s="14"/>
      <c r="PP41" s="14"/>
      <c r="PQ41" s="14"/>
      <c r="PR41" s="14"/>
      <c r="PS41" s="14" t="s">
        <v>255</v>
      </c>
      <c r="PT41" s="14">
        <v>0</v>
      </c>
      <c r="PU41" s="14">
        <v>0</v>
      </c>
      <c r="PV41" s="14">
        <v>0</v>
      </c>
      <c r="PW41" s="14">
        <v>0</v>
      </c>
      <c r="PX41" s="14">
        <v>0</v>
      </c>
      <c r="PY41" s="14">
        <v>0</v>
      </c>
      <c r="PZ41" s="14">
        <v>0</v>
      </c>
      <c r="QA41" s="14">
        <v>0</v>
      </c>
      <c r="QB41" s="14">
        <v>1</v>
      </c>
      <c r="QC41" s="14">
        <v>0</v>
      </c>
      <c r="QD41" s="14"/>
      <c r="QE41" s="14"/>
      <c r="QF41" s="14"/>
      <c r="QG41" s="14"/>
      <c r="QH41" s="14"/>
      <c r="QI41" s="14"/>
      <c r="QJ41" s="14"/>
      <c r="QK41" s="14"/>
      <c r="QL41" s="14"/>
      <c r="QM41" s="14"/>
      <c r="QN41" s="14"/>
      <c r="QO41" s="14"/>
      <c r="QP41" s="14"/>
      <c r="QQ41" s="14"/>
      <c r="QR41" s="14"/>
      <c r="QS41" s="14"/>
      <c r="QT41" s="14"/>
      <c r="QU41" s="14"/>
      <c r="QV41" s="14"/>
      <c r="QW41" s="14"/>
      <c r="QX41" s="14"/>
      <c r="QY41" s="14"/>
      <c r="QZ41" s="14"/>
      <c r="RA41" s="14"/>
      <c r="RB41" s="14"/>
      <c r="RC41" s="14" t="s">
        <v>267</v>
      </c>
      <c r="RD41" s="14">
        <v>1</v>
      </c>
      <c r="RE41" s="14">
        <v>0</v>
      </c>
      <c r="RF41" s="14">
        <v>0</v>
      </c>
      <c r="RG41" s="14">
        <v>0</v>
      </c>
      <c r="RH41" s="14">
        <v>0</v>
      </c>
      <c r="RI41" s="14">
        <v>0</v>
      </c>
      <c r="RJ41" s="14">
        <v>0</v>
      </c>
      <c r="RK41" s="14">
        <v>0</v>
      </c>
      <c r="RL41" s="14">
        <v>0</v>
      </c>
      <c r="RM41" s="14">
        <v>0</v>
      </c>
      <c r="RN41" s="14">
        <v>0</v>
      </c>
      <c r="RO41" s="14"/>
      <c r="RP41" s="14"/>
      <c r="RQ41" s="14"/>
      <c r="RR41" s="14"/>
      <c r="RS41" s="14"/>
      <c r="RT41" s="14"/>
      <c r="RU41" s="14"/>
      <c r="RV41" s="14"/>
      <c r="RW41" s="14"/>
      <c r="RX41" s="14"/>
      <c r="RY41" s="14"/>
      <c r="RZ41" s="14"/>
      <c r="SA41" s="14"/>
      <c r="SB41" s="14"/>
      <c r="SC41" s="14" t="s">
        <v>287</v>
      </c>
      <c r="SD41" s="14">
        <v>1</v>
      </c>
      <c r="SE41" s="14">
        <v>0</v>
      </c>
      <c r="SF41" s="14">
        <v>0</v>
      </c>
      <c r="SG41" s="14">
        <v>0</v>
      </c>
      <c r="SH41" s="14">
        <v>0</v>
      </c>
      <c r="SI41" s="14">
        <v>0</v>
      </c>
      <c r="SJ41" s="14">
        <v>0</v>
      </c>
      <c r="SK41" s="14">
        <v>0</v>
      </c>
      <c r="SL41" s="14">
        <v>0</v>
      </c>
      <c r="SM41" s="14">
        <v>0</v>
      </c>
      <c r="SN41" s="14">
        <v>0</v>
      </c>
      <c r="SO41" s="14">
        <v>0</v>
      </c>
      <c r="SP41" s="14">
        <v>0</v>
      </c>
      <c r="SQ41" s="14"/>
      <c r="SR41" s="14"/>
      <c r="SS41" s="14"/>
      <c r="ST41" s="14"/>
      <c r="SU41" s="14"/>
      <c r="SV41" s="14"/>
      <c r="SW41" s="14" t="s">
        <v>272</v>
      </c>
      <c r="SX41" s="14">
        <v>1</v>
      </c>
      <c r="SY41" s="14">
        <v>1</v>
      </c>
      <c r="SZ41" s="14">
        <v>1</v>
      </c>
      <c r="TA41" s="14"/>
      <c r="TB41" s="14"/>
      <c r="TC41" s="14"/>
      <c r="TD41" s="14"/>
      <c r="TE41" s="14"/>
      <c r="TF41" s="14"/>
      <c r="TG41" s="14"/>
      <c r="TH41" s="14"/>
      <c r="TI41" s="14" t="s">
        <v>240</v>
      </c>
      <c r="TJ41" s="14" t="s">
        <v>240</v>
      </c>
      <c r="TK41" s="14" t="s">
        <v>3107</v>
      </c>
      <c r="TL41" s="14" t="s">
        <v>2541</v>
      </c>
      <c r="TM41" s="14"/>
      <c r="TN41" s="14"/>
      <c r="TO41" s="14"/>
      <c r="TP41" s="14"/>
      <c r="TQ41" s="34"/>
      <c r="TR41" s="14">
        <v>232223839</v>
      </c>
      <c r="TS41" s="14" t="s">
        <v>2604</v>
      </c>
      <c r="TT41" s="12">
        <v>44515.311539351853</v>
      </c>
      <c r="TU41" s="14"/>
      <c r="TV41" s="14"/>
      <c r="TW41" s="14" t="s">
        <v>279</v>
      </c>
      <c r="TX41" s="14" t="s">
        <v>280</v>
      </c>
      <c r="TY41" s="14"/>
      <c r="TZ41" s="14">
        <v>39</v>
      </c>
    </row>
    <row r="42" spans="1:546" s="15" customFormat="1" x14ac:dyDescent="0.25">
      <c r="A42" s="12">
        <v>44515.376546284722</v>
      </c>
      <c r="B42" s="12">
        <v>44515.381627025461</v>
      </c>
      <c r="C42" s="12">
        <v>44515</v>
      </c>
      <c r="D42" s="14" t="s">
        <v>571</v>
      </c>
      <c r="E42" s="14" t="s">
        <v>2546</v>
      </c>
      <c r="F42" s="12">
        <v>44512</v>
      </c>
      <c r="G42" s="14" t="s">
        <v>240</v>
      </c>
      <c r="H42" s="14" t="s">
        <v>252</v>
      </c>
      <c r="I42" s="14" t="s">
        <v>252</v>
      </c>
      <c r="J42" s="14" t="s">
        <v>496</v>
      </c>
      <c r="K42" s="14" t="s">
        <v>307</v>
      </c>
      <c r="L42" s="14"/>
      <c r="M42" s="14" t="s">
        <v>308</v>
      </c>
      <c r="N42" s="14"/>
      <c r="O42" s="14"/>
      <c r="P42" s="14"/>
      <c r="Q42" s="14"/>
      <c r="R42" s="14"/>
      <c r="S42" s="14"/>
      <c r="T42" s="14"/>
      <c r="U42" s="14"/>
      <c r="V42" s="14"/>
      <c r="W42" s="14"/>
      <c r="X42" s="14"/>
      <c r="Y42" s="14"/>
      <c r="Z42" s="14"/>
      <c r="AA42" s="14"/>
      <c r="AB42" s="14"/>
      <c r="AC42" s="14" t="s">
        <v>2169</v>
      </c>
      <c r="AD42" s="14">
        <v>0</v>
      </c>
      <c r="AE42" s="14">
        <v>0</v>
      </c>
      <c r="AF42" s="14">
        <v>1</v>
      </c>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c r="BQ42" s="14"/>
      <c r="BR42" s="14"/>
      <c r="BS42" s="14"/>
      <c r="BT42" s="14"/>
      <c r="BU42" s="14"/>
      <c r="BV42" s="14"/>
      <c r="BW42" s="14"/>
      <c r="BX42" s="14"/>
      <c r="BY42" s="14"/>
      <c r="BZ42" s="14"/>
      <c r="CA42" s="14"/>
      <c r="CB42" s="14"/>
      <c r="CC42" s="14"/>
      <c r="CD42" s="14"/>
      <c r="CE42" s="14"/>
      <c r="CF42" s="14"/>
      <c r="CG42" s="14"/>
      <c r="CH42" s="14"/>
      <c r="CI42" s="14"/>
      <c r="CJ42" s="14"/>
      <c r="CK42" s="14"/>
      <c r="CL42" s="14"/>
      <c r="CM42" s="14"/>
      <c r="CN42" s="14"/>
      <c r="CO42" s="14"/>
      <c r="CP42" s="14"/>
      <c r="CQ42" s="14"/>
      <c r="CR42" s="14"/>
      <c r="CS42" s="14"/>
      <c r="CT42" s="14"/>
      <c r="CU42" s="14"/>
      <c r="CV42" s="14"/>
      <c r="CW42" s="14"/>
      <c r="CX42" s="14"/>
      <c r="CY42" s="14"/>
      <c r="CZ42" s="14"/>
      <c r="DA42" s="14"/>
      <c r="DB42" s="14"/>
      <c r="DC42" s="14"/>
      <c r="DD42" s="14"/>
      <c r="DE42" s="14"/>
      <c r="DF42" s="14"/>
      <c r="DG42" s="14"/>
      <c r="DH42" s="14"/>
      <c r="DI42" s="14"/>
      <c r="DJ42" s="14"/>
      <c r="DK42" s="14"/>
      <c r="DL42" s="14"/>
      <c r="DM42" s="14"/>
      <c r="DN42" s="14" t="s">
        <v>335</v>
      </c>
      <c r="DO42" s="14" t="s">
        <v>390</v>
      </c>
      <c r="DP42" s="14">
        <v>0</v>
      </c>
      <c r="DQ42" s="14">
        <v>0</v>
      </c>
      <c r="DR42" s="14">
        <v>0</v>
      </c>
      <c r="DS42" s="14">
        <v>1</v>
      </c>
      <c r="DT42" s="14">
        <v>0</v>
      </c>
      <c r="DU42" s="14">
        <v>0</v>
      </c>
      <c r="DV42" s="14">
        <v>0</v>
      </c>
      <c r="DW42" s="14">
        <v>0</v>
      </c>
      <c r="DX42" s="14"/>
      <c r="DY42" s="14"/>
      <c r="DZ42" s="14"/>
      <c r="EA42" s="14"/>
      <c r="EB42" s="14"/>
      <c r="EC42" s="14"/>
      <c r="ED42" s="14" t="s">
        <v>2605</v>
      </c>
      <c r="EE42" s="14">
        <v>0</v>
      </c>
      <c r="EF42" s="14">
        <v>1</v>
      </c>
      <c r="EG42" s="14">
        <v>1</v>
      </c>
      <c r="EH42" s="14">
        <v>0</v>
      </c>
      <c r="EI42" s="14">
        <v>0</v>
      </c>
      <c r="EJ42" s="14">
        <v>0</v>
      </c>
      <c r="EK42" s="14">
        <v>0</v>
      </c>
      <c r="EL42" s="14"/>
      <c r="EM42" s="14" t="s">
        <v>445</v>
      </c>
      <c r="EN42" s="14"/>
      <c r="EO42" s="14" t="s">
        <v>353</v>
      </c>
      <c r="EP42" s="14">
        <v>0</v>
      </c>
      <c r="EQ42" s="14">
        <v>1</v>
      </c>
      <c r="ER42" s="14">
        <v>0</v>
      </c>
      <c r="ES42" s="14">
        <v>0</v>
      </c>
      <c r="ET42" s="14">
        <v>0</v>
      </c>
      <c r="EU42" s="14">
        <v>0</v>
      </c>
      <c r="EV42" s="14">
        <v>0</v>
      </c>
      <c r="EW42" s="14">
        <v>0</v>
      </c>
      <c r="EX42" s="14">
        <v>0</v>
      </c>
      <c r="EY42" s="14"/>
      <c r="EZ42" s="14"/>
      <c r="FA42" s="14"/>
      <c r="FB42" s="14" t="s">
        <v>415</v>
      </c>
      <c r="FC42" s="14" t="s">
        <v>2288</v>
      </c>
      <c r="FD42" s="14">
        <v>0</v>
      </c>
      <c r="FE42" s="14">
        <v>0</v>
      </c>
      <c r="FF42" s="14">
        <v>0</v>
      </c>
      <c r="FG42" s="14">
        <v>0</v>
      </c>
      <c r="FH42" s="14">
        <v>0</v>
      </c>
      <c r="FI42" s="14">
        <v>0</v>
      </c>
      <c r="FJ42" s="14">
        <v>0</v>
      </c>
      <c r="FK42" s="14">
        <v>0</v>
      </c>
      <c r="FL42" s="14">
        <v>0</v>
      </c>
      <c r="FM42" s="14">
        <v>0</v>
      </c>
      <c r="FN42" s="14">
        <v>0</v>
      </c>
      <c r="FO42" s="14">
        <v>0</v>
      </c>
      <c r="FP42" s="14">
        <v>1</v>
      </c>
      <c r="FQ42" s="14">
        <v>0</v>
      </c>
      <c r="FR42" s="14">
        <v>0</v>
      </c>
      <c r="FS42" s="14">
        <v>0</v>
      </c>
      <c r="FT42" s="14">
        <v>0</v>
      </c>
      <c r="FU42" s="14">
        <v>0</v>
      </c>
      <c r="FV42" s="14">
        <v>0</v>
      </c>
      <c r="FW42" s="14">
        <v>0</v>
      </c>
      <c r="FX42" s="14"/>
      <c r="FY42" s="14" t="s">
        <v>2873</v>
      </c>
      <c r="FZ42" s="14"/>
      <c r="GA42" s="14"/>
      <c r="GB42" s="14"/>
      <c r="GC42" s="14"/>
      <c r="GD42" s="14" t="s">
        <v>252</v>
      </c>
      <c r="GE42" s="14" t="s">
        <v>2879</v>
      </c>
      <c r="GF42" s="14" t="s">
        <v>240</v>
      </c>
      <c r="GG42" s="14" t="s">
        <v>2894</v>
      </c>
      <c r="GH42" s="14"/>
      <c r="GI42" s="14"/>
      <c r="GJ42" s="14"/>
      <c r="GK42" s="14"/>
      <c r="GL42" s="14"/>
      <c r="GM42" s="14"/>
      <c r="GN42" s="14"/>
      <c r="GO42" s="14"/>
      <c r="GP42" s="14"/>
      <c r="GQ42" s="14"/>
      <c r="GR42" s="14"/>
      <c r="GS42" s="14"/>
      <c r="GT42" s="14"/>
      <c r="GU42" s="14"/>
      <c r="GV42" s="14"/>
      <c r="GW42" s="14"/>
      <c r="GX42" s="14" t="s">
        <v>287</v>
      </c>
      <c r="GY42" s="14">
        <v>1</v>
      </c>
      <c r="GZ42" s="14">
        <v>0</v>
      </c>
      <c r="HA42" s="14">
        <v>0</v>
      </c>
      <c r="HB42" s="14">
        <v>0</v>
      </c>
      <c r="HC42" s="14">
        <v>0</v>
      </c>
      <c r="HD42" s="14">
        <v>0</v>
      </c>
      <c r="HE42" s="14"/>
      <c r="HF42" s="14" t="s">
        <v>576</v>
      </c>
      <c r="HG42" s="14">
        <v>0</v>
      </c>
      <c r="HH42" s="14">
        <v>1</v>
      </c>
      <c r="HI42" s="14">
        <v>1</v>
      </c>
      <c r="HJ42" s="14">
        <v>0</v>
      </c>
      <c r="HK42" s="14">
        <v>0</v>
      </c>
      <c r="HL42" s="14">
        <v>0</v>
      </c>
      <c r="HM42" s="14">
        <v>0</v>
      </c>
      <c r="HN42" s="14">
        <v>0</v>
      </c>
      <c r="HO42" s="14">
        <v>0</v>
      </c>
      <c r="HP42" s="14">
        <v>0</v>
      </c>
      <c r="HQ42" s="14">
        <v>0</v>
      </c>
      <c r="HR42" s="14">
        <v>0</v>
      </c>
      <c r="HS42" s="14"/>
      <c r="HT42" s="14" t="s">
        <v>357</v>
      </c>
      <c r="HU42" s="14"/>
      <c r="HV42" s="14"/>
      <c r="HW42" s="14"/>
      <c r="HX42" s="14"/>
      <c r="HY42" s="14" t="s">
        <v>240</v>
      </c>
      <c r="HZ42" s="14"/>
      <c r="IA42" s="14"/>
      <c r="IB42" s="14"/>
      <c r="IC42" s="14"/>
      <c r="ID42" s="14"/>
      <c r="IE42" s="14"/>
      <c r="IF42" s="14"/>
      <c r="IG42" s="14"/>
      <c r="IH42" s="14"/>
      <c r="II42" s="14"/>
      <c r="IJ42" s="14"/>
      <c r="IK42" s="14"/>
      <c r="IL42" s="14"/>
      <c r="IM42" s="14"/>
      <c r="IN42" s="14"/>
      <c r="IO42" s="73"/>
      <c r="IP42" s="14"/>
      <c r="IQ42" s="14"/>
      <c r="IR42" s="14"/>
      <c r="IS42" s="14"/>
      <c r="IT42" s="14"/>
      <c r="IU42" s="14"/>
      <c r="IV42" s="14"/>
      <c r="IW42" s="14"/>
      <c r="IX42" s="14"/>
      <c r="IY42" s="14"/>
      <c r="IZ42" s="14"/>
      <c r="JA42" s="14"/>
      <c r="JB42" s="14"/>
      <c r="JC42" s="14"/>
      <c r="JD42" s="14"/>
      <c r="JE42" s="14"/>
      <c r="JF42" s="14"/>
      <c r="JG42" s="14"/>
      <c r="JH42" s="14"/>
      <c r="JI42" s="14"/>
      <c r="JJ42" s="14"/>
      <c r="JK42" s="14"/>
      <c r="JL42" s="14"/>
      <c r="JM42" s="14"/>
      <c r="JN42" s="14"/>
      <c r="JO42" s="14"/>
      <c r="JP42" s="14"/>
      <c r="JQ42" s="14"/>
      <c r="JR42" s="14"/>
      <c r="JS42" s="14"/>
      <c r="JT42" s="14"/>
      <c r="JU42" s="14"/>
      <c r="JV42" s="14"/>
      <c r="JW42" s="14"/>
      <c r="JX42" s="14"/>
      <c r="JY42" s="14"/>
      <c r="JZ42" s="14"/>
      <c r="KA42" s="14"/>
      <c r="KB42" s="14"/>
      <c r="KC42" s="14"/>
      <c r="KD42" s="73"/>
      <c r="KE42" s="73"/>
      <c r="KF42" s="73"/>
      <c r="KG42" s="73"/>
      <c r="KH42" s="73"/>
      <c r="KI42" s="73"/>
      <c r="KJ42" s="73"/>
      <c r="KK42" s="73"/>
      <c r="KL42" s="73"/>
      <c r="KM42" s="73"/>
      <c r="KN42" s="14"/>
      <c r="KO42" s="34"/>
      <c r="KP42" s="14"/>
      <c r="KQ42" s="14"/>
      <c r="KR42" s="14"/>
      <c r="KS42" s="14"/>
      <c r="KT42" s="14"/>
      <c r="KU42" s="14"/>
      <c r="KV42" s="14"/>
      <c r="KW42" s="14"/>
      <c r="KX42" s="14"/>
      <c r="KY42" s="14"/>
      <c r="KZ42" s="14"/>
      <c r="LA42" s="14"/>
      <c r="LB42" s="14"/>
      <c r="LC42" s="14"/>
      <c r="LD42" s="14"/>
      <c r="LE42" s="14"/>
      <c r="LF42" s="14"/>
      <c r="LG42" s="14"/>
      <c r="LH42" s="14"/>
      <c r="LI42" s="14"/>
      <c r="LJ42" s="14" t="s">
        <v>358</v>
      </c>
      <c r="LK42" s="14">
        <v>0</v>
      </c>
      <c r="LL42" s="14">
        <v>1</v>
      </c>
      <c r="LM42" s="14">
        <v>0</v>
      </c>
      <c r="LN42" s="14">
        <v>0</v>
      </c>
      <c r="LO42" s="14">
        <v>0</v>
      </c>
      <c r="LP42" s="14">
        <v>0</v>
      </c>
      <c r="LQ42" s="14">
        <v>0</v>
      </c>
      <c r="LR42" s="14">
        <v>0</v>
      </c>
      <c r="LS42" s="14">
        <v>0</v>
      </c>
      <c r="LT42" s="14"/>
      <c r="LU42" s="14"/>
      <c r="LV42" s="14"/>
      <c r="LW42" s="14"/>
      <c r="LX42" s="14"/>
      <c r="LY42" s="14"/>
      <c r="LZ42" s="14"/>
      <c r="MA42" s="14"/>
      <c r="MB42" s="14"/>
      <c r="MC42" s="14"/>
      <c r="MD42" s="14"/>
      <c r="ME42" s="14"/>
      <c r="MF42" s="14" t="s">
        <v>3008</v>
      </c>
      <c r="MG42" s="14" t="s">
        <v>2610</v>
      </c>
      <c r="MH42" s="14">
        <v>1</v>
      </c>
      <c r="MI42" s="14">
        <v>0</v>
      </c>
      <c r="MJ42" s="14">
        <v>0</v>
      </c>
      <c r="MK42" s="14">
        <v>1</v>
      </c>
      <c r="ML42" s="14">
        <v>1</v>
      </c>
      <c r="MM42" s="14">
        <v>0</v>
      </c>
      <c r="MN42" s="14">
        <v>1</v>
      </c>
      <c r="MO42" s="14">
        <v>0</v>
      </c>
      <c r="MP42" s="14">
        <v>0</v>
      </c>
      <c r="MQ42" s="14">
        <v>0</v>
      </c>
      <c r="MR42" s="14">
        <v>0</v>
      </c>
      <c r="MS42" s="14">
        <v>0</v>
      </c>
      <c r="MT42" s="14">
        <v>0</v>
      </c>
      <c r="MU42" s="14">
        <v>0</v>
      </c>
      <c r="MV42" s="14">
        <v>0</v>
      </c>
      <c r="MW42" s="14"/>
      <c r="MX42" s="14" t="s">
        <v>292</v>
      </c>
      <c r="MY42" s="14" t="s">
        <v>3048</v>
      </c>
      <c r="MZ42" s="14" t="s">
        <v>320</v>
      </c>
      <c r="NA42" s="14">
        <v>0</v>
      </c>
      <c r="NB42" s="14">
        <v>0</v>
      </c>
      <c r="NC42" s="14">
        <v>0</v>
      </c>
      <c r="ND42" s="14">
        <v>1</v>
      </c>
      <c r="NE42" s="14">
        <v>0</v>
      </c>
      <c r="NF42" s="14">
        <v>0</v>
      </c>
      <c r="NG42" s="14">
        <v>0</v>
      </c>
      <c r="NH42" s="14">
        <v>0</v>
      </c>
      <c r="NI42" s="14"/>
      <c r="NJ42" s="14" t="s">
        <v>580</v>
      </c>
      <c r="NK42" s="14">
        <v>1</v>
      </c>
      <c r="NL42" s="14">
        <v>1</v>
      </c>
      <c r="NM42" s="14">
        <v>1</v>
      </c>
      <c r="NN42" s="14">
        <v>1</v>
      </c>
      <c r="NO42" s="14">
        <v>1</v>
      </c>
      <c r="NP42" s="14">
        <v>1</v>
      </c>
      <c r="NQ42" s="14"/>
      <c r="NR42" s="14"/>
      <c r="NS42" s="14"/>
      <c r="NT42" s="14"/>
      <c r="NU42" s="14"/>
      <c r="NV42" s="14"/>
      <c r="NW42" s="14"/>
      <c r="NX42" s="14"/>
      <c r="NY42" s="14"/>
      <c r="NZ42" s="14"/>
      <c r="OA42" s="14"/>
      <c r="OB42" s="14"/>
      <c r="OC42" s="14"/>
      <c r="OD42" s="14"/>
      <c r="OE42" s="14"/>
      <c r="OF42" s="14"/>
      <c r="OG42" s="14"/>
      <c r="OH42" s="14"/>
      <c r="OI42" s="14"/>
      <c r="OJ42" s="14"/>
      <c r="OK42" s="14"/>
      <c r="OL42" s="14"/>
      <c r="OM42" s="14"/>
      <c r="ON42" s="14"/>
      <c r="OO42" s="14"/>
      <c r="OP42" s="14"/>
      <c r="OQ42" s="14"/>
      <c r="OR42" s="14"/>
      <c r="OS42" s="14" t="s">
        <v>267</v>
      </c>
      <c r="OT42" s="14">
        <v>1</v>
      </c>
      <c r="OU42" s="14">
        <v>0</v>
      </c>
      <c r="OV42" s="14">
        <v>0</v>
      </c>
      <c r="OW42" s="14">
        <v>0</v>
      </c>
      <c r="OX42" s="14">
        <v>0</v>
      </c>
      <c r="OY42" s="14">
        <v>0</v>
      </c>
      <c r="OZ42" s="14">
        <v>0</v>
      </c>
      <c r="PA42" s="14">
        <v>0</v>
      </c>
      <c r="PB42" s="14">
        <v>0</v>
      </c>
      <c r="PC42" s="14">
        <v>0</v>
      </c>
      <c r="PD42" s="14">
        <v>0</v>
      </c>
      <c r="PE42" s="14">
        <v>0</v>
      </c>
      <c r="PF42" s="14"/>
      <c r="PG42" s="14"/>
      <c r="PH42" s="14"/>
      <c r="PI42" s="14"/>
      <c r="PJ42" s="14"/>
      <c r="PK42" s="14"/>
      <c r="PL42" s="14"/>
      <c r="PM42" s="14"/>
      <c r="PN42" s="14"/>
      <c r="PO42" s="14"/>
      <c r="PP42" s="14"/>
      <c r="PQ42" s="14"/>
      <c r="PR42" s="14"/>
      <c r="PS42" s="14"/>
      <c r="PT42" s="14"/>
      <c r="PU42" s="14"/>
      <c r="PV42" s="14"/>
      <c r="PW42" s="14"/>
      <c r="PX42" s="14"/>
      <c r="PY42" s="14"/>
      <c r="PZ42" s="14"/>
      <c r="QA42" s="14"/>
      <c r="QB42" s="14"/>
      <c r="QC42" s="14"/>
      <c r="QD42" s="14"/>
      <c r="QE42" s="14" t="s">
        <v>267</v>
      </c>
      <c r="QF42" s="14">
        <v>1</v>
      </c>
      <c r="QG42" s="14">
        <v>0</v>
      </c>
      <c r="QH42" s="14">
        <v>0</v>
      </c>
      <c r="QI42" s="14">
        <v>0</v>
      </c>
      <c r="QJ42" s="14">
        <v>0</v>
      </c>
      <c r="QK42" s="14">
        <v>0</v>
      </c>
      <c r="QL42" s="14">
        <v>0</v>
      </c>
      <c r="QM42" s="14">
        <v>0</v>
      </c>
      <c r="QN42" s="14">
        <v>0</v>
      </c>
      <c r="QO42" s="14"/>
      <c r="QP42" s="14"/>
      <c r="QQ42" s="14"/>
      <c r="QR42" s="14"/>
      <c r="QS42" s="14"/>
      <c r="QT42" s="14"/>
      <c r="QU42" s="14"/>
      <c r="QV42" s="14"/>
      <c r="QW42" s="14"/>
      <c r="QX42" s="14"/>
      <c r="QY42" s="14"/>
      <c r="QZ42" s="14"/>
      <c r="RA42" s="14"/>
      <c r="RB42" s="14"/>
      <c r="RC42" s="14"/>
      <c r="RD42" s="14"/>
      <c r="RE42" s="14"/>
      <c r="RF42" s="14"/>
      <c r="RG42" s="14"/>
      <c r="RH42" s="14"/>
      <c r="RI42" s="14"/>
      <c r="RJ42" s="14"/>
      <c r="RK42" s="14"/>
      <c r="RL42" s="14"/>
      <c r="RM42" s="14"/>
      <c r="RN42" s="14"/>
      <c r="RO42" s="14"/>
      <c r="RP42" s="14" t="s">
        <v>2514</v>
      </c>
      <c r="RQ42" s="14">
        <v>0</v>
      </c>
      <c r="RR42" s="14">
        <v>0</v>
      </c>
      <c r="RS42" s="14">
        <v>0</v>
      </c>
      <c r="RT42" s="14">
        <v>0</v>
      </c>
      <c r="RU42" s="14">
        <v>0</v>
      </c>
      <c r="RV42" s="14">
        <v>0</v>
      </c>
      <c r="RW42" s="14">
        <v>0</v>
      </c>
      <c r="RX42" s="14">
        <v>1</v>
      </c>
      <c r="RY42" s="14">
        <v>0</v>
      </c>
      <c r="RZ42" s="14">
        <v>0</v>
      </c>
      <c r="SA42" s="14">
        <v>0</v>
      </c>
      <c r="SB42" s="14"/>
      <c r="SC42" s="14" t="s">
        <v>287</v>
      </c>
      <c r="SD42" s="14">
        <v>1</v>
      </c>
      <c r="SE42" s="14">
        <v>0</v>
      </c>
      <c r="SF42" s="14">
        <v>0</v>
      </c>
      <c r="SG42" s="14">
        <v>0</v>
      </c>
      <c r="SH42" s="14">
        <v>0</v>
      </c>
      <c r="SI42" s="14">
        <v>0</v>
      </c>
      <c r="SJ42" s="14">
        <v>0</v>
      </c>
      <c r="SK42" s="14">
        <v>0</v>
      </c>
      <c r="SL42" s="14">
        <v>0</v>
      </c>
      <c r="SM42" s="14">
        <v>0</v>
      </c>
      <c r="SN42" s="14">
        <v>0</v>
      </c>
      <c r="SO42" s="14">
        <v>0</v>
      </c>
      <c r="SP42" s="14">
        <v>0</v>
      </c>
      <c r="SQ42" s="14"/>
      <c r="SR42" s="14"/>
      <c r="SS42" s="14"/>
      <c r="ST42" s="14"/>
      <c r="SU42" s="14"/>
      <c r="SV42" s="14"/>
      <c r="SW42" s="14"/>
      <c r="SX42" s="14"/>
      <c r="SY42" s="14"/>
      <c r="SZ42" s="14"/>
      <c r="TA42" s="14" t="s">
        <v>271</v>
      </c>
      <c r="TB42" s="14">
        <v>1</v>
      </c>
      <c r="TC42" s="14">
        <v>0</v>
      </c>
      <c r="TD42" s="14">
        <v>0</v>
      </c>
      <c r="TE42" s="14"/>
      <c r="TF42" s="14"/>
      <c r="TG42" s="14"/>
      <c r="TH42" s="14"/>
      <c r="TI42" s="14"/>
      <c r="TJ42" s="14"/>
      <c r="TK42" s="14"/>
      <c r="TL42" s="14"/>
      <c r="TM42" s="14" t="s">
        <v>240</v>
      </c>
      <c r="TN42" s="14" t="s">
        <v>255</v>
      </c>
      <c r="TO42" s="34" t="s">
        <v>3104</v>
      </c>
      <c r="TP42" s="14" t="s">
        <v>3095</v>
      </c>
      <c r="TQ42" s="34"/>
      <c r="TR42" s="14">
        <v>232223849</v>
      </c>
      <c r="TS42" s="14" t="s">
        <v>2616</v>
      </c>
      <c r="TT42" s="12">
        <v>44515.311562499999</v>
      </c>
      <c r="TU42" s="14"/>
      <c r="TV42" s="14"/>
      <c r="TW42" s="14" t="s">
        <v>279</v>
      </c>
      <c r="TX42" s="14" t="s">
        <v>280</v>
      </c>
      <c r="TY42" s="14"/>
      <c r="TZ42" s="14">
        <v>40</v>
      </c>
    </row>
    <row r="43" spans="1:546" s="34" customFormat="1" x14ac:dyDescent="0.25">
      <c r="A43" s="12">
        <v>44515.381670150462</v>
      </c>
      <c r="B43" s="12">
        <v>44515.388644328697</v>
      </c>
      <c r="C43" s="12">
        <v>44515</v>
      </c>
      <c r="D43" s="14" t="s">
        <v>571</v>
      </c>
      <c r="E43" s="14" t="s">
        <v>2546</v>
      </c>
      <c r="F43" s="12">
        <v>44511</v>
      </c>
      <c r="G43" s="14" t="s">
        <v>240</v>
      </c>
      <c r="H43" s="14" t="s">
        <v>252</v>
      </c>
      <c r="I43" s="14" t="s">
        <v>252</v>
      </c>
      <c r="J43" s="14" t="s">
        <v>496</v>
      </c>
      <c r="K43" s="14" t="s">
        <v>307</v>
      </c>
      <c r="L43" s="14"/>
      <c r="M43" s="14" t="s">
        <v>243</v>
      </c>
      <c r="N43" s="14" t="s">
        <v>2146</v>
      </c>
      <c r="O43" s="14">
        <v>0</v>
      </c>
      <c r="P43" s="14">
        <v>1</v>
      </c>
      <c r="Q43" s="14">
        <v>0</v>
      </c>
      <c r="R43" s="14">
        <v>0</v>
      </c>
      <c r="S43" s="14">
        <v>0</v>
      </c>
      <c r="T43" s="14">
        <v>0</v>
      </c>
      <c r="U43" s="14">
        <v>0</v>
      </c>
      <c r="V43" s="14">
        <v>0</v>
      </c>
      <c r="W43" s="14">
        <v>0</v>
      </c>
      <c r="X43" s="14">
        <v>0</v>
      </c>
      <c r="Y43" s="14"/>
      <c r="Z43" s="14">
        <v>85</v>
      </c>
      <c r="AA43" s="14">
        <v>60</v>
      </c>
      <c r="AB43" s="14">
        <v>1</v>
      </c>
      <c r="AC43" s="14"/>
      <c r="AD43" s="14"/>
      <c r="AE43" s="14"/>
      <c r="AF43" s="14"/>
      <c r="AG43" s="14" t="s">
        <v>487</v>
      </c>
      <c r="AH43" s="14">
        <v>0</v>
      </c>
      <c r="AI43" s="14">
        <v>0</v>
      </c>
      <c r="AJ43" s="14">
        <v>1</v>
      </c>
      <c r="AK43" s="14">
        <v>0</v>
      </c>
      <c r="AL43" s="14">
        <v>0</v>
      </c>
      <c r="AM43" s="14">
        <v>0</v>
      </c>
      <c r="AN43" s="14">
        <v>0</v>
      </c>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c r="BQ43" s="14"/>
      <c r="BR43" s="14"/>
      <c r="BS43" s="14"/>
      <c r="BT43" s="14"/>
      <c r="BU43" s="14"/>
      <c r="BV43" s="14"/>
      <c r="BW43" s="14"/>
      <c r="BX43" s="14"/>
      <c r="BY43" s="14"/>
      <c r="BZ43" s="14"/>
      <c r="CA43" s="14"/>
      <c r="CB43" s="14" t="s">
        <v>335</v>
      </c>
      <c r="CC43" s="14" t="s">
        <v>247</v>
      </c>
      <c r="CD43" s="14">
        <v>1</v>
      </c>
      <c r="CE43" s="14">
        <v>0</v>
      </c>
      <c r="CF43" s="14">
        <v>0</v>
      </c>
      <c r="CG43" s="14">
        <v>0</v>
      </c>
      <c r="CH43" s="14">
        <v>0</v>
      </c>
      <c r="CI43" s="14">
        <v>0</v>
      </c>
      <c r="CJ43" s="14">
        <v>0</v>
      </c>
      <c r="CK43" s="14">
        <v>0</v>
      </c>
      <c r="CL43" s="14"/>
      <c r="CM43" s="14" t="s">
        <v>352</v>
      </c>
      <c r="CN43" s="14"/>
      <c r="CO43" s="77" t="s">
        <v>249</v>
      </c>
      <c r="CP43" s="14"/>
      <c r="CQ43" s="14">
        <v>250</v>
      </c>
      <c r="CR43" s="14"/>
      <c r="CS43" s="14"/>
      <c r="CT43" s="14"/>
      <c r="CU43" s="14"/>
      <c r="CV43" s="14"/>
      <c r="CW43" s="14"/>
      <c r="CX43" s="14"/>
      <c r="CY43" s="14"/>
      <c r="CZ43" s="14"/>
      <c r="DA43" s="14" t="s">
        <v>250</v>
      </c>
      <c r="DB43" s="14"/>
      <c r="DC43" s="14"/>
      <c r="DD43" s="14"/>
      <c r="DE43" s="14"/>
      <c r="DF43" s="14"/>
      <c r="DG43" s="14"/>
      <c r="DH43" s="14"/>
      <c r="DI43" s="14"/>
      <c r="DJ43" s="14"/>
      <c r="DK43" s="14"/>
      <c r="DL43" s="14"/>
      <c r="DM43" s="14"/>
      <c r="DN43" s="14"/>
      <c r="DO43" s="14"/>
      <c r="DP43" s="14"/>
      <c r="DQ43" s="14"/>
      <c r="DR43" s="14"/>
      <c r="DS43" s="14"/>
      <c r="DT43" s="14"/>
      <c r="DU43" s="14"/>
      <c r="DV43" s="14"/>
      <c r="DW43" s="14"/>
      <c r="DX43" s="14"/>
      <c r="DY43" s="14"/>
      <c r="DZ43" s="14"/>
      <c r="EA43" s="14"/>
      <c r="EB43" s="14"/>
      <c r="EC43" s="14"/>
      <c r="ED43" s="14"/>
      <c r="EE43" s="14"/>
      <c r="EF43" s="14"/>
      <c r="EG43" s="14"/>
      <c r="EH43" s="14"/>
      <c r="EI43" s="14"/>
      <c r="EJ43" s="14"/>
      <c r="EK43" s="14"/>
      <c r="EL43" s="14"/>
      <c r="EM43" s="14"/>
      <c r="EN43" s="14"/>
      <c r="EO43" s="14"/>
      <c r="EP43" s="14"/>
      <c r="EQ43" s="14"/>
      <c r="ER43" s="14"/>
      <c r="ES43" s="14"/>
      <c r="ET43" s="14"/>
      <c r="EU43" s="14"/>
      <c r="EV43" s="14"/>
      <c r="EW43" s="14"/>
      <c r="EX43" s="14"/>
      <c r="EY43" s="14"/>
      <c r="EZ43" s="14"/>
      <c r="FA43" s="14" t="s">
        <v>251</v>
      </c>
      <c r="FB43" s="14"/>
      <c r="FC43" s="14" t="s">
        <v>2911</v>
      </c>
      <c r="FD43" s="14">
        <v>0</v>
      </c>
      <c r="FE43" s="14">
        <v>1</v>
      </c>
      <c r="FF43" s="14">
        <v>1</v>
      </c>
      <c r="FG43" s="14">
        <v>1</v>
      </c>
      <c r="FH43" s="14">
        <v>1</v>
      </c>
      <c r="FI43" s="14">
        <v>0</v>
      </c>
      <c r="FJ43" s="14">
        <v>1</v>
      </c>
      <c r="FK43" s="14">
        <v>0</v>
      </c>
      <c r="FL43" s="14">
        <v>0</v>
      </c>
      <c r="FM43" s="14">
        <v>0</v>
      </c>
      <c r="FN43" s="14">
        <v>0</v>
      </c>
      <c r="FO43" s="14">
        <v>0</v>
      </c>
      <c r="FP43" s="14">
        <v>0</v>
      </c>
      <c r="FQ43" s="14">
        <v>0</v>
      </c>
      <c r="FR43" s="14">
        <v>0</v>
      </c>
      <c r="FS43" s="14">
        <v>0</v>
      </c>
      <c r="FT43" s="14">
        <v>0</v>
      </c>
      <c r="FU43" s="14">
        <v>0</v>
      </c>
      <c r="FV43" s="14">
        <v>0</v>
      </c>
      <c r="FW43" s="14">
        <v>0</v>
      </c>
      <c r="FX43" s="14"/>
      <c r="FY43" s="14"/>
      <c r="FZ43" s="14"/>
      <c r="GA43" s="14"/>
      <c r="GB43" s="14" t="s">
        <v>240</v>
      </c>
      <c r="GC43" s="14"/>
      <c r="GD43" s="14"/>
      <c r="GE43" s="14"/>
      <c r="GF43" s="14" t="s">
        <v>255</v>
      </c>
      <c r="GG43" s="14"/>
      <c r="GH43" s="14"/>
      <c r="GI43" s="14"/>
      <c r="GJ43" s="14"/>
      <c r="GK43" s="14"/>
      <c r="GL43" s="14"/>
      <c r="GM43" s="14"/>
      <c r="GN43" s="14"/>
      <c r="GO43" s="14"/>
      <c r="GP43" s="14" t="s">
        <v>287</v>
      </c>
      <c r="GQ43" s="14">
        <v>1</v>
      </c>
      <c r="GR43" s="14">
        <v>0</v>
      </c>
      <c r="GS43" s="14">
        <v>0</v>
      </c>
      <c r="GT43" s="14">
        <v>0</v>
      </c>
      <c r="GU43" s="14">
        <v>0</v>
      </c>
      <c r="GV43" s="14">
        <v>0</v>
      </c>
      <c r="GW43" s="14"/>
      <c r="GX43" s="14"/>
      <c r="GY43" s="14"/>
      <c r="GZ43" s="14"/>
      <c r="HA43" s="14"/>
      <c r="HB43" s="14"/>
      <c r="HC43" s="14"/>
      <c r="HD43" s="14"/>
      <c r="HE43" s="14"/>
      <c r="HF43" s="14" t="s">
        <v>2619</v>
      </c>
      <c r="HG43" s="14">
        <v>0</v>
      </c>
      <c r="HH43" s="14">
        <v>0</v>
      </c>
      <c r="HI43" s="14">
        <v>1</v>
      </c>
      <c r="HJ43" s="14">
        <v>0</v>
      </c>
      <c r="HK43" s="14">
        <v>0</v>
      </c>
      <c r="HL43" s="14">
        <v>0</v>
      </c>
      <c r="HM43" s="14">
        <v>0</v>
      </c>
      <c r="HN43" s="14">
        <v>1</v>
      </c>
      <c r="HO43" s="14">
        <v>0</v>
      </c>
      <c r="HP43" s="14">
        <v>0</v>
      </c>
      <c r="HQ43" s="14">
        <v>0</v>
      </c>
      <c r="HR43" s="14">
        <v>0</v>
      </c>
      <c r="HS43" s="14"/>
      <c r="HT43" s="14" t="s">
        <v>357</v>
      </c>
      <c r="HU43" s="14"/>
      <c r="HV43" s="14"/>
      <c r="HW43" s="14"/>
      <c r="HX43" s="14" t="s">
        <v>240</v>
      </c>
      <c r="HY43" s="14"/>
      <c r="HZ43" s="14"/>
      <c r="IA43" s="14"/>
      <c r="IB43" s="14"/>
      <c r="IC43" s="14"/>
      <c r="ID43" s="14"/>
      <c r="IE43" s="14"/>
      <c r="IF43" s="14"/>
      <c r="IG43" s="14"/>
      <c r="IH43" s="14"/>
      <c r="II43" s="14"/>
      <c r="IJ43" s="14"/>
      <c r="IK43" s="14"/>
      <c r="IL43" s="14"/>
      <c r="IM43" s="14"/>
      <c r="IN43" s="14"/>
      <c r="IO43" s="73"/>
      <c r="IP43" s="14"/>
      <c r="IQ43" s="14"/>
      <c r="IR43" s="14"/>
      <c r="IS43" s="14"/>
      <c r="IT43" s="14"/>
      <c r="IU43" s="14"/>
      <c r="IV43" s="14"/>
      <c r="IW43" s="14"/>
      <c r="IX43" s="14"/>
      <c r="IY43" s="14"/>
      <c r="IZ43" s="14"/>
      <c r="JA43" s="14"/>
      <c r="JB43" s="14"/>
      <c r="JC43" s="14"/>
      <c r="JD43" s="14"/>
      <c r="JE43" s="14"/>
      <c r="JF43" s="14"/>
      <c r="JG43" s="14"/>
      <c r="JH43" s="14"/>
      <c r="JI43" s="14"/>
      <c r="JJ43" s="14"/>
      <c r="JK43" s="14"/>
      <c r="JL43" s="14"/>
      <c r="JM43" s="14"/>
      <c r="JN43" s="14"/>
      <c r="JO43" s="14"/>
      <c r="JP43" s="14"/>
      <c r="JQ43" s="14"/>
      <c r="JR43" s="14"/>
      <c r="JS43" s="14"/>
      <c r="JT43" s="14"/>
      <c r="JU43" s="14"/>
      <c r="JV43" s="14"/>
      <c r="JW43" s="14"/>
      <c r="JX43" s="14"/>
      <c r="JY43" s="14"/>
      <c r="JZ43" s="14"/>
      <c r="KA43" s="14"/>
      <c r="KB43" s="14"/>
      <c r="KC43" s="14"/>
      <c r="KD43" s="73" t="s">
        <v>289</v>
      </c>
      <c r="KE43" s="73">
        <v>1</v>
      </c>
      <c r="KF43" s="73">
        <v>0</v>
      </c>
      <c r="KG43" s="73">
        <v>0</v>
      </c>
      <c r="KH43" s="73">
        <v>0</v>
      </c>
      <c r="KI43" s="73">
        <v>0</v>
      </c>
      <c r="KJ43" s="73">
        <v>0</v>
      </c>
      <c r="KK43" s="73">
        <v>0</v>
      </c>
      <c r="KL43" s="73">
        <v>0</v>
      </c>
      <c r="KM43" s="73">
        <v>0</v>
      </c>
      <c r="KN43" s="14"/>
      <c r="KO43" s="57"/>
      <c r="KP43" s="73" t="s">
        <v>311</v>
      </c>
      <c r="KQ43" s="73">
        <v>0</v>
      </c>
      <c r="KR43" s="73">
        <v>0</v>
      </c>
      <c r="KS43" s="73">
        <v>0</v>
      </c>
      <c r="KT43" s="73">
        <v>0</v>
      </c>
      <c r="KU43" s="73">
        <v>0</v>
      </c>
      <c r="KV43" s="73">
        <v>0</v>
      </c>
      <c r="KW43" s="73">
        <v>0</v>
      </c>
      <c r="KX43" s="73">
        <v>0</v>
      </c>
      <c r="KY43" s="73">
        <v>0</v>
      </c>
      <c r="KZ43" s="73">
        <v>0</v>
      </c>
      <c r="LA43" s="73">
        <v>0</v>
      </c>
      <c r="LB43" s="73">
        <v>0</v>
      </c>
      <c r="LC43" s="73">
        <v>0</v>
      </c>
      <c r="LD43" s="73">
        <v>0</v>
      </c>
      <c r="LE43" s="73">
        <v>1</v>
      </c>
      <c r="LF43" s="73">
        <v>0</v>
      </c>
      <c r="LG43" s="73">
        <v>0</v>
      </c>
      <c r="LH43" s="73" t="s">
        <v>3033</v>
      </c>
      <c r="LI43" s="73" t="s">
        <v>318</v>
      </c>
      <c r="LJ43" s="14"/>
      <c r="LK43" s="14"/>
      <c r="LL43" s="14"/>
      <c r="LM43" s="14"/>
      <c r="LN43" s="14"/>
      <c r="LO43" s="14"/>
      <c r="LP43" s="14"/>
      <c r="LQ43" s="14"/>
      <c r="LR43" s="14"/>
      <c r="LS43" s="14"/>
      <c r="LT43" s="14"/>
      <c r="LU43" s="14"/>
      <c r="LV43" s="14"/>
      <c r="LW43" s="14"/>
      <c r="LX43" s="14"/>
      <c r="LY43" s="14"/>
      <c r="LZ43" s="14"/>
      <c r="MA43" s="14"/>
      <c r="MB43" s="14"/>
      <c r="MC43" s="14"/>
      <c r="MD43" s="14"/>
      <c r="ME43" s="14"/>
      <c r="MF43" s="14"/>
      <c r="MG43" s="14"/>
      <c r="MH43" s="14"/>
      <c r="MI43" s="14"/>
      <c r="MJ43" s="14"/>
      <c r="MK43" s="14"/>
      <c r="ML43" s="14"/>
      <c r="MM43" s="14"/>
      <c r="MN43" s="14"/>
      <c r="MO43" s="14"/>
      <c r="MP43" s="14"/>
      <c r="MQ43" s="14"/>
      <c r="MR43" s="14"/>
      <c r="MS43" s="14"/>
      <c r="MT43" s="14"/>
      <c r="MU43" s="14"/>
      <c r="MV43" s="14"/>
      <c r="MW43" s="14"/>
      <c r="MX43" s="14"/>
      <c r="MY43" s="14" t="s">
        <v>3056</v>
      </c>
      <c r="MZ43" s="14" t="s">
        <v>320</v>
      </c>
      <c r="NA43" s="14">
        <v>0</v>
      </c>
      <c r="NB43" s="14">
        <v>0</v>
      </c>
      <c r="NC43" s="14">
        <v>0</v>
      </c>
      <c r="ND43" s="14">
        <v>1</v>
      </c>
      <c r="NE43" s="14">
        <v>0</v>
      </c>
      <c r="NF43" s="14">
        <v>0</v>
      </c>
      <c r="NG43" s="14">
        <v>0</v>
      </c>
      <c r="NH43" s="14">
        <v>0</v>
      </c>
      <c r="NI43" s="14"/>
      <c r="NJ43" s="14"/>
      <c r="NK43" s="14"/>
      <c r="NL43" s="14"/>
      <c r="NM43" s="14"/>
      <c r="NN43" s="14"/>
      <c r="NO43" s="14"/>
      <c r="NP43" s="14"/>
      <c r="NQ43" s="14"/>
      <c r="NR43" s="14"/>
      <c r="NS43" s="14"/>
      <c r="NT43" s="14"/>
      <c r="NU43" s="14"/>
      <c r="NV43" s="14"/>
      <c r="NW43" s="14"/>
      <c r="NX43" s="14"/>
      <c r="NY43" s="14"/>
      <c r="NZ43" s="14"/>
      <c r="OA43" s="14"/>
      <c r="OB43" s="14"/>
      <c r="OC43" s="14"/>
      <c r="OD43" s="14"/>
      <c r="OE43" s="73" t="s">
        <v>255</v>
      </c>
      <c r="OF43" s="73">
        <v>0</v>
      </c>
      <c r="OG43" s="73">
        <v>0</v>
      </c>
      <c r="OH43" s="73">
        <v>0</v>
      </c>
      <c r="OI43" s="73">
        <v>0</v>
      </c>
      <c r="OJ43" s="73">
        <v>0</v>
      </c>
      <c r="OK43" s="73">
        <v>0</v>
      </c>
      <c r="OL43" s="73">
        <v>0</v>
      </c>
      <c r="OM43" s="73">
        <v>0</v>
      </c>
      <c r="ON43" s="73">
        <v>0</v>
      </c>
      <c r="OO43" s="73">
        <v>0</v>
      </c>
      <c r="OP43" s="73">
        <v>1</v>
      </c>
      <c r="OQ43" s="73">
        <v>0</v>
      </c>
      <c r="OR43" s="73"/>
      <c r="OS43" s="14"/>
      <c r="OT43" s="14"/>
      <c r="OU43" s="14"/>
      <c r="OV43" s="14"/>
      <c r="OW43" s="14"/>
      <c r="OX43" s="14"/>
      <c r="OY43" s="14"/>
      <c r="OZ43" s="14"/>
      <c r="PA43" s="14"/>
      <c r="PB43" s="14"/>
      <c r="PC43" s="14"/>
      <c r="PD43" s="14"/>
      <c r="PE43" s="14"/>
      <c r="PF43" s="14"/>
      <c r="PG43" s="14"/>
      <c r="PH43" s="14"/>
      <c r="PI43" s="14"/>
      <c r="PJ43" s="14"/>
      <c r="PK43" s="14"/>
      <c r="PL43" s="14"/>
      <c r="PM43" s="14"/>
      <c r="PN43" s="14"/>
      <c r="PO43" s="14"/>
      <c r="PP43" s="14"/>
      <c r="PQ43" s="14"/>
      <c r="PR43" s="14"/>
      <c r="PS43" s="73" t="s">
        <v>267</v>
      </c>
      <c r="PT43" s="73">
        <v>1</v>
      </c>
      <c r="PU43" s="73">
        <v>0</v>
      </c>
      <c r="PV43" s="73">
        <v>0</v>
      </c>
      <c r="PW43" s="73">
        <v>0</v>
      </c>
      <c r="PX43" s="73">
        <v>0</v>
      </c>
      <c r="PY43" s="73">
        <v>0</v>
      </c>
      <c r="PZ43" s="73">
        <v>0</v>
      </c>
      <c r="QA43" s="73">
        <v>0</v>
      </c>
      <c r="QB43" s="73">
        <v>0</v>
      </c>
      <c r="QC43" s="73">
        <v>0</v>
      </c>
      <c r="QD43" s="73"/>
      <c r="QE43" s="14"/>
      <c r="QF43" s="14"/>
      <c r="QG43" s="14"/>
      <c r="QH43" s="14"/>
      <c r="QI43" s="14"/>
      <c r="QJ43" s="14"/>
      <c r="QK43" s="14"/>
      <c r="QL43" s="14"/>
      <c r="QM43" s="14"/>
      <c r="QN43" s="14"/>
      <c r="QO43" s="14"/>
      <c r="QP43" s="14"/>
      <c r="QQ43" s="14"/>
      <c r="QR43" s="14"/>
      <c r="QS43" s="14"/>
      <c r="QT43" s="14"/>
      <c r="QU43" s="14"/>
      <c r="QV43" s="14"/>
      <c r="QW43" s="14"/>
      <c r="QX43" s="14"/>
      <c r="QY43" s="14"/>
      <c r="QZ43" s="14"/>
      <c r="RA43" s="14"/>
      <c r="RB43" s="14"/>
      <c r="RC43" s="73" t="s">
        <v>267</v>
      </c>
      <c r="RD43" s="73">
        <v>1</v>
      </c>
      <c r="RE43" s="73">
        <v>0</v>
      </c>
      <c r="RF43" s="73">
        <v>0</v>
      </c>
      <c r="RG43" s="73">
        <v>0</v>
      </c>
      <c r="RH43" s="73">
        <v>0</v>
      </c>
      <c r="RI43" s="73">
        <v>0</v>
      </c>
      <c r="RJ43" s="73">
        <v>0</v>
      </c>
      <c r="RK43" s="73">
        <v>0</v>
      </c>
      <c r="RL43" s="73">
        <v>0</v>
      </c>
      <c r="RM43" s="73">
        <v>0</v>
      </c>
      <c r="RN43" s="73">
        <v>0</v>
      </c>
      <c r="RO43" s="73"/>
      <c r="RP43" s="14"/>
      <c r="RQ43" s="14"/>
      <c r="RR43" s="14"/>
      <c r="RS43" s="14"/>
      <c r="RT43" s="14"/>
      <c r="RU43" s="14"/>
      <c r="RV43" s="14"/>
      <c r="RW43" s="14"/>
      <c r="RX43" s="14"/>
      <c r="RY43" s="14"/>
      <c r="RZ43" s="14"/>
      <c r="SA43" s="14"/>
      <c r="SB43" s="14"/>
      <c r="SC43" s="14" t="s">
        <v>287</v>
      </c>
      <c r="SD43" s="14">
        <v>1</v>
      </c>
      <c r="SE43" s="14">
        <v>0</v>
      </c>
      <c r="SF43" s="14">
        <v>0</v>
      </c>
      <c r="SG43" s="14">
        <v>0</v>
      </c>
      <c r="SH43" s="14">
        <v>0</v>
      </c>
      <c r="SI43" s="14">
        <v>0</v>
      </c>
      <c r="SJ43" s="14">
        <v>0</v>
      </c>
      <c r="SK43" s="14">
        <v>0</v>
      </c>
      <c r="SL43" s="14">
        <v>0</v>
      </c>
      <c r="SM43" s="14">
        <v>0</v>
      </c>
      <c r="SN43" s="14">
        <v>0</v>
      </c>
      <c r="SO43" s="14">
        <v>0</v>
      </c>
      <c r="SP43" s="14">
        <v>0</v>
      </c>
      <c r="SQ43" s="14"/>
      <c r="SR43" s="14"/>
      <c r="SS43" s="14"/>
      <c r="ST43" s="14"/>
      <c r="SU43" s="14"/>
      <c r="SV43" s="14"/>
      <c r="SW43" s="73" t="s">
        <v>271</v>
      </c>
      <c r="SX43" s="73">
        <v>1</v>
      </c>
      <c r="SY43" s="73">
        <v>0</v>
      </c>
      <c r="SZ43" s="73">
        <v>0</v>
      </c>
      <c r="TA43" s="14"/>
      <c r="TB43" s="14"/>
      <c r="TC43" s="14"/>
      <c r="TD43" s="14"/>
      <c r="TE43" s="14"/>
      <c r="TF43" s="14"/>
      <c r="TG43" s="14"/>
      <c r="TH43" s="14"/>
      <c r="TI43" s="73" t="s">
        <v>240</v>
      </c>
      <c r="TJ43" s="73" t="s">
        <v>255</v>
      </c>
      <c r="TK43" s="14"/>
      <c r="TL43" s="14"/>
      <c r="TM43" s="14"/>
      <c r="TN43" s="14"/>
      <c r="TO43" s="14"/>
      <c r="TP43" s="14"/>
      <c r="TR43" s="14">
        <v>232223859</v>
      </c>
      <c r="TS43" s="14" t="s">
        <v>2622</v>
      </c>
      <c r="TT43" s="12">
        <v>44515.311574074083</v>
      </c>
      <c r="TU43" s="14"/>
      <c r="TV43" s="14"/>
      <c r="TW43" s="14" t="s">
        <v>279</v>
      </c>
      <c r="TX43" s="14" t="s">
        <v>280</v>
      </c>
      <c r="TY43" s="14"/>
      <c r="TZ43" s="14">
        <v>41</v>
      </c>
    </row>
    <row r="44" spans="1:546" s="34" customFormat="1" x14ac:dyDescent="0.25">
      <c r="A44" s="12">
        <v>44515.388853865741</v>
      </c>
      <c r="B44" s="12">
        <v>44515.394554016202</v>
      </c>
      <c r="C44" s="12">
        <v>44515</v>
      </c>
      <c r="D44" s="14" t="s">
        <v>571</v>
      </c>
      <c r="E44" s="14" t="s">
        <v>2546</v>
      </c>
      <c r="F44" s="12">
        <v>44513</v>
      </c>
      <c r="G44" s="14" t="s">
        <v>240</v>
      </c>
      <c r="H44" s="14" t="s">
        <v>240</v>
      </c>
      <c r="I44" s="14" t="s">
        <v>252</v>
      </c>
      <c r="J44" s="14" t="s">
        <v>496</v>
      </c>
      <c r="K44" s="14" t="s">
        <v>242</v>
      </c>
      <c r="L44" s="14"/>
      <c r="M44" s="14" t="s">
        <v>243</v>
      </c>
      <c r="N44" s="14" t="s">
        <v>2146</v>
      </c>
      <c r="O44" s="14">
        <v>0</v>
      </c>
      <c r="P44" s="14">
        <v>1</v>
      </c>
      <c r="Q44" s="14">
        <v>0</v>
      </c>
      <c r="R44" s="14">
        <v>0</v>
      </c>
      <c r="S44" s="14">
        <v>0</v>
      </c>
      <c r="T44" s="14">
        <v>0</v>
      </c>
      <c r="U44" s="14">
        <v>0</v>
      </c>
      <c r="V44" s="14">
        <v>0</v>
      </c>
      <c r="W44" s="14">
        <v>0</v>
      </c>
      <c r="X44" s="14">
        <v>0</v>
      </c>
      <c r="Y44" s="14"/>
      <c r="Z44" s="14">
        <v>75</v>
      </c>
      <c r="AA44" s="14">
        <v>55</v>
      </c>
      <c r="AB44" s="14">
        <v>1</v>
      </c>
      <c r="AC44" s="14"/>
      <c r="AD44" s="14"/>
      <c r="AE44" s="14"/>
      <c r="AF44" s="14"/>
      <c r="AG44" s="14" t="s">
        <v>487</v>
      </c>
      <c r="AH44" s="14">
        <v>0</v>
      </c>
      <c r="AI44" s="14">
        <v>0</v>
      </c>
      <c r="AJ44" s="14">
        <v>1</v>
      </c>
      <c r="AK44" s="14">
        <v>0</v>
      </c>
      <c r="AL44" s="14">
        <v>0</v>
      </c>
      <c r="AM44" s="14">
        <v>0</v>
      </c>
      <c r="AN44" s="14">
        <v>0</v>
      </c>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c r="BQ44" s="14"/>
      <c r="BR44" s="14"/>
      <c r="BS44" s="14"/>
      <c r="BT44" s="14"/>
      <c r="BU44" s="14"/>
      <c r="BV44" s="14"/>
      <c r="BW44" s="14"/>
      <c r="BX44" s="14"/>
      <c r="BY44" s="14"/>
      <c r="BZ44" s="14"/>
      <c r="CA44" s="14"/>
      <c r="CB44" s="14" t="s">
        <v>335</v>
      </c>
      <c r="CC44" s="14" t="s">
        <v>247</v>
      </c>
      <c r="CD44" s="14">
        <v>1</v>
      </c>
      <c r="CE44" s="14">
        <v>0</v>
      </c>
      <c r="CF44" s="14">
        <v>0</v>
      </c>
      <c r="CG44" s="14">
        <v>0</v>
      </c>
      <c r="CH44" s="14">
        <v>0</v>
      </c>
      <c r="CI44" s="14">
        <v>0</v>
      </c>
      <c r="CJ44" s="14">
        <v>0</v>
      </c>
      <c r="CK44" s="14">
        <v>0</v>
      </c>
      <c r="CL44" s="14"/>
      <c r="CM44" s="14" t="s">
        <v>352</v>
      </c>
      <c r="CN44" s="14"/>
      <c r="CO44" s="77" t="s">
        <v>336</v>
      </c>
      <c r="CP44" s="14"/>
      <c r="CQ44" s="14">
        <v>200</v>
      </c>
      <c r="CR44" s="14"/>
      <c r="CS44" s="14"/>
      <c r="CT44" s="14"/>
      <c r="CU44" s="14"/>
      <c r="CV44" s="14"/>
      <c r="CW44" s="14"/>
      <c r="CX44" s="14"/>
      <c r="CY44" s="14"/>
      <c r="CZ44" s="14"/>
      <c r="DA44" s="14" t="s">
        <v>250</v>
      </c>
      <c r="DB44" s="14"/>
      <c r="DC44" s="14"/>
      <c r="DD44" s="14"/>
      <c r="DE44" s="14"/>
      <c r="DF44" s="14"/>
      <c r="DG44" s="14"/>
      <c r="DH44" s="14"/>
      <c r="DI44" s="14"/>
      <c r="DJ44" s="14"/>
      <c r="DK44" s="14"/>
      <c r="DL44" s="14"/>
      <c r="DM44" s="14"/>
      <c r="DN44" s="14"/>
      <c r="DO44" s="14"/>
      <c r="DP44" s="14"/>
      <c r="DQ44" s="14"/>
      <c r="DR44" s="14"/>
      <c r="DS44" s="14"/>
      <c r="DT44" s="14"/>
      <c r="DU44" s="14"/>
      <c r="DV44" s="14"/>
      <c r="DW44" s="14"/>
      <c r="DX44" s="14"/>
      <c r="DY44" s="14"/>
      <c r="DZ44" s="14"/>
      <c r="EA44" s="14"/>
      <c r="EB44" s="14"/>
      <c r="EC44" s="14"/>
      <c r="ED44" s="14"/>
      <c r="EE44" s="14"/>
      <c r="EF44" s="14"/>
      <c r="EG44" s="14"/>
      <c r="EH44" s="14"/>
      <c r="EI44" s="14"/>
      <c r="EJ44" s="14"/>
      <c r="EK44" s="14"/>
      <c r="EL44" s="14"/>
      <c r="EM44" s="14"/>
      <c r="EN44" s="14"/>
      <c r="EO44" s="14"/>
      <c r="EP44" s="14"/>
      <c r="EQ44" s="14"/>
      <c r="ER44" s="14"/>
      <c r="ES44" s="14"/>
      <c r="ET44" s="14"/>
      <c r="EU44" s="14"/>
      <c r="EV44" s="14"/>
      <c r="EW44" s="14"/>
      <c r="EX44" s="14"/>
      <c r="EY44" s="14"/>
      <c r="EZ44" s="14"/>
      <c r="FA44" s="14" t="s">
        <v>251</v>
      </c>
      <c r="FB44" s="14"/>
      <c r="FC44" s="14" t="s">
        <v>542</v>
      </c>
      <c r="FD44" s="14">
        <v>1</v>
      </c>
      <c r="FE44" s="14">
        <v>0</v>
      </c>
      <c r="FF44" s="14">
        <v>0</v>
      </c>
      <c r="FG44" s="14">
        <v>0</v>
      </c>
      <c r="FH44" s="14">
        <v>0</v>
      </c>
      <c r="FI44" s="14">
        <v>0</v>
      </c>
      <c r="FJ44" s="14">
        <v>0</v>
      </c>
      <c r="FK44" s="14">
        <v>0</v>
      </c>
      <c r="FL44" s="14">
        <v>0</v>
      </c>
      <c r="FM44" s="14">
        <v>0</v>
      </c>
      <c r="FN44" s="14">
        <v>0</v>
      </c>
      <c r="FO44" s="14">
        <v>0</v>
      </c>
      <c r="FP44" s="14">
        <v>0</v>
      </c>
      <c r="FQ44" s="14">
        <v>0</v>
      </c>
      <c r="FR44" s="14">
        <v>0</v>
      </c>
      <c r="FS44" s="14">
        <v>0</v>
      </c>
      <c r="FT44" s="14">
        <v>0</v>
      </c>
      <c r="FU44" s="14">
        <v>0</v>
      </c>
      <c r="FV44" s="14">
        <v>0</v>
      </c>
      <c r="FW44" s="14">
        <v>0</v>
      </c>
      <c r="FX44" s="14"/>
      <c r="FY44" s="14"/>
      <c r="FZ44" s="14"/>
      <c r="GA44" s="14"/>
      <c r="GB44" s="14" t="s">
        <v>240</v>
      </c>
      <c r="GC44" s="14"/>
      <c r="GD44" s="14"/>
      <c r="GE44" s="14"/>
      <c r="GF44" s="14" t="s">
        <v>255</v>
      </c>
      <c r="GG44" s="14"/>
      <c r="GH44" s="14"/>
      <c r="GI44" s="14"/>
      <c r="GJ44" s="14"/>
      <c r="GK44" s="14"/>
      <c r="GL44" s="14"/>
      <c r="GM44" s="14"/>
      <c r="GN44" s="14"/>
      <c r="GO44" s="14"/>
      <c r="GP44" s="14" t="s">
        <v>287</v>
      </c>
      <c r="GQ44" s="14">
        <v>1</v>
      </c>
      <c r="GR44" s="14">
        <v>0</v>
      </c>
      <c r="GS44" s="14">
        <v>0</v>
      </c>
      <c r="GT44" s="14">
        <v>0</v>
      </c>
      <c r="GU44" s="14">
        <v>0</v>
      </c>
      <c r="GV44" s="14">
        <v>0</v>
      </c>
      <c r="GW44" s="14"/>
      <c r="GX44" s="14"/>
      <c r="GY44" s="14"/>
      <c r="GZ44" s="14"/>
      <c r="HA44" s="14"/>
      <c r="HB44" s="14"/>
      <c r="HC44" s="14"/>
      <c r="HD44" s="14"/>
      <c r="HE44" s="14"/>
      <c r="HF44" s="14" t="s">
        <v>606</v>
      </c>
      <c r="HG44" s="14">
        <v>0</v>
      </c>
      <c r="HH44" s="14">
        <v>0</v>
      </c>
      <c r="HI44" s="14">
        <v>1</v>
      </c>
      <c r="HJ44" s="14">
        <v>0</v>
      </c>
      <c r="HK44" s="14">
        <v>0</v>
      </c>
      <c r="HL44" s="14">
        <v>0</v>
      </c>
      <c r="HM44" s="14">
        <v>0</v>
      </c>
      <c r="HN44" s="14">
        <v>0</v>
      </c>
      <c r="HO44" s="14">
        <v>0</v>
      </c>
      <c r="HP44" s="14">
        <v>0</v>
      </c>
      <c r="HQ44" s="14">
        <v>0</v>
      </c>
      <c r="HR44" s="14">
        <v>0</v>
      </c>
      <c r="HS44" s="14"/>
      <c r="HT44" s="14" t="s">
        <v>357</v>
      </c>
      <c r="HU44" s="14"/>
      <c r="HV44" s="14"/>
      <c r="HW44" s="14"/>
      <c r="HX44" s="14" t="s">
        <v>240</v>
      </c>
      <c r="HY44" s="14"/>
      <c r="HZ44" s="14"/>
      <c r="IA44" s="14"/>
      <c r="IB44" s="14"/>
      <c r="IC44" s="14"/>
      <c r="ID44" s="14"/>
      <c r="IE44" s="14"/>
      <c r="IF44" s="14"/>
      <c r="IG44" s="14"/>
      <c r="IH44" s="14"/>
      <c r="II44" s="14"/>
      <c r="IJ44" s="14"/>
      <c r="IK44" s="14"/>
      <c r="IL44" s="14"/>
      <c r="IM44" s="14"/>
      <c r="IN44" s="14"/>
      <c r="IO44" s="73"/>
      <c r="IP44" s="14"/>
      <c r="IQ44" s="14"/>
      <c r="IR44" s="14"/>
      <c r="IS44" s="14"/>
      <c r="IT44" s="14"/>
      <c r="IU44" s="14"/>
      <c r="IV44" s="14"/>
      <c r="IW44" s="14"/>
      <c r="IX44" s="14"/>
      <c r="IY44" s="14"/>
      <c r="IZ44" s="14"/>
      <c r="JA44" s="14"/>
      <c r="JB44" s="14"/>
      <c r="JC44" s="14"/>
      <c r="JD44" s="14"/>
      <c r="JE44" s="14"/>
      <c r="JF44" s="14"/>
      <c r="JG44" s="14"/>
      <c r="JH44" s="14"/>
      <c r="JI44" s="14"/>
      <c r="JJ44" s="14"/>
      <c r="JK44" s="14"/>
      <c r="JL44" s="14"/>
      <c r="JM44" s="14"/>
      <c r="JN44" s="14"/>
      <c r="JO44" s="14"/>
      <c r="JP44" s="14"/>
      <c r="JQ44" s="14"/>
      <c r="JR44" s="14"/>
      <c r="JS44" s="14"/>
      <c r="JT44" s="14"/>
      <c r="JU44" s="14"/>
      <c r="JV44" s="14"/>
      <c r="JW44" s="14"/>
      <c r="JX44" s="14"/>
      <c r="JY44" s="14"/>
      <c r="JZ44" s="14"/>
      <c r="KA44" s="14"/>
      <c r="KB44" s="14"/>
      <c r="KC44" s="14"/>
      <c r="KD44" s="73" t="s">
        <v>2361</v>
      </c>
      <c r="KE44" s="73">
        <v>0</v>
      </c>
      <c r="KF44" s="73">
        <v>0</v>
      </c>
      <c r="KG44" s="73">
        <v>0</v>
      </c>
      <c r="KH44" s="73">
        <v>0</v>
      </c>
      <c r="KI44" s="73">
        <v>1</v>
      </c>
      <c r="KJ44" s="73">
        <v>0</v>
      </c>
      <c r="KK44" s="73">
        <v>0</v>
      </c>
      <c r="KL44" s="73">
        <v>0</v>
      </c>
      <c r="KM44" s="73">
        <v>0</v>
      </c>
      <c r="KN44" s="14"/>
      <c r="KO44" s="57" t="s">
        <v>3008</v>
      </c>
      <c r="KP44" s="73" t="s">
        <v>2624</v>
      </c>
      <c r="KQ44" s="73">
        <v>1</v>
      </c>
      <c r="KR44" s="73">
        <v>1</v>
      </c>
      <c r="KS44" s="73">
        <v>1</v>
      </c>
      <c r="KT44" s="73">
        <v>1</v>
      </c>
      <c r="KU44" s="73">
        <v>1</v>
      </c>
      <c r="KV44" s="73">
        <v>0</v>
      </c>
      <c r="KW44" s="73">
        <v>0</v>
      </c>
      <c r="KX44" s="73">
        <v>0</v>
      </c>
      <c r="KY44" s="73">
        <v>0</v>
      </c>
      <c r="KZ44" s="73">
        <v>0</v>
      </c>
      <c r="LA44" s="73">
        <v>0</v>
      </c>
      <c r="LB44" s="73">
        <v>0</v>
      </c>
      <c r="LC44" s="73">
        <v>0</v>
      </c>
      <c r="LD44" s="73">
        <v>0</v>
      </c>
      <c r="LE44" s="73">
        <v>1</v>
      </c>
      <c r="LF44" s="73">
        <v>0</v>
      </c>
      <c r="LG44" s="73">
        <v>0</v>
      </c>
      <c r="LH44" s="73" t="s">
        <v>3034</v>
      </c>
      <c r="LI44" s="73" t="s">
        <v>318</v>
      </c>
      <c r="LJ44" s="14"/>
      <c r="LK44" s="14"/>
      <c r="LL44" s="14"/>
      <c r="LM44" s="14"/>
      <c r="LN44" s="14"/>
      <c r="LO44" s="14"/>
      <c r="LP44" s="14"/>
      <c r="LQ44" s="14"/>
      <c r="LR44" s="14"/>
      <c r="LS44" s="14"/>
      <c r="LT44" s="14"/>
      <c r="LU44" s="14"/>
      <c r="LV44" s="14"/>
      <c r="LW44" s="14"/>
      <c r="LX44" s="14"/>
      <c r="LY44" s="14"/>
      <c r="LZ44" s="14"/>
      <c r="MA44" s="14"/>
      <c r="MB44" s="14"/>
      <c r="MC44" s="14"/>
      <c r="MD44" s="14"/>
      <c r="ME44" s="14"/>
      <c r="MF44" s="14"/>
      <c r="MG44" s="14"/>
      <c r="MH44" s="14"/>
      <c r="MI44" s="14"/>
      <c r="MJ44" s="14"/>
      <c r="MK44" s="14"/>
      <c r="ML44" s="14"/>
      <c r="MM44" s="14"/>
      <c r="MN44" s="14"/>
      <c r="MO44" s="14"/>
      <c r="MP44" s="14"/>
      <c r="MQ44" s="14"/>
      <c r="MR44" s="14"/>
      <c r="MS44" s="14"/>
      <c r="MT44" s="14"/>
      <c r="MU44" s="14"/>
      <c r="MV44" s="14"/>
      <c r="MW44" s="14"/>
      <c r="MX44" s="14"/>
      <c r="MY44" s="14" t="s">
        <v>3048</v>
      </c>
      <c r="MZ44" s="14" t="s">
        <v>320</v>
      </c>
      <c r="NA44" s="14">
        <v>0</v>
      </c>
      <c r="NB44" s="14">
        <v>0</v>
      </c>
      <c r="NC44" s="14">
        <v>0</v>
      </c>
      <c r="ND44" s="14">
        <v>1</v>
      </c>
      <c r="NE44" s="14">
        <v>0</v>
      </c>
      <c r="NF44" s="14">
        <v>0</v>
      </c>
      <c r="NG44" s="14">
        <v>0</v>
      </c>
      <c r="NH44" s="14">
        <v>0</v>
      </c>
      <c r="NI44" s="14"/>
      <c r="NJ44" s="14" t="s">
        <v>2627</v>
      </c>
      <c r="NK44" s="14">
        <v>0</v>
      </c>
      <c r="NL44" s="14">
        <v>1</v>
      </c>
      <c r="NM44" s="14">
        <v>0</v>
      </c>
      <c r="NN44" s="14">
        <v>1</v>
      </c>
      <c r="NO44" s="14">
        <v>1</v>
      </c>
      <c r="NP44" s="14">
        <v>0</v>
      </c>
      <c r="NQ44" s="14"/>
      <c r="NR44" s="14"/>
      <c r="NS44" s="14"/>
      <c r="NT44" s="14"/>
      <c r="NU44" s="14"/>
      <c r="NV44" s="14"/>
      <c r="NW44" s="14"/>
      <c r="NX44" s="14"/>
      <c r="NY44" s="14"/>
      <c r="NZ44" s="14"/>
      <c r="OA44" s="14"/>
      <c r="OB44" s="14"/>
      <c r="OC44" s="14"/>
      <c r="OD44" s="14"/>
      <c r="OE44" s="73" t="s">
        <v>255</v>
      </c>
      <c r="OF44" s="73">
        <v>0</v>
      </c>
      <c r="OG44" s="73">
        <v>0</v>
      </c>
      <c r="OH44" s="73">
        <v>0</v>
      </c>
      <c r="OI44" s="73">
        <v>0</v>
      </c>
      <c r="OJ44" s="73">
        <v>0</v>
      </c>
      <c r="OK44" s="73">
        <v>0</v>
      </c>
      <c r="OL44" s="73">
        <v>0</v>
      </c>
      <c r="OM44" s="73">
        <v>0</v>
      </c>
      <c r="ON44" s="73">
        <v>0</v>
      </c>
      <c r="OO44" s="73">
        <v>0</v>
      </c>
      <c r="OP44" s="73">
        <v>1</v>
      </c>
      <c r="OQ44" s="73">
        <v>0</v>
      </c>
      <c r="OR44" s="73"/>
      <c r="OS44" s="14"/>
      <c r="OT44" s="14"/>
      <c r="OU44" s="14"/>
      <c r="OV44" s="14"/>
      <c r="OW44" s="14"/>
      <c r="OX44" s="14"/>
      <c r="OY44" s="14"/>
      <c r="OZ44" s="14"/>
      <c r="PA44" s="14"/>
      <c r="PB44" s="14"/>
      <c r="PC44" s="14"/>
      <c r="PD44" s="14"/>
      <c r="PE44" s="14"/>
      <c r="PF44" s="14"/>
      <c r="PG44" s="14"/>
      <c r="PH44" s="14"/>
      <c r="PI44" s="14"/>
      <c r="PJ44" s="14"/>
      <c r="PK44" s="14"/>
      <c r="PL44" s="14"/>
      <c r="PM44" s="14"/>
      <c r="PN44" s="14"/>
      <c r="PO44" s="14"/>
      <c r="PP44" s="14"/>
      <c r="PQ44" s="14"/>
      <c r="PR44" s="14"/>
      <c r="PS44" s="73" t="s">
        <v>267</v>
      </c>
      <c r="PT44" s="73">
        <v>1</v>
      </c>
      <c r="PU44" s="73">
        <v>0</v>
      </c>
      <c r="PV44" s="73">
        <v>0</v>
      </c>
      <c r="PW44" s="73">
        <v>0</v>
      </c>
      <c r="PX44" s="73">
        <v>0</v>
      </c>
      <c r="PY44" s="73">
        <v>0</v>
      </c>
      <c r="PZ44" s="73">
        <v>0</v>
      </c>
      <c r="QA44" s="73">
        <v>0</v>
      </c>
      <c r="QB44" s="73">
        <v>0</v>
      </c>
      <c r="QC44" s="73">
        <v>0</v>
      </c>
      <c r="QD44" s="73"/>
      <c r="QE44" s="14"/>
      <c r="QF44" s="14"/>
      <c r="QG44" s="14"/>
      <c r="QH44" s="14"/>
      <c r="QI44" s="14"/>
      <c r="QJ44" s="14"/>
      <c r="QK44" s="14"/>
      <c r="QL44" s="14"/>
      <c r="QM44" s="14"/>
      <c r="QN44" s="14"/>
      <c r="QO44" s="14"/>
      <c r="QP44" s="14"/>
      <c r="QQ44" s="14"/>
      <c r="QR44" s="14"/>
      <c r="QS44" s="14"/>
      <c r="QT44" s="14"/>
      <c r="QU44" s="14"/>
      <c r="QV44" s="14"/>
      <c r="QW44" s="14"/>
      <c r="QX44" s="14"/>
      <c r="QY44" s="14"/>
      <c r="QZ44" s="14"/>
      <c r="RA44" s="14"/>
      <c r="RB44" s="14"/>
      <c r="RC44" s="73" t="s">
        <v>267</v>
      </c>
      <c r="RD44" s="73">
        <v>1</v>
      </c>
      <c r="RE44" s="73">
        <v>0</v>
      </c>
      <c r="RF44" s="73">
        <v>0</v>
      </c>
      <c r="RG44" s="73">
        <v>0</v>
      </c>
      <c r="RH44" s="73">
        <v>0</v>
      </c>
      <c r="RI44" s="73">
        <v>0</v>
      </c>
      <c r="RJ44" s="73">
        <v>0</v>
      </c>
      <c r="RK44" s="73">
        <v>0</v>
      </c>
      <c r="RL44" s="73">
        <v>0</v>
      </c>
      <c r="RM44" s="73">
        <v>0</v>
      </c>
      <c r="RN44" s="73">
        <v>0</v>
      </c>
      <c r="RO44" s="73"/>
      <c r="RP44" s="14"/>
      <c r="RQ44" s="14"/>
      <c r="RR44" s="14"/>
      <c r="RS44" s="14"/>
      <c r="RT44" s="14"/>
      <c r="RU44" s="14"/>
      <c r="RV44" s="14"/>
      <c r="RW44" s="14"/>
      <c r="RX44" s="14"/>
      <c r="RY44" s="14"/>
      <c r="RZ44" s="14"/>
      <c r="SA44" s="14"/>
      <c r="SB44" s="14"/>
      <c r="SC44" s="14" t="s">
        <v>2042</v>
      </c>
      <c r="SD44" s="14">
        <v>0</v>
      </c>
      <c r="SE44" s="14">
        <v>0</v>
      </c>
      <c r="SF44" s="14">
        <v>0</v>
      </c>
      <c r="SG44" s="14">
        <v>0</v>
      </c>
      <c r="SH44" s="14">
        <v>1</v>
      </c>
      <c r="SI44" s="14">
        <v>0</v>
      </c>
      <c r="SJ44" s="14">
        <v>0</v>
      </c>
      <c r="SK44" s="14">
        <v>0</v>
      </c>
      <c r="SL44" s="14">
        <v>0</v>
      </c>
      <c r="SM44" s="14">
        <v>0</v>
      </c>
      <c r="SN44" s="14">
        <v>0</v>
      </c>
      <c r="SO44" s="14">
        <v>0</v>
      </c>
      <c r="SP44" s="14">
        <v>0</v>
      </c>
      <c r="SQ44" s="14"/>
      <c r="SR44" s="14" t="s">
        <v>3083</v>
      </c>
      <c r="SS44" s="14"/>
      <c r="ST44" s="14"/>
      <c r="SU44" s="14"/>
      <c r="SV44" s="14"/>
      <c r="SW44" s="73" t="s">
        <v>271</v>
      </c>
      <c r="SX44" s="73">
        <v>1</v>
      </c>
      <c r="SY44" s="73">
        <v>0</v>
      </c>
      <c r="SZ44" s="73">
        <v>0</v>
      </c>
      <c r="TA44" s="14"/>
      <c r="TB44" s="14"/>
      <c r="TC44" s="14"/>
      <c r="TD44" s="14"/>
      <c r="TE44" s="14"/>
      <c r="TF44" s="14"/>
      <c r="TG44" s="14"/>
      <c r="TH44" s="14"/>
      <c r="TI44" s="73" t="s">
        <v>240</v>
      </c>
      <c r="TJ44" s="73" t="s">
        <v>255</v>
      </c>
      <c r="TK44" s="14"/>
      <c r="TL44" s="14"/>
      <c r="TM44" s="14"/>
      <c r="TN44" s="14"/>
      <c r="TO44" s="14"/>
      <c r="TP44" s="14"/>
      <c r="TR44" s="14">
        <v>232223868</v>
      </c>
      <c r="TS44" s="14" t="s">
        <v>2629</v>
      </c>
      <c r="TT44" s="12">
        <v>44515.311597222222</v>
      </c>
      <c r="TU44" s="14"/>
      <c r="TV44" s="14"/>
      <c r="TW44" s="14" t="s">
        <v>279</v>
      </c>
      <c r="TX44" s="14" t="s">
        <v>280</v>
      </c>
      <c r="TY44" s="14"/>
      <c r="TZ44" s="14">
        <v>42</v>
      </c>
    </row>
    <row r="45" spans="1:546" s="15" customFormat="1" x14ac:dyDescent="0.25">
      <c r="A45" s="12">
        <v>44515.395188379633</v>
      </c>
      <c r="B45" s="12">
        <v>44515.401031134257</v>
      </c>
      <c r="C45" s="12">
        <v>44515</v>
      </c>
      <c r="D45" s="14" t="s">
        <v>571</v>
      </c>
      <c r="E45" s="14" t="s">
        <v>2546</v>
      </c>
      <c r="F45" s="12">
        <v>44510</v>
      </c>
      <c r="G45" s="14" t="s">
        <v>240</v>
      </c>
      <c r="H45" s="14" t="s">
        <v>252</v>
      </c>
      <c r="I45" s="14" t="s">
        <v>252</v>
      </c>
      <c r="J45" s="14" t="s">
        <v>496</v>
      </c>
      <c r="K45" s="14" t="s">
        <v>242</v>
      </c>
      <c r="L45" s="14"/>
      <c r="M45" s="14" t="s">
        <v>308</v>
      </c>
      <c r="N45" s="14"/>
      <c r="O45" s="14"/>
      <c r="P45" s="14"/>
      <c r="Q45" s="14"/>
      <c r="R45" s="14"/>
      <c r="S45" s="14"/>
      <c r="T45" s="14"/>
      <c r="U45" s="14"/>
      <c r="V45" s="14"/>
      <c r="W45" s="14"/>
      <c r="X45" s="14"/>
      <c r="Y45" s="14"/>
      <c r="Z45" s="14"/>
      <c r="AA45" s="14"/>
      <c r="AB45" s="14"/>
      <c r="AC45" s="14" t="s">
        <v>309</v>
      </c>
      <c r="AD45" s="14">
        <v>0</v>
      </c>
      <c r="AE45" s="14">
        <v>1</v>
      </c>
      <c r="AF45" s="14">
        <v>0</v>
      </c>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14"/>
      <c r="BV45" s="14"/>
      <c r="BW45" s="14"/>
      <c r="BX45" s="14"/>
      <c r="BY45" s="14"/>
      <c r="BZ45" s="14"/>
      <c r="CA45" s="14"/>
      <c r="CB45" s="14" t="s">
        <v>335</v>
      </c>
      <c r="CC45" s="14" t="s">
        <v>284</v>
      </c>
      <c r="CD45" s="14">
        <v>1</v>
      </c>
      <c r="CE45" s="14">
        <v>0</v>
      </c>
      <c r="CF45" s="14">
        <v>0</v>
      </c>
      <c r="CG45" s="14">
        <v>0</v>
      </c>
      <c r="CH45" s="14">
        <v>0</v>
      </c>
      <c r="CI45" s="14">
        <v>0</v>
      </c>
      <c r="CJ45" s="14">
        <v>0</v>
      </c>
      <c r="CK45" s="14">
        <v>0</v>
      </c>
      <c r="CL45" s="14"/>
      <c r="CM45" s="14" t="s">
        <v>352</v>
      </c>
      <c r="CN45" s="14"/>
      <c r="CO45" s="77" t="s">
        <v>336</v>
      </c>
      <c r="CP45" s="14"/>
      <c r="CQ45" s="14">
        <v>450</v>
      </c>
      <c r="CR45" s="14"/>
      <c r="CS45" s="14"/>
      <c r="CT45" s="14"/>
      <c r="CU45" s="14"/>
      <c r="CV45" s="14"/>
      <c r="CW45" s="14"/>
      <c r="CX45" s="14"/>
      <c r="CY45" s="14"/>
      <c r="CZ45" s="14"/>
      <c r="DA45" s="14" t="s">
        <v>250</v>
      </c>
      <c r="DB45" s="14"/>
      <c r="DC45" s="14"/>
      <c r="DD45" s="14"/>
      <c r="DE45" s="14"/>
      <c r="DF45" s="14"/>
      <c r="DG45" s="14"/>
      <c r="DH45" s="14"/>
      <c r="DI45" s="14"/>
      <c r="DJ45" s="14"/>
      <c r="DK45" s="14"/>
      <c r="DL45" s="14"/>
      <c r="DM45" s="14"/>
      <c r="DN45" s="14"/>
      <c r="DO45" s="14"/>
      <c r="DP45" s="14"/>
      <c r="DQ45" s="14"/>
      <c r="DR45" s="14"/>
      <c r="DS45" s="14"/>
      <c r="DT45" s="14"/>
      <c r="DU45" s="14"/>
      <c r="DV45" s="14"/>
      <c r="DW45" s="14"/>
      <c r="DX45" s="14"/>
      <c r="DY45" s="14"/>
      <c r="DZ45" s="14"/>
      <c r="EA45" s="14"/>
      <c r="EB45" s="14"/>
      <c r="EC45" s="14"/>
      <c r="ED45" s="14"/>
      <c r="EE45" s="14"/>
      <c r="EF45" s="14"/>
      <c r="EG45" s="14"/>
      <c r="EH45" s="14"/>
      <c r="EI45" s="14"/>
      <c r="EJ45" s="14"/>
      <c r="EK45" s="14"/>
      <c r="EL45" s="14"/>
      <c r="EM45" s="14"/>
      <c r="EN45" s="14"/>
      <c r="EO45" s="14"/>
      <c r="EP45" s="14"/>
      <c r="EQ45" s="14"/>
      <c r="ER45" s="14"/>
      <c r="ES45" s="14"/>
      <c r="ET45" s="14"/>
      <c r="EU45" s="14"/>
      <c r="EV45" s="14"/>
      <c r="EW45" s="14"/>
      <c r="EX45" s="14"/>
      <c r="EY45" s="14"/>
      <c r="EZ45" s="14"/>
      <c r="FA45" s="14" t="s">
        <v>251</v>
      </c>
      <c r="FB45" s="14"/>
      <c r="FC45" s="14" t="s">
        <v>2679</v>
      </c>
      <c r="FD45" s="14">
        <v>0</v>
      </c>
      <c r="FE45" s="14">
        <v>0</v>
      </c>
      <c r="FF45" s="14">
        <v>1</v>
      </c>
      <c r="FG45" s="14">
        <v>1</v>
      </c>
      <c r="FH45" s="14">
        <v>0</v>
      </c>
      <c r="FI45" s="14">
        <v>1</v>
      </c>
      <c r="FJ45" s="14">
        <v>0</v>
      </c>
      <c r="FK45" s="14">
        <v>1</v>
      </c>
      <c r="FL45" s="14">
        <v>1</v>
      </c>
      <c r="FM45" s="14">
        <v>0</v>
      </c>
      <c r="FN45" s="14">
        <v>0</v>
      </c>
      <c r="FO45" s="14">
        <v>0</v>
      </c>
      <c r="FP45" s="14">
        <v>1</v>
      </c>
      <c r="FQ45" s="14">
        <v>0</v>
      </c>
      <c r="FR45" s="14">
        <v>0</v>
      </c>
      <c r="FS45" s="14">
        <v>0</v>
      </c>
      <c r="FT45" s="14">
        <v>0</v>
      </c>
      <c r="FU45" s="14">
        <v>0</v>
      </c>
      <c r="FV45" s="14">
        <v>0</v>
      </c>
      <c r="FW45" s="14">
        <v>0</v>
      </c>
      <c r="FX45" s="14"/>
      <c r="FY45" s="14"/>
      <c r="FZ45" s="14"/>
      <c r="GA45" s="14"/>
      <c r="GB45" s="14" t="s">
        <v>240</v>
      </c>
      <c r="GC45" s="14"/>
      <c r="GD45" s="14"/>
      <c r="GE45" s="14"/>
      <c r="GF45" s="14" t="s">
        <v>255</v>
      </c>
      <c r="GG45" s="14"/>
      <c r="GH45" s="14"/>
      <c r="GI45" s="14"/>
      <c r="GJ45" s="14"/>
      <c r="GK45" s="14"/>
      <c r="GL45" s="14"/>
      <c r="GM45" s="14"/>
      <c r="GN45" s="14"/>
      <c r="GO45" s="14"/>
      <c r="GP45" s="14" t="s">
        <v>337</v>
      </c>
      <c r="GQ45" s="14">
        <v>0</v>
      </c>
      <c r="GR45" s="14">
        <v>0</v>
      </c>
      <c r="GS45" s="14">
        <v>1</v>
      </c>
      <c r="GT45" s="14">
        <v>0</v>
      </c>
      <c r="GU45" s="14">
        <v>0</v>
      </c>
      <c r="GV45" s="14">
        <v>0</v>
      </c>
      <c r="GW45" s="14"/>
      <c r="GX45" s="14"/>
      <c r="GY45" s="14"/>
      <c r="GZ45" s="14"/>
      <c r="HA45" s="14"/>
      <c r="HB45" s="14"/>
      <c r="HC45" s="14"/>
      <c r="HD45" s="14"/>
      <c r="HE45" s="14"/>
      <c r="HF45" s="14" t="s">
        <v>606</v>
      </c>
      <c r="HG45" s="14">
        <v>0</v>
      </c>
      <c r="HH45" s="14">
        <v>0</v>
      </c>
      <c r="HI45" s="14">
        <v>1</v>
      </c>
      <c r="HJ45" s="14">
        <v>0</v>
      </c>
      <c r="HK45" s="14">
        <v>0</v>
      </c>
      <c r="HL45" s="14">
        <v>0</v>
      </c>
      <c r="HM45" s="14">
        <v>0</v>
      </c>
      <c r="HN45" s="14">
        <v>0</v>
      </c>
      <c r="HO45" s="14">
        <v>0</v>
      </c>
      <c r="HP45" s="14">
        <v>0</v>
      </c>
      <c r="HQ45" s="14">
        <v>0</v>
      </c>
      <c r="HR45" s="14">
        <v>0</v>
      </c>
      <c r="HS45" s="14"/>
      <c r="HT45" s="14" t="s">
        <v>357</v>
      </c>
      <c r="HU45" s="14"/>
      <c r="HV45" s="14"/>
      <c r="HW45" s="14" t="s">
        <v>240</v>
      </c>
      <c r="HX45" s="14"/>
      <c r="HY45" s="14"/>
      <c r="HZ45" s="14"/>
      <c r="IA45" s="14"/>
      <c r="IB45" s="14"/>
      <c r="IC45" s="14"/>
      <c r="ID45" s="14"/>
      <c r="IE45" s="14"/>
      <c r="IF45" s="14"/>
      <c r="IG45" s="14"/>
      <c r="IH45" s="14"/>
      <c r="II45" s="14"/>
      <c r="IJ45" s="14"/>
      <c r="IK45" s="14"/>
      <c r="IL45" s="14"/>
      <c r="IM45" s="14"/>
      <c r="IN45" s="14"/>
      <c r="IO45" s="73"/>
      <c r="IP45" s="14"/>
      <c r="IQ45" s="14"/>
      <c r="IR45" s="14"/>
      <c r="IS45" s="14"/>
      <c r="IT45" s="14"/>
      <c r="IU45" s="14"/>
      <c r="IV45" s="14"/>
      <c r="IW45" s="14"/>
      <c r="IX45" s="14"/>
      <c r="IY45" s="14"/>
      <c r="IZ45" s="14"/>
      <c r="JA45" s="14"/>
      <c r="JB45" s="14"/>
      <c r="JC45" s="14"/>
      <c r="JD45" s="14"/>
      <c r="JE45" s="14"/>
      <c r="JF45" s="14"/>
      <c r="JG45" s="14"/>
      <c r="JH45" s="14"/>
      <c r="JI45" s="14"/>
      <c r="JJ45" s="14"/>
      <c r="JK45" s="14"/>
      <c r="JL45" s="14"/>
      <c r="JM45" s="14"/>
      <c r="JN45" s="14"/>
      <c r="JO45" s="14"/>
      <c r="JP45" s="14"/>
      <c r="JQ45" s="14"/>
      <c r="JR45" s="14"/>
      <c r="JS45" s="14" t="s">
        <v>358</v>
      </c>
      <c r="JT45" s="14">
        <v>0</v>
      </c>
      <c r="JU45" s="14">
        <v>1</v>
      </c>
      <c r="JV45" s="14">
        <v>0</v>
      </c>
      <c r="JW45" s="14">
        <v>0</v>
      </c>
      <c r="JX45" s="14">
        <v>0</v>
      </c>
      <c r="JY45" s="14">
        <v>0</v>
      </c>
      <c r="JZ45" s="14">
        <v>0</v>
      </c>
      <c r="KA45" s="14">
        <v>0</v>
      </c>
      <c r="KB45" s="14">
        <v>0</v>
      </c>
      <c r="KC45" s="14"/>
      <c r="KD45" s="73"/>
      <c r="KE45" s="73"/>
      <c r="KF45" s="73"/>
      <c r="KG45" s="73"/>
      <c r="KH45" s="73"/>
      <c r="KI45" s="73"/>
      <c r="KJ45" s="73"/>
      <c r="KK45" s="73"/>
      <c r="KL45" s="73"/>
      <c r="KM45" s="73"/>
      <c r="KN45" s="14"/>
      <c r="KO45" s="34" t="s">
        <v>2999</v>
      </c>
      <c r="KP45" s="14" t="s">
        <v>3025</v>
      </c>
      <c r="KQ45" s="14">
        <v>1</v>
      </c>
      <c r="KR45" s="14">
        <v>1</v>
      </c>
      <c r="KS45" s="14">
        <v>1</v>
      </c>
      <c r="KT45" s="14">
        <v>1</v>
      </c>
      <c r="KU45" s="14">
        <v>1</v>
      </c>
      <c r="KV45" s="14">
        <v>1</v>
      </c>
      <c r="KW45" s="14">
        <v>0</v>
      </c>
      <c r="KX45" s="14">
        <v>0</v>
      </c>
      <c r="KY45" s="14">
        <v>0</v>
      </c>
      <c r="KZ45" s="14">
        <v>0</v>
      </c>
      <c r="LA45" s="14">
        <v>0</v>
      </c>
      <c r="LB45" s="14">
        <v>0</v>
      </c>
      <c r="LC45" s="14">
        <v>1</v>
      </c>
      <c r="LD45" s="14">
        <v>0</v>
      </c>
      <c r="LE45" s="14">
        <v>0</v>
      </c>
      <c r="LF45" s="14">
        <v>0</v>
      </c>
      <c r="LG45" s="14">
        <v>0</v>
      </c>
      <c r="LH45" s="14"/>
      <c r="LI45" s="14" t="s">
        <v>292</v>
      </c>
      <c r="LJ45" s="14"/>
      <c r="LK45" s="14"/>
      <c r="LL45" s="14"/>
      <c r="LM45" s="14"/>
      <c r="LN45" s="14"/>
      <c r="LO45" s="14"/>
      <c r="LP45" s="14"/>
      <c r="LQ45" s="14"/>
      <c r="LR45" s="14"/>
      <c r="LS45" s="14"/>
      <c r="LT45" s="14"/>
      <c r="LU45" s="14"/>
      <c r="LV45" s="14"/>
      <c r="LW45" s="14"/>
      <c r="LX45" s="14"/>
      <c r="LY45" s="14"/>
      <c r="LZ45" s="14"/>
      <c r="MA45" s="14"/>
      <c r="MB45" s="14"/>
      <c r="MC45" s="14"/>
      <c r="MD45" s="14"/>
      <c r="ME45" s="14"/>
      <c r="MF45" s="14"/>
      <c r="MG45" s="14"/>
      <c r="MH45" s="14"/>
      <c r="MI45" s="14"/>
      <c r="MJ45" s="14"/>
      <c r="MK45" s="14"/>
      <c r="ML45" s="14"/>
      <c r="MM45" s="14"/>
      <c r="MN45" s="14"/>
      <c r="MO45" s="14"/>
      <c r="MP45" s="14"/>
      <c r="MQ45" s="14"/>
      <c r="MR45" s="14"/>
      <c r="MS45" s="14"/>
      <c r="MT45" s="14"/>
      <c r="MU45" s="14"/>
      <c r="MV45" s="14"/>
      <c r="MW45" s="14"/>
      <c r="MX45" s="14"/>
      <c r="MY45" s="14" t="s">
        <v>3057</v>
      </c>
      <c r="MZ45" s="14" t="s">
        <v>320</v>
      </c>
      <c r="NA45" s="14">
        <v>0</v>
      </c>
      <c r="NB45" s="14">
        <v>0</v>
      </c>
      <c r="NC45" s="14">
        <v>0</v>
      </c>
      <c r="ND45" s="14">
        <v>1</v>
      </c>
      <c r="NE45" s="14">
        <v>0</v>
      </c>
      <c r="NF45" s="14">
        <v>0</v>
      </c>
      <c r="NG45" s="14">
        <v>0</v>
      </c>
      <c r="NH45" s="14">
        <v>0</v>
      </c>
      <c r="NI45" s="14"/>
      <c r="NJ45" s="14" t="s">
        <v>549</v>
      </c>
      <c r="NK45" s="14">
        <v>1</v>
      </c>
      <c r="NL45" s="14">
        <v>0</v>
      </c>
      <c r="NM45" s="14">
        <v>1</v>
      </c>
      <c r="NN45" s="14">
        <v>0</v>
      </c>
      <c r="NO45" s="14">
        <v>1</v>
      </c>
      <c r="NP45" s="14">
        <v>1</v>
      </c>
      <c r="NQ45" s="14"/>
      <c r="NR45" s="14"/>
      <c r="NS45" s="14"/>
      <c r="NT45" s="14"/>
      <c r="NU45" s="14"/>
      <c r="NV45" s="14"/>
      <c r="NW45" s="14"/>
      <c r="NX45" s="14"/>
      <c r="NY45" s="14"/>
      <c r="NZ45" s="14"/>
      <c r="OA45" s="14"/>
      <c r="OB45" s="14"/>
      <c r="OC45" s="14"/>
      <c r="OD45" s="14"/>
      <c r="OE45" s="14" t="s">
        <v>267</v>
      </c>
      <c r="OF45" s="14">
        <v>1</v>
      </c>
      <c r="OG45" s="14">
        <v>0</v>
      </c>
      <c r="OH45" s="14">
        <v>0</v>
      </c>
      <c r="OI45" s="14">
        <v>0</v>
      </c>
      <c r="OJ45" s="14">
        <v>0</v>
      </c>
      <c r="OK45" s="14">
        <v>0</v>
      </c>
      <c r="OL45" s="14">
        <v>0</v>
      </c>
      <c r="OM45" s="14">
        <v>0</v>
      </c>
      <c r="ON45" s="14">
        <v>0</v>
      </c>
      <c r="OO45" s="14">
        <v>0</v>
      </c>
      <c r="OP45" s="14">
        <v>0</v>
      </c>
      <c r="OQ45" s="14">
        <v>0</v>
      </c>
      <c r="OR45" s="14"/>
      <c r="OS45" s="14"/>
      <c r="OT45" s="14"/>
      <c r="OU45" s="14"/>
      <c r="OV45" s="14"/>
      <c r="OW45" s="14"/>
      <c r="OX45" s="14"/>
      <c r="OY45" s="14"/>
      <c r="OZ45" s="14"/>
      <c r="PA45" s="14"/>
      <c r="PB45" s="14"/>
      <c r="PC45" s="14"/>
      <c r="PD45" s="14"/>
      <c r="PE45" s="14"/>
      <c r="PF45" s="14"/>
      <c r="PG45" s="14"/>
      <c r="PH45" s="14"/>
      <c r="PI45" s="14"/>
      <c r="PJ45" s="14"/>
      <c r="PK45" s="14"/>
      <c r="PL45" s="14"/>
      <c r="PM45" s="14"/>
      <c r="PN45" s="14"/>
      <c r="PO45" s="14"/>
      <c r="PP45" s="14"/>
      <c r="PQ45" s="14"/>
      <c r="PR45" s="14"/>
      <c r="PS45" s="14" t="s">
        <v>267</v>
      </c>
      <c r="PT45" s="14">
        <v>1</v>
      </c>
      <c r="PU45" s="14">
        <v>0</v>
      </c>
      <c r="PV45" s="14">
        <v>0</v>
      </c>
      <c r="PW45" s="14">
        <v>0</v>
      </c>
      <c r="PX45" s="14">
        <v>0</v>
      </c>
      <c r="PY45" s="14">
        <v>0</v>
      </c>
      <c r="PZ45" s="14">
        <v>0</v>
      </c>
      <c r="QA45" s="14">
        <v>0</v>
      </c>
      <c r="QB45" s="14">
        <v>0</v>
      </c>
      <c r="QC45" s="14">
        <v>0</v>
      </c>
      <c r="QD45" s="14"/>
      <c r="QE45" s="14"/>
      <c r="QF45" s="14"/>
      <c r="QG45" s="14"/>
      <c r="QH45" s="14"/>
      <c r="QI45" s="14"/>
      <c r="QJ45" s="14"/>
      <c r="QK45" s="14"/>
      <c r="QL45" s="14"/>
      <c r="QM45" s="14"/>
      <c r="QN45" s="14"/>
      <c r="QO45" s="14"/>
      <c r="QP45" s="14"/>
      <c r="QQ45" s="14"/>
      <c r="QR45" s="14"/>
      <c r="QS45" s="14"/>
      <c r="QT45" s="14"/>
      <c r="QU45" s="14"/>
      <c r="QV45" s="14"/>
      <c r="QW45" s="14"/>
      <c r="QX45" s="14"/>
      <c r="QY45" s="14"/>
      <c r="QZ45" s="14"/>
      <c r="RA45" s="14"/>
      <c r="RB45" s="14"/>
      <c r="RC45" s="14" t="s">
        <v>267</v>
      </c>
      <c r="RD45" s="14">
        <v>1</v>
      </c>
      <c r="RE45" s="14">
        <v>0</v>
      </c>
      <c r="RF45" s="14">
        <v>0</v>
      </c>
      <c r="RG45" s="14">
        <v>0</v>
      </c>
      <c r="RH45" s="14">
        <v>0</v>
      </c>
      <c r="RI45" s="14">
        <v>0</v>
      </c>
      <c r="RJ45" s="14">
        <v>0</v>
      </c>
      <c r="RK45" s="14"/>
      <c r="RL45" s="14">
        <v>0</v>
      </c>
      <c r="RM45" s="14">
        <v>0</v>
      </c>
      <c r="RN45" s="14">
        <v>0</v>
      </c>
      <c r="RO45" s="14"/>
      <c r="RP45" s="14"/>
      <c r="RQ45" s="14"/>
      <c r="RR45" s="14"/>
      <c r="RS45" s="14"/>
      <c r="RT45" s="14"/>
      <c r="RU45" s="14"/>
      <c r="RV45" s="14"/>
      <c r="RW45" s="14"/>
      <c r="RX45" s="14"/>
      <c r="RY45" s="14"/>
      <c r="RZ45" s="14"/>
      <c r="SA45" s="14"/>
      <c r="SB45" s="14"/>
      <c r="SC45" s="14" t="s">
        <v>287</v>
      </c>
      <c r="SD45" s="14">
        <v>1</v>
      </c>
      <c r="SE45" s="14">
        <v>0</v>
      </c>
      <c r="SF45" s="14">
        <v>0</v>
      </c>
      <c r="SG45" s="14">
        <v>0</v>
      </c>
      <c r="SH45" s="14">
        <v>0</v>
      </c>
      <c r="SI45" s="14">
        <v>0</v>
      </c>
      <c r="SJ45" s="14">
        <v>0</v>
      </c>
      <c r="SK45" s="14">
        <v>0</v>
      </c>
      <c r="SL45" s="14">
        <v>0</v>
      </c>
      <c r="SM45" s="14">
        <v>0</v>
      </c>
      <c r="SN45" s="14">
        <v>0</v>
      </c>
      <c r="SO45" s="14">
        <v>0</v>
      </c>
      <c r="SP45" s="14">
        <v>0</v>
      </c>
      <c r="SQ45" s="14"/>
      <c r="SR45" s="14"/>
      <c r="SS45" s="14"/>
      <c r="ST45" s="14"/>
      <c r="SU45" s="14"/>
      <c r="SV45" s="14"/>
      <c r="SW45" s="14" t="s">
        <v>2634</v>
      </c>
      <c r="SX45" s="14">
        <v>1</v>
      </c>
      <c r="SY45" s="14">
        <v>1</v>
      </c>
      <c r="SZ45" s="14">
        <v>1</v>
      </c>
      <c r="TA45" s="14"/>
      <c r="TB45" s="14"/>
      <c r="TC45" s="14"/>
      <c r="TD45" s="14"/>
      <c r="TE45" s="14"/>
      <c r="TF45" s="14"/>
      <c r="TG45" s="14"/>
      <c r="TH45" s="14"/>
      <c r="TI45" s="14" t="s">
        <v>240</v>
      </c>
      <c r="TJ45" s="14" t="s">
        <v>240</v>
      </c>
      <c r="TK45" s="34" t="s">
        <v>3106</v>
      </c>
      <c r="TL45" s="14" t="s">
        <v>3095</v>
      </c>
      <c r="TM45" s="14"/>
      <c r="TN45" s="14"/>
      <c r="TO45" s="14"/>
      <c r="TP45" s="14"/>
      <c r="TQ45" s="34"/>
      <c r="TR45" s="14">
        <v>232227214</v>
      </c>
      <c r="TS45" s="14" t="s">
        <v>2637</v>
      </c>
      <c r="TT45" s="12">
        <v>44515.317789351851</v>
      </c>
      <c r="TU45" s="14"/>
      <c r="TV45" s="14"/>
      <c r="TW45" s="14" t="s">
        <v>279</v>
      </c>
      <c r="TX45" s="14" t="s">
        <v>280</v>
      </c>
      <c r="TY45" s="14"/>
      <c r="TZ45" s="14">
        <v>43</v>
      </c>
    </row>
    <row r="46" spans="1:546" s="15" customFormat="1" x14ac:dyDescent="0.25">
      <c r="A46" s="12">
        <v>44515.401240590283</v>
      </c>
      <c r="B46" s="12">
        <v>44515.405642152778</v>
      </c>
      <c r="C46" s="12">
        <v>44515</v>
      </c>
      <c r="D46" s="14" t="s">
        <v>571</v>
      </c>
      <c r="E46" s="14" t="s">
        <v>2546</v>
      </c>
      <c r="F46" s="12">
        <v>44513</v>
      </c>
      <c r="G46" s="14" t="s">
        <v>240</v>
      </c>
      <c r="H46" s="14" t="s">
        <v>240</v>
      </c>
      <c r="I46" s="14" t="s">
        <v>252</v>
      </c>
      <c r="J46" s="14" t="s">
        <v>496</v>
      </c>
      <c r="K46" s="14" t="s">
        <v>307</v>
      </c>
      <c r="L46" s="14"/>
      <c r="M46" s="14" t="s">
        <v>243</v>
      </c>
      <c r="N46" s="14" t="s">
        <v>2146</v>
      </c>
      <c r="O46" s="14">
        <v>0</v>
      </c>
      <c r="P46" s="14">
        <v>1</v>
      </c>
      <c r="Q46" s="14">
        <v>0</v>
      </c>
      <c r="R46" s="14">
        <v>0</v>
      </c>
      <c r="S46" s="14">
        <v>0</v>
      </c>
      <c r="T46" s="14">
        <v>0</v>
      </c>
      <c r="U46" s="14">
        <v>0</v>
      </c>
      <c r="V46" s="14">
        <v>0</v>
      </c>
      <c r="W46" s="14">
        <v>0</v>
      </c>
      <c r="X46" s="14">
        <v>0</v>
      </c>
      <c r="Y46" s="14"/>
      <c r="Z46" s="14">
        <v>60</v>
      </c>
      <c r="AA46" s="14">
        <v>50</v>
      </c>
      <c r="AB46" s="14">
        <v>1</v>
      </c>
      <c r="AC46" s="14"/>
      <c r="AD46" s="14"/>
      <c r="AE46" s="14"/>
      <c r="AF46" s="14"/>
      <c r="AG46" s="14" t="s">
        <v>487</v>
      </c>
      <c r="AH46" s="14">
        <v>0</v>
      </c>
      <c r="AI46" s="14">
        <v>0</v>
      </c>
      <c r="AJ46" s="14">
        <v>1</v>
      </c>
      <c r="AK46" s="14">
        <v>0</v>
      </c>
      <c r="AL46" s="14">
        <v>0</v>
      </c>
      <c r="AM46" s="14">
        <v>0</v>
      </c>
      <c r="AN46" s="14">
        <v>0</v>
      </c>
      <c r="AO46" s="14"/>
      <c r="AP46" s="1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14"/>
      <c r="BV46" s="14"/>
      <c r="BW46" s="14"/>
      <c r="BX46" s="14"/>
      <c r="BY46" s="14"/>
      <c r="BZ46" s="14"/>
      <c r="CA46" s="14"/>
      <c r="CB46" s="14" t="s">
        <v>335</v>
      </c>
      <c r="CC46" s="14" t="s">
        <v>247</v>
      </c>
      <c r="CD46" s="14">
        <v>1</v>
      </c>
      <c r="CE46" s="14">
        <v>0</v>
      </c>
      <c r="CF46" s="14">
        <v>0</v>
      </c>
      <c r="CG46" s="14">
        <v>0</v>
      </c>
      <c r="CH46" s="14">
        <v>0</v>
      </c>
      <c r="CI46" s="14">
        <v>0</v>
      </c>
      <c r="CJ46" s="14">
        <v>0</v>
      </c>
      <c r="CK46" s="14">
        <v>0</v>
      </c>
      <c r="CL46" s="14"/>
      <c r="CM46" s="14" t="s">
        <v>352</v>
      </c>
      <c r="CN46" s="14"/>
      <c r="CO46" s="84" t="s">
        <v>336</v>
      </c>
      <c r="CP46" s="14"/>
      <c r="CQ46" s="14">
        <v>200</v>
      </c>
      <c r="CR46" s="14"/>
      <c r="CS46" s="14"/>
      <c r="CT46" s="14"/>
      <c r="CU46" s="14"/>
      <c r="CV46" s="14"/>
      <c r="CW46" s="14"/>
      <c r="CX46" s="14"/>
      <c r="CY46" s="14"/>
      <c r="CZ46" s="14"/>
      <c r="DA46" s="14" t="s">
        <v>250</v>
      </c>
      <c r="DB46" s="14"/>
      <c r="DC46" s="14"/>
      <c r="DD46" s="14"/>
      <c r="DE46" s="14"/>
      <c r="DF46" s="14"/>
      <c r="DG46" s="14"/>
      <c r="DH46" s="14"/>
      <c r="DI46" s="14"/>
      <c r="DJ46" s="14"/>
      <c r="DK46" s="14"/>
      <c r="DL46" s="14"/>
      <c r="DM46" s="14"/>
      <c r="DN46" s="14"/>
      <c r="DO46" s="14"/>
      <c r="DP46" s="14"/>
      <c r="DQ46" s="14"/>
      <c r="DR46" s="14"/>
      <c r="DS46" s="14"/>
      <c r="DT46" s="14"/>
      <c r="DU46" s="14"/>
      <c r="DV46" s="14"/>
      <c r="DW46" s="14"/>
      <c r="DX46" s="14"/>
      <c r="DY46" s="14"/>
      <c r="DZ46" s="14"/>
      <c r="EA46" s="14"/>
      <c r="EB46" s="14"/>
      <c r="EC46" s="14"/>
      <c r="ED46" s="14"/>
      <c r="EE46" s="14"/>
      <c r="EF46" s="14"/>
      <c r="EG46" s="14"/>
      <c r="EH46" s="14"/>
      <c r="EI46" s="14"/>
      <c r="EJ46" s="14"/>
      <c r="EK46" s="14"/>
      <c r="EL46" s="14"/>
      <c r="EM46" s="14"/>
      <c r="EN46" s="14"/>
      <c r="EO46" s="14"/>
      <c r="EP46" s="14"/>
      <c r="EQ46" s="14"/>
      <c r="ER46" s="14"/>
      <c r="ES46" s="14"/>
      <c r="ET46" s="14"/>
      <c r="EU46" s="14"/>
      <c r="EV46" s="14"/>
      <c r="EW46" s="14"/>
      <c r="EX46" s="14"/>
      <c r="EY46" s="14"/>
      <c r="EZ46" s="14"/>
      <c r="FA46" s="14" t="s">
        <v>251</v>
      </c>
      <c r="FB46" s="14"/>
      <c r="FC46" s="14" t="s">
        <v>2917</v>
      </c>
      <c r="FD46" s="14">
        <v>1</v>
      </c>
      <c r="FE46" s="14">
        <v>0</v>
      </c>
      <c r="FF46" s="14">
        <v>0</v>
      </c>
      <c r="FG46" s="14">
        <v>1</v>
      </c>
      <c r="FH46" s="14">
        <v>0</v>
      </c>
      <c r="FI46" s="14">
        <v>0</v>
      </c>
      <c r="FJ46" s="14">
        <v>0</v>
      </c>
      <c r="FK46" s="14">
        <v>0</v>
      </c>
      <c r="FL46" s="14">
        <v>0</v>
      </c>
      <c r="FM46" s="14">
        <v>0</v>
      </c>
      <c r="FN46" s="14">
        <v>0</v>
      </c>
      <c r="FO46" s="14">
        <v>0</v>
      </c>
      <c r="FP46" s="14">
        <v>0</v>
      </c>
      <c r="FQ46" s="14">
        <v>0</v>
      </c>
      <c r="FR46" s="14">
        <v>0</v>
      </c>
      <c r="FS46" s="14">
        <v>0</v>
      </c>
      <c r="FT46" s="14">
        <v>0</v>
      </c>
      <c r="FU46" s="14">
        <v>0</v>
      </c>
      <c r="FV46" s="14">
        <v>0</v>
      </c>
      <c r="FW46" s="14">
        <v>0</v>
      </c>
      <c r="FX46" s="14"/>
      <c r="FY46" s="14"/>
      <c r="FZ46" s="14"/>
      <c r="GA46" s="14"/>
      <c r="GB46" s="14" t="s">
        <v>240</v>
      </c>
      <c r="GC46" s="14"/>
      <c r="GD46" s="14"/>
      <c r="GE46" s="14"/>
      <c r="GF46" s="14" t="s">
        <v>255</v>
      </c>
      <c r="GG46" s="14"/>
      <c r="GH46" s="14"/>
      <c r="GI46" s="14"/>
      <c r="GJ46" s="14"/>
      <c r="GK46" s="14"/>
      <c r="GL46" s="14"/>
      <c r="GM46" s="14"/>
      <c r="GN46" s="14"/>
      <c r="GO46" s="14"/>
      <c r="GP46" s="14" t="s">
        <v>287</v>
      </c>
      <c r="GQ46" s="14">
        <v>1</v>
      </c>
      <c r="GR46" s="14">
        <v>0</v>
      </c>
      <c r="GS46" s="14">
        <v>0</v>
      </c>
      <c r="GT46" s="14">
        <v>0</v>
      </c>
      <c r="GU46" s="14">
        <v>0</v>
      </c>
      <c r="GV46" s="14">
        <v>0</v>
      </c>
      <c r="GW46" s="14"/>
      <c r="GX46" s="14"/>
      <c r="GY46" s="14"/>
      <c r="GZ46" s="14"/>
      <c r="HA46" s="14"/>
      <c r="HB46" s="14"/>
      <c r="HC46" s="14"/>
      <c r="HD46" s="14"/>
      <c r="HE46" s="14"/>
      <c r="HF46" s="14" t="s">
        <v>606</v>
      </c>
      <c r="HG46" s="14">
        <v>0</v>
      </c>
      <c r="HH46" s="14">
        <v>0</v>
      </c>
      <c r="HI46" s="14">
        <v>1</v>
      </c>
      <c r="HJ46" s="14">
        <v>0</v>
      </c>
      <c r="HK46" s="14">
        <v>0</v>
      </c>
      <c r="HL46" s="14">
        <v>0</v>
      </c>
      <c r="HM46" s="14">
        <v>0</v>
      </c>
      <c r="HN46" s="14">
        <v>0</v>
      </c>
      <c r="HO46" s="14">
        <v>0</v>
      </c>
      <c r="HP46" s="14">
        <v>0</v>
      </c>
      <c r="HQ46" s="14">
        <v>0</v>
      </c>
      <c r="HR46" s="14">
        <v>0</v>
      </c>
      <c r="HS46" s="14"/>
      <c r="HT46" s="14" t="s">
        <v>357</v>
      </c>
      <c r="HU46" s="14"/>
      <c r="HV46" s="14"/>
      <c r="HW46" s="14"/>
      <c r="HX46" s="14" t="s">
        <v>240</v>
      </c>
      <c r="HY46" s="14"/>
      <c r="HZ46" s="14"/>
      <c r="IA46" s="14"/>
      <c r="IB46" s="14"/>
      <c r="IC46" s="14"/>
      <c r="ID46" s="14"/>
      <c r="IE46" s="14"/>
      <c r="IF46" s="14"/>
      <c r="IG46" s="14"/>
      <c r="IH46" s="14"/>
      <c r="II46" s="14"/>
      <c r="IJ46" s="14"/>
      <c r="IK46" s="14"/>
      <c r="IL46" s="14"/>
      <c r="IM46" s="14"/>
      <c r="IN46" s="14"/>
      <c r="IO46" s="73"/>
      <c r="IP46" s="14"/>
      <c r="IQ46" s="14"/>
      <c r="IR46" s="14"/>
      <c r="IS46" s="14"/>
      <c r="IT46" s="14"/>
      <c r="IU46" s="14"/>
      <c r="IV46" s="14"/>
      <c r="IW46" s="14"/>
      <c r="IX46" s="14"/>
      <c r="IY46" s="14"/>
      <c r="IZ46" s="14"/>
      <c r="JA46" s="14"/>
      <c r="JB46" s="14"/>
      <c r="JC46" s="14"/>
      <c r="JD46" s="14"/>
      <c r="JE46" s="14"/>
      <c r="JF46" s="14"/>
      <c r="JG46" s="14"/>
      <c r="JH46" s="14"/>
      <c r="JI46" s="14"/>
      <c r="JJ46" s="14"/>
      <c r="JK46" s="14"/>
      <c r="JL46" s="14"/>
      <c r="JM46" s="14"/>
      <c r="JN46" s="14"/>
      <c r="JO46" s="14"/>
      <c r="JP46" s="14"/>
      <c r="JQ46" s="14"/>
      <c r="JR46" s="14"/>
      <c r="JS46" s="14"/>
      <c r="JT46" s="14"/>
      <c r="JU46" s="14"/>
      <c r="JV46" s="14"/>
      <c r="JW46" s="14"/>
      <c r="JX46" s="14"/>
      <c r="JY46" s="14"/>
      <c r="JZ46" s="14"/>
      <c r="KA46" s="14"/>
      <c r="KB46" s="14"/>
      <c r="KC46" s="14"/>
      <c r="KD46" s="73" t="s">
        <v>2638</v>
      </c>
      <c r="KE46" s="73">
        <v>0</v>
      </c>
      <c r="KF46" s="73">
        <v>0</v>
      </c>
      <c r="KG46" s="73">
        <v>1</v>
      </c>
      <c r="KH46" s="73">
        <v>1</v>
      </c>
      <c r="KI46" s="73">
        <v>1</v>
      </c>
      <c r="KJ46" s="73">
        <v>0</v>
      </c>
      <c r="KK46" s="73">
        <v>1</v>
      </c>
      <c r="KL46" s="73">
        <v>0</v>
      </c>
      <c r="KM46" s="73">
        <v>0</v>
      </c>
      <c r="KN46" s="14"/>
      <c r="KO46" s="57" t="s">
        <v>3000</v>
      </c>
      <c r="KP46" s="73" t="s">
        <v>311</v>
      </c>
      <c r="KQ46" s="73">
        <v>0</v>
      </c>
      <c r="KR46" s="73">
        <v>0</v>
      </c>
      <c r="KS46" s="73">
        <v>0</v>
      </c>
      <c r="KT46" s="73">
        <v>0</v>
      </c>
      <c r="KU46" s="73">
        <v>0</v>
      </c>
      <c r="KV46" s="73">
        <v>0</v>
      </c>
      <c r="KW46" s="73">
        <v>0</v>
      </c>
      <c r="KX46" s="73">
        <v>0</v>
      </c>
      <c r="KY46" s="73">
        <v>0</v>
      </c>
      <c r="KZ46" s="73">
        <v>0</v>
      </c>
      <c r="LA46" s="73">
        <v>0</v>
      </c>
      <c r="LB46" s="73">
        <v>0</v>
      </c>
      <c r="LC46" s="73">
        <v>0</v>
      </c>
      <c r="LD46" s="73">
        <v>0</v>
      </c>
      <c r="LE46" s="73">
        <v>1</v>
      </c>
      <c r="LF46" s="73">
        <v>0</v>
      </c>
      <c r="LG46" s="73">
        <v>0</v>
      </c>
      <c r="LH46" s="73" t="s">
        <v>3035</v>
      </c>
      <c r="LI46" s="73" t="s">
        <v>318</v>
      </c>
      <c r="LJ46" s="14"/>
      <c r="LK46" s="14"/>
      <c r="LL46" s="14"/>
      <c r="LM46" s="14"/>
      <c r="LN46" s="14"/>
      <c r="LO46" s="14"/>
      <c r="LP46" s="14"/>
      <c r="LQ46" s="14"/>
      <c r="LR46" s="14"/>
      <c r="LS46" s="14"/>
      <c r="LT46" s="14"/>
      <c r="LU46" s="14"/>
      <c r="LV46" s="14"/>
      <c r="LW46" s="14"/>
      <c r="LX46" s="14"/>
      <c r="LY46" s="14"/>
      <c r="LZ46" s="14"/>
      <c r="MA46" s="14"/>
      <c r="MB46" s="14"/>
      <c r="MC46" s="14"/>
      <c r="MD46" s="14"/>
      <c r="ME46" s="14"/>
      <c r="MF46" s="14"/>
      <c r="MG46" s="14"/>
      <c r="MH46" s="14"/>
      <c r="MI46" s="14"/>
      <c r="MJ46" s="14"/>
      <c r="MK46" s="14"/>
      <c r="ML46" s="14"/>
      <c r="MM46" s="14"/>
      <c r="MN46" s="14"/>
      <c r="MO46" s="14"/>
      <c r="MP46" s="14"/>
      <c r="MQ46" s="14"/>
      <c r="MR46" s="14"/>
      <c r="MS46" s="14"/>
      <c r="MT46" s="14"/>
      <c r="MU46" s="14"/>
      <c r="MV46" s="14"/>
      <c r="MW46" s="14"/>
      <c r="MX46" s="14"/>
      <c r="MY46" s="14" t="s">
        <v>3048</v>
      </c>
      <c r="MZ46" s="14" t="s">
        <v>320</v>
      </c>
      <c r="NA46" s="14">
        <v>0</v>
      </c>
      <c r="NB46" s="14">
        <v>0</v>
      </c>
      <c r="NC46" s="14">
        <v>0</v>
      </c>
      <c r="ND46" s="14">
        <v>1</v>
      </c>
      <c r="NE46" s="14">
        <v>0</v>
      </c>
      <c r="NF46" s="14">
        <v>0</v>
      </c>
      <c r="NG46" s="14">
        <v>0</v>
      </c>
      <c r="NH46" s="14">
        <v>0</v>
      </c>
      <c r="NI46" s="14"/>
      <c r="NJ46" s="14" t="s">
        <v>2643</v>
      </c>
      <c r="NK46" s="14">
        <v>0</v>
      </c>
      <c r="NL46" s="14">
        <v>1</v>
      </c>
      <c r="NM46" s="14">
        <v>0</v>
      </c>
      <c r="NN46" s="14">
        <v>1</v>
      </c>
      <c r="NO46" s="14">
        <v>0</v>
      </c>
      <c r="NP46" s="14">
        <v>0</v>
      </c>
      <c r="NQ46" s="14"/>
      <c r="NR46" s="14"/>
      <c r="NS46" s="14"/>
      <c r="NT46" s="14"/>
      <c r="NU46" s="14"/>
      <c r="NV46" s="14"/>
      <c r="NW46" s="14"/>
      <c r="NX46" s="14"/>
      <c r="NY46" s="14"/>
      <c r="NZ46" s="14"/>
      <c r="OA46" s="14"/>
      <c r="OB46" s="14"/>
      <c r="OC46" s="14"/>
      <c r="OD46" s="14"/>
      <c r="OE46" s="73" t="s">
        <v>255</v>
      </c>
      <c r="OF46" s="73">
        <v>0</v>
      </c>
      <c r="OG46" s="73">
        <v>0</v>
      </c>
      <c r="OH46" s="73">
        <v>0</v>
      </c>
      <c r="OI46" s="73">
        <v>0</v>
      </c>
      <c r="OJ46" s="73">
        <v>0</v>
      </c>
      <c r="OK46" s="73">
        <v>0</v>
      </c>
      <c r="OL46" s="73">
        <v>0</v>
      </c>
      <c r="OM46" s="73">
        <v>0</v>
      </c>
      <c r="ON46" s="73">
        <v>0</v>
      </c>
      <c r="OO46" s="73">
        <v>0</v>
      </c>
      <c r="OP46" s="73">
        <v>1</v>
      </c>
      <c r="OQ46" s="73">
        <v>0</v>
      </c>
      <c r="OR46" s="73"/>
      <c r="OS46" s="14"/>
      <c r="OT46" s="14"/>
      <c r="OU46" s="14"/>
      <c r="OV46" s="14"/>
      <c r="OW46" s="14"/>
      <c r="OX46" s="14"/>
      <c r="OY46" s="14"/>
      <c r="OZ46" s="14"/>
      <c r="PA46" s="14"/>
      <c r="PB46" s="14"/>
      <c r="PC46" s="14"/>
      <c r="PD46" s="14"/>
      <c r="PE46" s="14"/>
      <c r="PF46" s="14"/>
      <c r="PG46" s="14"/>
      <c r="PH46" s="14"/>
      <c r="PI46" s="14"/>
      <c r="PJ46" s="14"/>
      <c r="PK46" s="14"/>
      <c r="PL46" s="14"/>
      <c r="PM46" s="14"/>
      <c r="PN46" s="14"/>
      <c r="PO46" s="14"/>
      <c r="PP46" s="14"/>
      <c r="PQ46" s="14"/>
      <c r="PR46" s="14"/>
      <c r="PS46" s="73" t="s">
        <v>255</v>
      </c>
      <c r="PT46" s="73">
        <v>0</v>
      </c>
      <c r="PU46" s="73">
        <v>0</v>
      </c>
      <c r="PV46" s="73">
        <v>0</v>
      </c>
      <c r="PW46" s="73">
        <v>0</v>
      </c>
      <c r="PX46" s="73">
        <v>0</v>
      </c>
      <c r="PY46" s="73">
        <v>0</v>
      </c>
      <c r="PZ46" s="73">
        <v>0</v>
      </c>
      <c r="QA46" s="73">
        <v>0</v>
      </c>
      <c r="QB46" s="73">
        <v>1</v>
      </c>
      <c r="QC46" s="73">
        <v>0</v>
      </c>
      <c r="QD46" s="73"/>
      <c r="QE46" s="14"/>
      <c r="QF46" s="14"/>
      <c r="QG46" s="14"/>
      <c r="QH46" s="14"/>
      <c r="QI46" s="14"/>
      <c r="QJ46" s="14"/>
      <c r="QK46" s="14"/>
      <c r="QL46" s="14"/>
      <c r="QM46" s="14"/>
      <c r="QN46" s="14"/>
      <c r="QO46" s="14"/>
      <c r="QP46" s="14"/>
      <c r="QQ46" s="14"/>
      <c r="QR46" s="14"/>
      <c r="QS46" s="14"/>
      <c r="QT46" s="14"/>
      <c r="QU46" s="14"/>
      <c r="QV46" s="14"/>
      <c r="QW46" s="14"/>
      <c r="QX46" s="14"/>
      <c r="QY46" s="14"/>
      <c r="QZ46" s="14"/>
      <c r="RA46" s="14"/>
      <c r="RB46" s="14"/>
      <c r="RC46" s="14" t="s">
        <v>267</v>
      </c>
      <c r="RD46" s="14">
        <v>1</v>
      </c>
      <c r="RE46" s="14">
        <v>0</v>
      </c>
      <c r="RF46" s="14">
        <v>0</v>
      </c>
      <c r="RG46" s="14">
        <v>0</v>
      </c>
      <c r="RH46" s="14">
        <v>0</v>
      </c>
      <c r="RI46" s="14">
        <v>0</v>
      </c>
      <c r="RJ46" s="14">
        <v>0</v>
      </c>
      <c r="RK46" s="14"/>
      <c r="RL46" s="14">
        <v>0</v>
      </c>
      <c r="RM46" s="14">
        <v>0</v>
      </c>
      <c r="RN46" s="14">
        <v>0</v>
      </c>
      <c r="RO46" s="14"/>
      <c r="RP46" s="14"/>
      <c r="RQ46" s="14"/>
      <c r="RR46" s="14"/>
      <c r="RS46" s="14"/>
      <c r="RT46" s="14"/>
      <c r="RU46" s="14"/>
      <c r="RV46" s="14"/>
      <c r="RW46" s="14"/>
      <c r="RX46" s="14"/>
      <c r="RY46" s="14"/>
      <c r="RZ46" s="14"/>
      <c r="SA46" s="14"/>
      <c r="SB46" s="14"/>
      <c r="SC46" s="14" t="s">
        <v>2042</v>
      </c>
      <c r="SD46" s="14">
        <v>0</v>
      </c>
      <c r="SE46" s="14">
        <v>0</v>
      </c>
      <c r="SF46" s="14">
        <v>0</v>
      </c>
      <c r="SG46" s="14">
        <v>0</v>
      </c>
      <c r="SH46" s="14">
        <v>1</v>
      </c>
      <c r="SI46" s="14">
        <v>0</v>
      </c>
      <c r="SJ46" s="14">
        <v>0</v>
      </c>
      <c r="SK46" s="14">
        <v>0</v>
      </c>
      <c r="SL46" s="14">
        <v>0</v>
      </c>
      <c r="SM46" s="14">
        <v>0</v>
      </c>
      <c r="SN46" s="14">
        <v>0</v>
      </c>
      <c r="SO46" s="14">
        <v>0</v>
      </c>
      <c r="SP46" s="14">
        <v>0</v>
      </c>
      <c r="SQ46" s="14"/>
      <c r="SR46" s="14"/>
      <c r="SS46" s="14"/>
      <c r="ST46" s="14"/>
      <c r="SU46" s="14"/>
      <c r="SV46" s="14"/>
      <c r="SW46" s="73" t="s">
        <v>271</v>
      </c>
      <c r="SX46" s="73">
        <v>1</v>
      </c>
      <c r="SY46" s="73">
        <v>0</v>
      </c>
      <c r="SZ46" s="73">
        <v>0</v>
      </c>
      <c r="TA46" s="14"/>
      <c r="TB46" s="14"/>
      <c r="TC46" s="14"/>
      <c r="TD46" s="14"/>
      <c r="TE46" s="14"/>
      <c r="TF46" s="14"/>
      <c r="TG46" s="14"/>
      <c r="TH46" s="14"/>
      <c r="TI46" s="73" t="s">
        <v>240</v>
      </c>
      <c r="TJ46" s="73" t="s">
        <v>255</v>
      </c>
      <c r="TK46" s="73" t="s">
        <v>3105</v>
      </c>
      <c r="TL46" s="73" t="s">
        <v>3095</v>
      </c>
      <c r="TM46" s="14"/>
      <c r="TN46" s="14"/>
      <c r="TO46" s="14"/>
      <c r="TP46" s="14"/>
      <c r="TQ46" s="34"/>
      <c r="TR46" s="14">
        <v>232231562</v>
      </c>
      <c r="TS46" s="14" t="s">
        <v>2646</v>
      </c>
      <c r="TT46" s="12">
        <v>44515.328217592592</v>
      </c>
      <c r="TU46" s="14"/>
      <c r="TV46" s="14"/>
      <c r="TW46" s="14" t="s">
        <v>279</v>
      </c>
      <c r="TX46" s="14" t="s">
        <v>280</v>
      </c>
      <c r="TY46" s="14"/>
      <c r="TZ46" s="14">
        <v>44</v>
      </c>
    </row>
    <row r="47" spans="1:546" s="15" customFormat="1" x14ac:dyDescent="0.25">
      <c r="A47" s="12">
        <v>44515.408466458342</v>
      </c>
      <c r="B47" s="12">
        <v>44515.411467777783</v>
      </c>
      <c r="C47" s="12">
        <v>44515</v>
      </c>
      <c r="D47" s="14" t="s">
        <v>571</v>
      </c>
      <c r="E47" s="14" t="s">
        <v>2546</v>
      </c>
      <c r="F47" s="12">
        <v>44510</v>
      </c>
      <c r="G47" s="14" t="s">
        <v>240</v>
      </c>
      <c r="H47" s="14" t="s">
        <v>252</v>
      </c>
      <c r="I47" s="14" t="s">
        <v>252</v>
      </c>
      <c r="J47" s="14" t="s">
        <v>496</v>
      </c>
      <c r="K47" s="14" t="s">
        <v>307</v>
      </c>
      <c r="L47" s="14"/>
      <c r="M47" s="14" t="s">
        <v>243</v>
      </c>
      <c r="N47" s="14" t="s">
        <v>2146</v>
      </c>
      <c r="O47" s="14">
        <v>0</v>
      </c>
      <c r="P47" s="14">
        <v>1</v>
      </c>
      <c r="Q47" s="14">
        <v>0</v>
      </c>
      <c r="R47" s="14">
        <v>0</v>
      </c>
      <c r="S47" s="14">
        <v>0</v>
      </c>
      <c r="T47" s="14">
        <v>0</v>
      </c>
      <c r="U47" s="14">
        <v>0</v>
      </c>
      <c r="V47" s="14">
        <v>0</v>
      </c>
      <c r="W47" s="14">
        <v>0</v>
      </c>
      <c r="X47" s="14">
        <v>0</v>
      </c>
      <c r="Y47" s="14"/>
      <c r="Z47" s="14">
        <v>80</v>
      </c>
      <c r="AA47" s="14">
        <v>55</v>
      </c>
      <c r="AB47" s="14">
        <v>1</v>
      </c>
      <c r="AC47" s="14"/>
      <c r="AD47" s="14"/>
      <c r="AE47" s="14"/>
      <c r="AF47" s="14"/>
      <c r="AG47" s="14" t="s">
        <v>311</v>
      </c>
      <c r="AH47" s="14">
        <v>0</v>
      </c>
      <c r="AI47" s="14">
        <v>0</v>
      </c>
      <c r="AJ47" s="14">
        <v>0</v>
      </c>
      <c r="AK47" s="14">
        <v>0</v>
      </c>
      <c r="AL47" s="14">
        <v>1</v>
      </c>
      <c r="AM47" s="14">
        <v>0</v>
      </c>
      <c r="AN47" s="14">
        <v>0</v>
      </c>
      <c r="AO47" s="14" t="s">
        <v>2855</v>
      </c>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14"/>
      <c r="BV47" s="14"/>
      <c r="BW47" s="14"/>
      <c r="BX47" s="14"/>
      <c r="BY47" s="14"/>
      <c r="BZ47" s="14"/>
      <c r="CA47" s="14"/>
      <c r="CB47" s="14"/>
      <c r="CC47" s="14"/>
      <c r="CD47" s="14"/>
      <c r="CE47" s="14"/>
      <c r="CF47" s="14"/>
      <c r="CG47" s="14"/>
      <c r="CH47" s="14"/>
      <c r="CI47" s="14"/>
      <c r="CJ47" s="14"/>
      <c r="CK47" s="14"/>
      <c r="CL47" s="14"/>
      <c r="CM47" s="14"/>
      <c r="CN47" s="14"/>
      <c r="CO47" s="14"/>
      <c r="CP47" s="14"/>
      <c r="CQ47" s="14"/>
      <c r="CR47" s="14"/>
      <c r="CS47" s="14"/>
      <c r="CT47" s="14"/>
      <c r="CU47" s="14"/>
      <c r="CV47" s="14"/>
      <c r="CW47" s="14"/>
      <c r="CX47" s="14"/>
      <c r="CY47" s="14"/>
      <c r="CZ47" s="14"/>
      <c r="DA47" s="14"/>
      <c r="DB47" s="14"/>
      <c r="DC47" s="14"/>
      <c r="DD47" s="14"/>
      <c r="DE47" s="14"/>
      <c r="DF47" s="14"/>
      <c r="DG47" s="14"/>
      <c r="DH47" s="14"/>
      <c r="DI47" s="14"/>
      <c r="DJ47" s="14"/>
      <c r="DK47" s="14"/>
      <c r="DL47" s="14"/>
      <c r="DM47" s="14"/>
      <c r="DN47" s="14"/>
      <c r="DO47" s="14"/>
      <c r="DP47" s="14"/>
      <c r="DQ47" s="14"/>
      <c r="DR47" s="14"/>
      <c r="DS47" s="14"/>
      <c r="DT47" s="14"/>
      <c r="DU47" s="14"/>
      <c r="DV47" s="14"/>
      <c r="DW47" s="14"/>
      <c r="DX47" s="14"/>
      <c r="DY47" s="14"/>
      <c r="DZ47" s="14"/>
      <c r="EA47" s="14"/>
      <c r="EB47" s="14"/>
      <c r="EC47" s="14"/>
      <c r="ED47" s="14"/>
      <c r="EE47" s="14"/>
      <c r="EF47" s="14"/>
      <c r="EG47" s="14"/>
      <c r="EH47" s="14"/>
      <c r="EI47" s="14"/>
      <c r="EJ47" s="14"/>
      <c r="EK47" s="14"/>
      <c r="EL47" s="14"/>
      <c r="EM47" s="14"/>
      <c r="EN47" s="14"/>
      <c r="EO47" s="14"/>
      <c r="EP47" s="14"/>
      <c r="EQ47" s="14"/>
      <c r="ER47" s="14"/>
      <c r="ES47" s="14"/>
      <c r="ET47" s="14"/>
      <c r="EU47" s="14"/>
      <c r="EV47" s="14"/>
      <c r="EW47" s="14"/>
      <c r="EX47" s="14"/>
      <c r="EY47" s="14"/>
      <c r="EZ47" s="14"/>
      <c r="FA47" s="14"/>
      <c r="FB47" s="14"/>
      <c r="FC47" s="14"/>
      <c r="FD47" s="14"/>
      <c r="FE47" s="14"/>
      <c r="FF47" s="14"/>
      <c r="FG47" s="14"/>
      <c r="FH47" s="14"/>
      <c r="FI47" s="14"/>
      <c r="FJ47" s="14"/>
      <c r="FK47" s="14"/>
      <c r="FL47" s="14"/>
      <c r="FM47" s="14"/>
      <c r="FN47" s="14"/>
      <c r="FO47" s="14"/>
      <c r="FP47" s="14"/>
      <c r="FQ47" s="14"/>
      <c r="FR47" s="14"/>
      <c r="FS47" s="14"/>
      <c r="FT47" s="14"/>
      <c r="FU47" s="14"/>
      <c r="FV47" s="14"/>
      <c r="FW47" s="14"/>
      <c r="FX47" s="14"/>
      <c r="FY47" s="14"/>
      <c r="FZ47" s="14"/>
      <c r="GA47" s="14"/>
      <c r="GB47" s="14"/>
      <c r="GC47" s="14"/>
      <c r="GD47" s="14"/>
      <c r="GE47" s="14"/>
      <c r="GF47" s="14" t="s">
        <v>255</v>
      </c>
      <c r="GG47" s="14"/>
      <c r="GH47" s="14"/>
      <c r="GI47" s="14"/>
      <c r="GJ47" s="14"/>
      <c r="GK47" s="14"/>
      <c r="GL47" s="14"/>
      <c r="GM47" s="14"/>
      <c r="GN47" s="14"/>
      <c r="GO47" s="14"/>
      <c r="GP47" s="14"/>
      <c r="GQ47" s="14"/>
      <c r="GR47" s="14"/>
      <c r="GS47" s="14"/>
      <c r="GT47" s="14"/>
      <c r="GU47" s="14"/>
      <c r="GV47" s="14"/>
      <c r="GW47" s="14"/>
      <c r="GX47" s="14"/>
      <c r="GY47" s="14"/>
      <c r="GZ47" s="14"/>
      <c r="HA47" s="14"/>
      <c r="HB47" s="14"/>
      <c r="HC47" s="14"/>
      <c r="HD47" s="14"/>
      <c r="HE47" s="14"/>
      <c r="HF47" s="14" t="s">
        <v>256</v>
      </c>
      <c r="HG47" s="14">
        <v>0</v>
      </c>
      <c r="HH47" s="14">
        <v>1</v>
      </c>
      <c r="HI47" s="14">
        <v>1</v>
      </c>
      <c r="HJ47" s="14">
        <v>0</v>
      </c>
      <c r="HK47" s="14">
        <v>0</v>
      </c>
      <c r="HL47" s="14">
        <v>0</v>
      </c>
      <c r="HM47" s="14">
        <v>0</v>
      </c>
      <c r="HN47" s="14">
        <v>1</v>
      </c>
      <c r="HO47" s="14">
        <v>0</v>
      </c>
      <c r="HP47" s="14">
        <v>0</v>
      </c>
      <c r="HQ47" s="14">
        <v>0</v>
      </c>
      <c r="HR47" s="14">
        <v>0</v>
      </c>
      <c r="HS47" s="14"/>
      <c r="HT47" s="14" t="s">
        <v>357</v>
      </c>
      <c r="HU47" s="14"/>
      <c r="HV47" s="14"/>
      <c r="HW47" s="14"/>
      <c r="HX47" s="14"/>
      <c r="HY47" s="14"/>
      <c r="HZ47" s="14"/>
      <c r="IA47" s="14"/>
      <c r="IB47" s="14"/>
      <c r="IC47" s="14"/>
      <c r="ID47" s="14"/>
      <c r="IE47" s="14"/>
      <c r="IF47" s="14"/>
      <c r="IG47" s="14"/>
      <c r="IH47" s="14"/>
      <c r="II47" s="14"/>
      <c r="IJ47" s="14"/>
      <c r="IK47" s="14"/>
      <c r="IL47" s="14"/>
      <c r="IM47" s="14"/>
      <c r="IN47" s="14"/>
      <c r="IO47" s="73"/>
      <c r="IP47" s="14"/>
      <c r="IQ47" s="14"/>
      <c r="IR47" s="14"/>
      <c r="IS47" s="14"/>
      <c r="IT47" s="14"/>
      <c r="IU47" s="14"/>
      <c r="IV47" s="14"/>
      <c r="IW47" s="14"/>
      <c r="IX47" s="14"/>
      <c r="IY47" s="14"/>
      <c r="IZ47" s="14"/>
      <c r="JA47" s="14"/>
      <c r="JB47" s="14"/>
      <c r="JC47" s="14"/>
      <c r="JD47" s="14"/>
      <c r="JE47" s="14"/>
      <c r="JF47" s="14"/>
      <c r="JG47" s="14"/>
      <c r="JH47" s="14"/>
      <c r="JI47" s="14"/>
      <c r="JJ47" s="14"/>
      <c r="JK47" s="14"/>
      <c r="JL47" s="14"/>
      <c r="JM47" s="14"/>
      <c r="JN47" s="14"/>
      <c r="JO47" s="14"/>
      <c r="JP47" s="14"/>
      <c r="JQ47" s="14"/>
      <c r="JR47" s="14"/>
      <c r="JS47" s="14"/>
      <c r="JT47" s="14"/>
      <c r="JU47" s="14"/>
      <c r="JV47" s="14"/>
      <c r="JW47" s="14"/>
      <c r="JX47" s="14"/>
      <c r="JY47" s="14"/>
      <c r="JZ47" s="14"/>
      <c r="KA47" s="14"/>
      <c r="KB47" s="14"/>
      <c r="KC47" s="14"/>
      <c r="KD47" s="73"/>
      <c r="KE47" s="73"/>
      <c r="KF47" s="73"/>
      <c r="KG47" s="73"/>
      <c r="KH47" s="73"/>
      <c r="KI47" s="73"/>
      <c r="KJ47" s="73"/>
      <c r="KK47" s="73"/>
      <c r="KL47" s="73"/>
      <c r="KM47" s="73"/>
      <c r="KN47" s="14"/>
      <c r="KO47" s="57"/>
      <c r="KP47" s="73"/>
      <c r="KQ47" s="73"/>
      <c r="KR47" s="73"/>
      <c r="KS47" s="73"/>
      <c r="KT47" s="73"/>
      <c r="KU47" s="73"/>
      <c r="KV47" s="73"/>
      <c r="KW47" s="73"/>
      <c r="KX47" s="73"/>
      <c r="KY47" s="73"/>
      <c r="KZ47" s="73"/>
      <c r="LA47" s="73"/>
      <c r="LB47" s="73"/>
      <c r="LC47" s="73"/>
      <c r="LD47" s="73"/>
      <c r="LE47" s="73"/>
      <c r="LF47" s="73"/>
      <c r="LG47" s="73"/>
      <c r="LH47" s="73"/>
      <c r="LI47" s="73"/>
      <c r="LJ47" s="14"/>
      <c r="LK47" s="14"/>
      <c r="LL47" s="14"/>
      <c r="LM47" s="14"/>
      <c r="LN47" s="14"/>
      <c r="LO47" s="14"/>
      <c r="LP47" s="14"/>
      <c r="LQ47" s="14"/>
      <c r="LR47" s="14"/>
      <c r="LS47" s="14"/>
      <c r="LT47" s="14"/>
      <c r="LU47" s="14"/>
      <c r="LV47" s="14"/>
      <c r="LW47" s="14"/>
      <c r="LX47" s="14"/>
      <c r="LY47" s="14"/>
      <c r="LZ47" s="14"/>
      <c r="MA47" s="14"/>
      <c r="MB47" s="14"/>
      <c r="MC47" s="14"/>
      <c r="MD47" s="14"/>
      <c r="ME47" s="14"/>
      <c r="MF47" s="14"/>
      <c r="MG47" s="14"/>
      <c r="MH47" s="14"/>
      <c r="MI47" s="14"/>
      <c r="MJ47" s="14"/>
      <c r="MK47" s="14"/>
      <c r="ML47" s="14"/>
      <c r="MM47" s="14"/>
      <c r="MN47" s="14"/>
      <c r="MO47" s="14"/>
      <c r="MP47" s="14"/>
      <c r="MQ47" s="14"/>
      <c r="MR47" s="14"/>
      <c r="MS47" s="14"/>
      <c r="MT47" s="14"/>
      <c r="MU47" s="14"/>
      <c r="MV47" s="14"/>
      <c r="MW47" s="14"/>
      <c r="MX47" s="14"/>
      <c r="MY47" s="14" t="s">
        <v>3048</v>
      </c>
      <c r="MZ47" s="14" t="s">
        <v>343</v>
      </c>
      <c r="NA47" s="14">
        <v>0</v>
      </c>
      <c r="NB47" s="14">
        <v>1</v>
      </c>
      <c r="NC47" s="14">
        <v>0</v>
      </c>
      <c r="ND47" s="14">
        <v>1</v>
      </c>
      <c r="NE47" s="14">
        <v>0</v>
      </c>
      <c r="NF47" s="14">
        <v>0</v>
      </c>
      <c r="NG47" s="14">
        <v>0</v>
      </c>
      <c r="NH47" s="14">
        <v>0</v>
      </c>
      <c r="NI47" s="14"/>
      <c r="NJ47" s="14" t="s">
        <v>2643</v>
      </c>
      <c r="NK47" s="14">
        <v>0</v>
      </c>
      <c r="NL47" s="14">
        <v>1</v>
      </c>
      <c r="NM47" s="14">
        <v>0</v>
      </c>
      <c r="NN47" s="14">
        <v>1</v>
      </c>
      <c r="NO47" s="14">
        <v>0</v>
      </c>
      <c r="NP47" s="14">
        <v>0</v>
      </c>
      <c r="NQ47" s="14"/>
      <c r="NR47" s="14"/>
      <c r="NS47" s="14"/>
      <c r="NT47" s="14"/>
      <c r="NU47" s="14"/>
      <c r="NV47" s="14"/>
      <c r="NW47" s="14"/>
      <c r="NX47" s="14"/>
      <c r="NY47" s="14"/>
      <c r="NZ47" s="14"/>
      <c r="OA47" s="14"/>
      <c r="OB47" s="14"/>
      <c r="OC47" s="14"/>
      <c r="OD47" s="14"/>
      <c r="OE47" s="73"/>
      <c r="OF47" s="73"/>
      <c r="OG47" s="73"/>
      <c r="OH47" s="73"/>
      <c r="OI47" s="73"/>
      <c r="OJ47" s="73"/>
      <c r="OK47" s="73"/>
      <c r="OL47" s="73"/>
      <c r="OM47" s="73"/>
      <c r="ON47" s="73"/>
      <c r="OO47" s="73"/>
      <c r="OP47" s="73"/>
      <c r="OQ47" s="73"/>
      <c r="OR47" s="73"/>
      <c r="OS47" s="14"/>
      <c r="OT47" s="14"/>
      <c r="OU47" s="14"/>
      <c r="OV47" s="14"/>
      <c r="OW47" s="14"/>
      <c r="OX47" s="14"/>
      <c r="OY47" s="14"/>
      <c r="OZ47" s="14"/>
      <c r="PA47" s="14"/>
      <c r="PB47" s="14"/>
      <c r="PC47" s="14"/>
      <c r="PD47" s="14"/>
      <c r="PE47" s="14"/>
      <c r="PF47" s="14"/>
      <c r="PG47" s="14"/>
      <c r="PH47" s="14"/>
      <c r="PI47" s="14"/>
      <c r="PJ47" s="14"/>
      <c r="PK47" s="14"/>
      <c r="PL47" s="14"/>
      <c r="PM47" s="14"/>
      <c r="PN47" s="14"/>
      <c r="PO47" s="14"/>
      <c r="PP47" s="14"/>
      <c r="PQ47" s="14"/>
      <c r="PR47" s="14"/>
      <c r="PS47" s="73"/>
      <c r="PT47" s="73"/>
      <c r="PU47" s="73"/>
      <c r="PV47" s="73"/>
      <c r="PW47" s="73"/>
      <c r="PX47" s="73"/>
      <c r="PY47" s="73"/>
      <c r="PZ47" s="73"/>
      <c r="QA47" s="73"/>
      <c r="QB47" s="73"/>
      <c r="QC47" s="73"/>
      <c r="QD47" s="73"/>
      <c r="QE47" s="14"/>
      <c r="QF47" s="14"/>
      <c r="QG47" s="14"/>
      <c r="QH47" s="14"/>
      <c r="QI47" s="14"/>
      <c r="QJ47" s="14"/>
      <c r="QK47" s="14"/>
      <c r="QL47" s="14"/>
      <c r="QM47" s="14"/>
      <c r="QN47" s="14"/>
      <c r="QO47" s="14"/>
      <c r="QP47" s="14"/>
      <c r="QQ47" s="14"/>
      <c r="QR47" s="14"/>
      <c r="QS47" s="14"/>
      <c r="QT47" s="14"/>
      <c r="QU47" s="14"/>
      <c r="QV47" s="14"/>
      <c r="QW47" s="14"/>
      <c r="QX47" s="14"/>
      <c r="QY47" s="14"/>
      <c r="QZ47" s="14"/>
      <c r="RA47" s="14"/>
      <c r="RB47" s="14"/>
      <c r="RC47" s="14"/>
      <c r="RD47" s="14"/>
      <c r="RE47" s="14"/>
      <c r="RF47" s="14"/>
      <c r="RG47" s="14"/>
      <c r="RH47" s="14"/>
      <c r="RI47" s="14"/>
      <c r="RJ47" s="14"/>
      <c r="RK47" s="14"/>
      <c r="RL47" s="14"/>
      <c r="RM47" s="14"/>
      <c r="RN47" s="14"/>
      <c r="RO47" s="14"/>
      <c r="RP47" s="14"/>
      <c r="RQ47" s="14"/>
      <c r="RR47" s="14"/>
      <c r="RS47" s="14"/>
      <c r="RT47" s="14"/>
      <c r="RU47" s="14"/>
      <c r="RV47" s="14"/>
      <c r="RW47" s="14"/>
      <c r="RX47" s="14"/>
      <c r="RY47" s="14"/>
      <c r="RZ47" s="14"/>
      <c r="SA47" s="14"/>
      <c r="SB47" s="14"/>
      <c r="SC47" s="14" t="s">
        <v>2042</v>
      </c>
      <c r="SD47" s="14">
        <v>0</v>
      </c>
      <c r="SE47" s="14">
        <v>0</v>
      </c>
      <c r="SF47" s="14">
        <v>0</v>
      </c>
      <c r="SG47" s="14">
        <v>0</v>
      </c>
      <c r="SH47" s="14">
        <v>1</v>
      </c>
      <c r="SI47" s="14">
        <v>0</v>
      </c>
      <c r="SJ47" s="14">
        <v>0</v>
      </c>
      <c r="SK47" s="14">
        <v>0</v>
      </c>
      <c r="SL47" s="14">
        <v>0</v>
      </c>
      <c r="SM47" s="14">
        <v>0</v>
      </c>
      <c r="SN47" s="14">
        <v>0</v>
      </c>
      <c r="SO47" s="14">
        <v>0</v>
      </c>
      <c r="SP47" s="14">
        <v>0</v>
      </c>
      <c r="SQ47" s="14"/>
      <c r="SR47" s="14" t="s">
        <v>3087</v>
      </c>
      <c r="SS47" s="14"/>
      <c r="ST47" s="14"/>
      <c r="SU47" s="14"/>
      <c r="SV47" s="14"/>
      <c r="SW47" s="73"/>
      <c r="SX47" s="73"/>
      <c r="SY47" s="73"/>
      <c r="SZ47" s="73"/>
      <c r="TA47" s="14"/>
      <c r="TB47" s="14"/>
      <c r="TC47" s="14"/>
      <c r="TD47" s="14"/>
      <c r="TE47" s="14"/>
      <c r="TF47" s="14"/>
      <c r="TG47" s="14"/>
      <c r="TH47" s="14"/>
      <c r="TI47" s="73"/>
      <c r="TJ47" s="73"/>
      <c r="TK47" s="73"/>
      <c r="TL47" s="73"/>
      <c r="TM47" s="14"/>
      <c r="TN47" s="14"/>
      <c r="TO47" s="14"/>
      <c r="TP47" s="14"/>
      <c r="TQ47" s="34" t="s">
        <v>2083</v>
      </c>
      <c r="TR47" s="14">
        <v>232231565</v>
      </c>
      <c r="TS47" s="14" t="s">
        <v>2650</v>
      </c>
      <c r="TT47" s="12">
        <v>44515.328229166669</v>
      </c>
      <c r="TU47" s="14"/>
      <c r="TV47" s="14"/>
      <c r="TW47" s="14" t="s">
        <v>279</v>
      </c>
      <c r="TX47" s="14" t="s">
        <v>280</v>
      </c>
      <c r="TY47" s="14"/>
      <c r="TZ47" s="14">
        <v>45</v>
      </c>
    </row>
    <row r="48" spans="1:546" s="34" customFormat="1" x14ac:dyDescent="0.25">
      <c r="A48" s="12">
        <v>44514.83263621528</v>
      </c>
      <c r="B48" s="12">
        <v>44515.607595520843</v>
      </c>
      <c r="C48" s="12">
        <v>44514</v>
      </c>
      <c r="D48" s="14" t="s">
        <v>689</v>
      </c>
      <c r="E48" s="14" t="s">
        <v>2546</v>
      </c>
      <c r="F48" s="12">
        <v>44511</v>
      </c>
      <c r="G48" s="14" t="s">
        <v>240</v>
      </c>
      <c r="H48" s="14" t="s">
        <v>240</v>
      </c>
      <c r="I48" s="14" t="s">
        <v>252</v>
      </c>
      <c r="J48" s="14" t="s">
        <v>496</v>
      </c>
      <c r="K48" s="14" t="s">
        <v>242</v>
      </c>
      <c r="L48" s="14"/>
      <c r="M48" s="14" t="s">
        <v>243</v>
      </c>
      <c r="N48" s="14" t="s">
        <v>2159</v>
      </c>
      <c r="O48" s="14">
        <v>0</v>
      </c>
      <c r="P48" s="14">
        <v>0</v>
      </c>
      <c r="Q48" s="14">
        <v>0</v>
      </c>
      <c r="R48" s="14">
        <v>0</v>
      </c>
      <c r="S48" s="14">
        <v>0</v>
      </c>
      <c r="T48" s="14">
        <v>0</v>
      </c>
      <c r="U48" s="14">
        <v>1</v>
      </c>
      <c r="V48" s="14">
        <v>0</v>
      </c>
      <c r="W48" s="14">
        <v>0</v>
      </c>
      <c r="X48" s="14">
        <v>0</v>
      </c>
      <c r="Y48" s="14"/>
      <c r="Z48" s="14">
        <v>43</v>
      </c>
      <c r="AA48" s="14">
        <v>0</v>
      </c>
      <c r="AB48" s="14">
        <v>2</v>
      </c>
      <c r="AC48" s="14"/>
      <c r="AD48" s="14"/>
      <c r="AE48" s="14"/>
      <c r="AF48" s="14"/>
      <c r="AG48" s="14" t="s">
        <v>487</v>
      </c>
      <c r="AH48" s="14">
        <v>0</v>
      </c>
      <c r="AI48" s="14">
        <v>0</v>
      </c>
      <c r="AJ48" s="14">
        <v>1</v>
      </c>
      <c r="AK48" s="14">
        <v>0</v>
      </c>
      <c r="AL48" s="14">
        <v>0</v>
      </c>
      <c r="AM48" s="14">
        <v>0</v>
      </c>
      <c r="AN48" s="14">
        <v>0</v>
      </c>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t="s">
        <v>335</v>
      </c>
      <c r="CC48" s="14" t="s">
        <v>247</v>
      </c>
      <c r="CD48" s="14">
        <v>1</v>
      </c>
      <c r="CE48" s="14">
        <v>0</v>
      </c>
      <c r="CF48" s="14">
        <v>0</v>
      </c>
      <c r="CG48" s="14">
        <v>0</v>
      </c>
      <c r="CH48" s="14">
        <v>0</v>
      </c>
      <c r="CI48" s="14">
        <v>0</v>
      </c>
      <c r="CJ48" s="14">
        <v>0</v>
      </c>
      <c r="CK48" s="14">
        <v>0</v>
      </c>
      <c r="CL48" s="14"/>
      <c r="CM48" s="14" t="s">
        <v>352</v>
      </c>
      <c r="CN48" s="14"/>
      <c r="CO48" s="14" t="s">
        <v>311</v>
      </c>
      <c r="CP48" s="73" t="s">
        <v>2914</v>
      </c>
      <c r="CQ48" s="14">
        <v>250</v>
      </c>
      <c r="CR48" s="14"/>
      <c r="CS48" s="14"/>
      <c r="CT48" s="14"/>
      <c r="CU48" s="14"/>
      <c r="CV48" s="14"/>
      <c r="CW48" s="14"/>
      <c r="CX48" s="14"/>
      <c r="CY48" s="14"/>
      <c r="CZ48" s="14"/>
      <c r="DA48" s="14" t="s">
        <v>250</v>
      </c>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t="s">
        <v>251</v>
      </c>
      <c r="FB48" s="14"/>
      <c r="FC48" s="14" t="s">
        <v>2915</v>
      </c>
      <c r="FD48" s="14">
        <v>1</v>
      </c>
      <c r="FE48" s="14">
        <v>0</v>
      </c>
      <c r="FF48" s="14">
        <v>1</v>
      </c>
      <c r="FG48" s="14">
        <v>0</v>
      </c>
      <c r="FH48" s="14">
        <v>1</v>
      </c>
      <c r="FI48" s="14">
        <v>0</v>
      </c>
      <c r="FJ48" s="14">
        <v>0</v>
      </c>
      <c r="FK48" s="14">
        <v>0</v>
      </c>
      <c r="FL48" s="14">
        <v>0</v>
      </c>
      <c r="FM48" s="14">
        <v>0</v>
      </c>
      <c r="FN48" s="14">
        <v>0</v>
      </c>
      <c r="FO48" s="14">
        <v>0</v>
      </c>
      <c r="FP48" s="14">
        <v>0</v>
      </c>
      <c r="FQ48" s="14">
        <v>0</v>
      </c>
      <c r="FR48" s="14">
        <v>0</v>
      </c>
      <c r="FS48" s="14">
        <v>0</v>
      </c>
      <c r="FT48" s="14">
        <v>0</v>
      </c>
      <c r="FU48" s="14">
        <v>0</v>
      </c>
      <c r="FV48" s="14">
        <v>0</v>
      </c>
      <c r="FW48" s="14">
        <v>0</v>
      </c>
      <c r="FX48" s="14"/>
      <c r="FY48" s="14"/>
      <c r="FZ48" s="14"/>
      <c r="GA48" s="14"/>
      <c r="GB48" s="14" t="s">
        <v>240</v>
      </c>
      <c r="GC48" s="14"/>
      <c r="GD48" s="14"/>
      <c r="GE48" s="14"/>
      <c r="GF48" s="14" t="s">
        <v>252</v>
      </c>
      <c r="GG48" s="14"/>
      <c r="GH48" s="14"/>
      <c r="GI48" s="14"/>
      <c r="GJ48" s="14"/>
      <c r="GK48" s="14"/>
      <c r="GL48" s="14"/>
      <c r="GM48" s="14"/>
      <c r="GN48" s="14"/>
      <c r="GO48" s="14"/>
      <c r="GP48" s="14" t="s">
        <v>287</v>
      </c>
      <c r="GQ48" s="14">
        <v>1</v>
      </c>
      <c r="GR48" s="14">
        <v>0</v>
      </c>
      <c r="GS48" s="14">
        <v>0</v>
      </c>
      <c r="GT48" s="14">
        <v>0</v>
      </c>
      <c r="GU48" s="14">
        <v>0</v>
      </c>
      <c r="GV48" s="14">
        <v>0</v>
      </c>
      <c r="GW48" s="14"/>
      <c r="GX48" s="14"/>
      <c r="GY48" s="14"/>
      <c r="GZ48" s="14"/>
      <c r="HA48" s="14"/>
      <c r="HB48" s="14"/>
      <c r="HC48" s="14"/>
      <c r="HD48" s="14"/>
      <c r="HE48" s="14"/>
      <c r="HF48" s="14" t="s">
        <v>311</v>
      </c>
      <c r="HG48" s="14">
        <v>0</v>
      </c>
      <c r="HH48" s="14">
        <v>0</v>
      </c>
      <c r="HI48" s="14">
        <v>0</v>
      </c>
      <c r="HJ48" s="14">
        <v>0</v>
      </c>
      <c r="HK48" s="14">
        <v>0</v>
      </c>
      <c r="HL48" s="14">
        <v>0</v>
      </c>
      <c r="HM48" s="14">
        <v>0</v>
      </c>
      <c r="HN48" s="14">
        <v>0</v>
      </c>
      <c r="HO48" s="14">
        <v>0</v>
      </c>
      <c r="HP48" s="14">
        <v>1</v>
      </c>
      <c r="HQ48" s="14">
        <v>0</v>
      </c>
      <c r="HR48" s="14">
        <v>0</v>
      </c>
      <c r="HS48" s="34" t="s">
        <v>2941</v>
      </c>
      <c r="HT48" s="14" t="s">
        <v>257</v>
      </c>
      <c r="HU48" s="14"/>
      <c r="HV48" s="14"/>
      <c r="HW48" s="14"/>
      <c r="HX48" s="14" t="s">
        <v>255</v>
      </c>
      <c r="HY48" s="14"/>
      <c r="HZ48" s="14"/>
      <c r="IA48" s="14"/>
      <c r="IB48" s="14"/>
      <c r="IC48" s="14"/>
      <c r="ID48" s="14"/>
      <c r="IE48" s="14"/>
      <c r="IF48" s="14"/>
      <c r="IG48" s="14"/>
      <c r="IH48" s="14"/>
      <c r="II48" s="14"/>
      <c r="IJ48" s="14"/>
      <c r="IK48" s="14"/>
      <c r="IL48" s="14"/>
      <c r="IM48" s="14"/>
      <c r="IN48" s="14"/>
      <c r="IO48" s="73"/>
      <c r="IP48" s="14"/>
      <c r="IQ48" s="14"/>
      <c r="IR48" s="14"/>
      <c r="IS48" s="14"/>
      <c r="IT48" s="14"/>
      <c r="IU48" s="14"/>
      <c r="IV48" s="14"/>
      <c r="IW48" s="14"/>
      <c r="IX48" s="14"/>
      <c r="IY48" s="14"/>
      <c r="IZ48" s="14"/>
      <c r="JA48" s="14"/>
      <c r="JB48" s="14"/>
      <c r="JC48" s="14"/>
      <c r="JD48" s="14"/>
      <c r="JE48" s="14"/>
      <c r="JF48" s="14"/>
      <c r="JG48" s="14"/>
      <c r="JH48" s="14"/>
      <c r="JI48" s="14"/>
      <c r="JJ48" s="14"/>
      <c r="JK48" s="14"/>
      <c r="JL48" s="14"/>
      <c r="JM48" s="14"/>
      <c r="JN48" s="14"/>
      <c r="JO48" s="14"/>
      <c r="JP48" s="14"/>
      <c r="JQ48" s="14"/>
      <c r="JR48" s="14"/>
      <c r="JS48" s="14"/>
      <c r="JT48" s="14"/>
      <c r="JU48" s="14"/>
      <c r="JV48" s="14"/>
      <c r="JW48" s="14"/>
      <c r="JX48" s="14"/>
      <c r="JY48" s="14"/>
      <c r="JZ48" s="14"/>
      <c r="KA48" s="14"/>
      <c r="KB48" s="14"/>
      <c r="KC48" s="14"/>
      <c r="KD48" s="73" t="s">
        <v>2655</v>
      </c>
      <c r="KE48" s="73">
        <v>1</v>
      </c>
      <c r="KF48" s="73">
        <v>0</v>
      </c>
      <c r="KG48" s="73">
        <v>0</v>
      </c>
      <c r="KH48" s="73">
        <v>0</v>
      </c>
      <c r="KI48" s="73">
        <v>0</v>
      </c>
      <c r="KJ48" s="73">
        <v>1</v>
      </c>
      <c r="KK48" s="73">
        <v>0</v>
      </c>
      <c r="KL48" s="73">
        <v>0</v>
      </c>
      <c r="KM48" s="73">
        <v>0</v>
      </c>
      <c r="KN48" s="14"/>
      <c r="KO48" s="57" t="s">
        <v>3007</v>
      </c>
      <c r="KP48" s="73" t="s">
        <v>311</v>
      </c>
      <c r="KQ48" s="73">
        <v>0</v>
      </c>
      <c r="KR48" s="73">
        <v>0</v>
      </c>
      <c r="KS48" s="73">
        <v>0</v>
      </c>
      <c r="KT48" s="73">
        <v>0</v>
      </c>
      <c r="KU48" s="73">
        <v>0</v>
      </c>
      <c r="KV48" s="73">
        <v>0</v>
      </c>
      <c r="KW48" s="73">
        <v>0</v>
      </c>
      <c r="KX48" s="73">
        <v>0</v>
      </c>
      <c r="KY48" s="73">
        <v>0</v>
      </c>
      <c r="KZ48" s="73">
        <v>0</v>
      </c>
      <c r="LA48" s="73">
        <v>0</v>
      </c>
      <c r="LB48" s="73">
        <v>0</v>
      </c>
      <c r="LC48" s="73">
        <v>0</v>
      </c>
      <c r="LD48" s="73">
        <v>0</v>
      </c>
      <c r="LE48" s="73">
        <v>1</v>
      </c>
      <c r="LF48" s="73">
        <v>0</v>
      </c>
      <c r="LG48" s="73">
        <v>0</v>
      </c>
      <c r="LH48" s="14" t="s">
        <v>3024</v>
      </c>
      <c r="LI48" s="73" t="s">
        <v>318</v>
      </c>
      <c r="LJ48" s="14"/>
      <c r="LK48" s="14"/>
      <c r="LL48" s="14"/>
      <c r="LM48" s="14"/>
      <c r="LN48" s="14"/>
      <c r="LO48" s="14"/>
      <c r="LP48" s="14"/>
      <c r="LQ48" s="14"/>
      <c r="LR48" s="14"/>
      <c r="LS48" s="14"/>
      <c r="LT48" s="14"/>
      <c r="LU48" s="14"/>
      <c r="LV48" s="14"/>
      <c r="LW48" s="14"/>
      <c r="LX48" s="14"/>
      <c r="LY48" s="14"/>
      <c r="LZ48" s="14"/>
      <c r="MA48" s="14"/>
      <c r="MB48" s="14"/>
      <c r="MC48" s="14"/>
      <c r="MD48" s="14"/>
      <c r="ME48" s="14"/>
      <c r="MF48" s="14"/>
      <c r="MG48" s="14"/>
      <c r="MH48" s="14"/>
      <c r="MI48" s="14"/>
      <c r="MJ48" s="14"/>
      <c r="MK48" s="14"/>
      <c r="ML48" s="14"/>
      <c r="MM48" s="14"/>
      <c r="MN48" s="14"/>
      <c r="MO48" s="14"/>
      <c r="MP48" s="14"/>
      <c r="MQ48" s="14"/>
      <c r="MR48" s="14"/>
      <c r="MS48" s="14"/>
      <c r="MT48" s="14"/>
      <c r="MU48" s="14"/>
      <c r="MV48" s="14"/>
      <c r="MW48" s="14"/>
      <c r="MX48" s="14"/>
      <c r="MY48" s="14" t="s">
        <v>3047</v>
      </c>
      <c r="MZ48" s="14" t="s">
        <v>2541</v>
      </c>
      <c r="NA48" s="14">
        <v>0</v>
      </c>
      <c r="NB48" s="14">
        <v>0</v>
      </c>
      <c r="NC48" s="14">
        <v>0</v>
      </c>
      <c r="ND48" s="14">
        <v>0</v>
      </c>
      <c r="NE48" s="14">
        <v>1</v>
      </c>
      <c r="NF48" s="14">
        <v>0</v>
      </c>
      <c r="NG48" s="14">
        <v>0</v>
      </c>
      <c r="NH48" s="14">
        <v>0</v>
      </c>
      <c r="NI48" s="14"/>
      <c r="NJ48" s="14" t="s">
        <v>2660</v>
      </c>
      <c r="NK48" s="14">
        <v>1</v>
      </c>
      <c r="NL48" s="14">
        <v>1</v>
      </c>
      <c r="NM48" s="14">
        <v>0</v>
      </c>
      <c r="NN48" s="14">
        <v>0</v>
      </c>
      <c r="NO48" s="14">
        <v>1</v>
      </c>
      <c r="NP48" s="14">
        <v>1</v>
      </c>
      <c r="NQ48" s="14"/>
      <c r="NR48" s="14"/>
      <c r="NS48" s="14"/>
      <c r="NT48" s="14"/>
      <c r="NU48" s="14"/>
      <c r="NV48" s="14"/>
      <c r="NW48" s="14"/>
      <c r="NX48" s="14"/>
      <c r="NY48" s="14"/>
      <c r="NZ48" s="14"/>
      <c r="OA48" s="14"/>
      <c r="OB48" s="14"/>
      <c r="OC48" s="14"/>
      <c r="OD48" s="14"/>
      <c r="OE48" s="73" t="s">
        <v>267</v>
      </c>
      <c r="OF48" s="73">
        <v>1</v>
      </c>
      <c r="OG48" s="73">
        <v>0</v>
      </c>
      <c r="OH48" s="73">
        <v>0</v>
      </c>
      <c r="OI48" s="73">
        <v>0</v>
      </c>
      <c r="OJ48" s="73">
        <v>0</v>
      </c>
      <c r="OK48" s="73">
        <v>0</v>
      </c>
      <c r="OL48" s="73">
        <v>0</v>
      </c>
      <c r="OM48" s="73">
        <v>0</v>
      </c>
      <c r="ON48" s="73">
        <v>0</v>
      </c>
      <c r="OO48" s="73">
        <v>0</v>
      </c>
      <c r="OP48" s="73">
        <v>0</v>
      </c>
      <c r="OQ48" s="73">
        <v>0</v>
      </c>
      <c r="OR48" s="73"/>
      <c r="OS48" s="14"/>
      <c r="OT48" s="14"/>
      <c r="OU48" s="14"/>
      <c r="OV48" s="14"/>
      <c r="OW48" s="14"/>
      <c r="OX48" s="14"/>
      <c r="OY48" s="14"/>
      <c r="OZ48" s="14"/>
      <c r="PA48" s="14"/>
      <c r="PB48" s="14"/>
      <c r="PC48" s="14"/>
      <c r="PD48" s="14"/>
      <c r="PE48" s="14"/>
      <c r="PF48" s="14"/>
      <c r="PG48" s="14"/>
      <c r="PH48" s="14"/>
      <c r="PI48" s="14"/>
      <c r="PJ48" s="14"/>
      <c r="PK48" s="14"/>
      <c r="PL48" s="14"/>
      <c r="PM48" s="14"/>
      <c r="PN48" s="14"/>
      <c r="PO48" s="14"/>
      <c r="PP48" s="14"/>
      <c r="PQ48" s="14"/>
      <c r="PR48" s="14"/>
      <c r="PS48" s="73" t="s">
        <v>267</v>
      </c>
      <c r="PT48" s="73">
        <v>1</v>
      </c>
      <c r="PU48" s="73">
        <v>0</v>
      </c>
      <c r="PV48" s="73">
        <v>0</v>
      </c>
      <c r="PW48" s="73">
        <v>0</v>
      </c>
      <c r="PX48" s="73">
        <v>0</v>
      </c>
      <c r="PY48" s="73">
        <v>0</v>
      </c>
      <c r="PZ48" s="73">
        <v>0</v>
      </c>
      <c r="QA48" s="73">
        <v>0</v>
      </c>
      <c r="QB48" s="73">
        <v>0</v>
      </c>
      <c r="QC48" s="73">
        <v>0</v>
      </c>
      <c r="QD48" s="73"/>
      <c r="QE48" s="14"/>
      <c r="QF48" s="14"/>
      <c r="QG48" s="14"/>
      <c r="QH48" s="14"/>
      <c r="QI48" s="14"/>
      <c r="QJ48" s="14"/>
      <c r="QK48" s="14"/>
      <c r="QL48" s="14"/>
      <c r="QM48" s="14"/>
      <c r="QN48" s="14"/>
      <c r="QO48" s="14"/>
      <c r="QP48" s="14"/>
      <c r="QQ48" s="14"/>
      <c r="QR48" s="14"/>
      <c r="QS48" s="14"/>
      <c r="QT48" s="14"/>
      <c r="QU48" s="14"/>
      <c r="QV48" s="14"/>
      <c r="QW48" s="14"/>
      <c r="QX48" s="14"/>
      <c r="QY48" s="14"/>
      <c r="QZ48" s="14"/>
      <c r="RA48" s="14"/>
      <c r="RB48" s="14"/>
      <c r="RC48" s="73" t="s">
        <v>2514</v>
      </c>
      <c r="RD48" s="73">
        <v>0</v>
      </c>
      <c r="RE48" s="73">
        <v>0</v>
      </c>
      <c r="RF48" s="73">
        <v>0</v>
      </c>
      <c r="RG48" s="73">
        <v>0</v>
      </c>
      <c r="RH48" s="73">
        <v>0</v>
      </c>
      <c r="RI48" s="73">
        <v>0</v>
      </c>
      <c r="RJ48" s="73">
        <v>0</v>
      </c>
      <c r="RK48" s="73">
        <v>1</v>
      </c>
      <c r="RL48" s="73">
        <v>0</v>
      </c>
      <c r="RM48" s="73">
        <v>0</v>
      </c>
      <c r="RN48" s="73">
        <v>0</v>
      </c>
      <c r="RO48" s="73"/>
      <c r="RP48" s="14"/>
      <c r="RQ48" s="14"/>
      <c r="RR48" s="14"/>
      <c r="RS48" s="14"/>
      <c r="RT48" s="14"/>
      <c r="RU48" s="14"/>
      <c r="RV48" s="14"/>
      <c r="RW48" s="14"/>
      <c r="RX48" s="14"/>
      <c r="RY48" s="14"/>
      <c r="RZ48" s="14"/>
      <c r="SA48" s="14"/>
      <c r="SB48" s="14"/>
      <c r="SC48" s="14" t="s">
        <v>287</v>
      </c>
      <c r="SD48" s="14">
        <v>1</v>
      </c>
      <c r="SE48" s="14">
        <v>0</v>
      </c>
      <c r="SF48" s="14">
        <v>0</v>
      </c>
      <c r="SG48" s="14">
        <v>0</v>
      </c>
      <c r="SH48" s="14">
        <v>0</v>
      </c>
      <c r="SI48" s="14">
        <v>0</v>
      </c>
      <c r="SJ48" s="14">
        <v>0</v>
      </c>
      <c r="SK48" s="14">
        <v>0</v>
      </c>
      <c r="SL48" s="14">
        <v>0</v>
      </c>
      <c r="SM48" s="14">
        <v>0</v>
      </c>
      <c r="SN48" s="14">
        <v>0</v>
      </c>
      <c r="SO48" s="14">
        <v>0</v>
      </c>
      <c r="SP48" s="14">
        <v>0</v>
      </c>
      <c r="SQ48" s="14"/>
      <c r="SR48" s="14"/>
      <c r="SS48" s="14"/>
      <c r="ST48" s="14"/>
      <c r="SU48" s="14"/>
      <c r="SV48" s="14"/>
      <c r="SW48" s="73" t="s">
        <v>271</v>
      </c>
      <c r="SX48" s="73">
        <v>1</v>
      </c>
      <c r="SY48" s="73">
        <v>0</v>
      </c>
      <c r="SZ48" s="73">
        <v>0</v>
      </c>
      <c r="TA48" s="14"/>
      <c r="TB48" s="14"/>
      <c r="TC48" s="14"/>
      <c r="TD48" s="14"/>
      <c r="TE48" s="14"/>
      <c r="TF48" s="14"/>
      <c r="TG48" s="14"/>
      <c r="TH48" s="14"/>
      <c r="TI48" s="73" t="s">
        <v>255</v>
      </c>
      <c r="TJ48" s="73" t="s">
        <v>255</v>
      </c>
      <c r="TK48" s="73"/>
      <c r="TL48" s="73"/>
      <c r="TM48" s="14"/>
      <c r="TN48" s="14"/>
      <c r="TO48" s="14"/>
      <c r="TP48" s="14"/>
      <c r="TQ48" s="34" t="s">
        <v>2083</v>
      </c>
      <c r="TR48" s="14">
        <v>232353764</v>
      </c>
      <c r="TS48" s="14" t="s">
        <v>2664</v>
      </c>
      <c r="TT48" s="12">
        <v>44515.524895833332</v>
      </c>
      <c r="TU48" s="14"/>
      <c r="TV48" s="14"/>
      <c r="TW48" s="14" t="s">
        <v>279</v>
      </c>
      <c r="TX48" s="14" t="s">
        <v>280</v>
      </c>
      <c r="TY48" s="14"/>
      <c r="TZ48" s="14">
        <v>46</v>
      </c>
    </row>
    <row r="49" spans="1:546" s="34" customFormat="1" x14ac:dyDescent="0.25">
      <c r="A49" s="12">
        <v>44508.394730173612</v>
      </c>
      <c r="B49" s="12">
        <v>44515.385042442133</v>
      </c>
      <c r="C49" s="12">
        <v>44508</v>
      </c>
      <c r="D49" s="14" t="s">
        <v>689</v>
      </c>
      <c r="E49" s="14" t="s">
        <v>2546</v>
      </c>
      <c r="F49" s="12">
        <v>44508</v>
      </c>
      <c r="G49" s="14" t="s">
        <v>240</v>
      </c>
      <c r="H49" s="14" t="s">
        <v>240</v>
      </c>
      <c r="I49" s="14" t="s">
        <v>252</v>
      </c>
      <c r="J49" s="14" t="s">
        <v>496</v>
      </c>
      <c r="K49" s="14" t="s">
        <v>307</v>
      </c>
      <c r="L49" s="14"/>
      <c r="M49" s="14" t="s">
        <v>243</v>
      </c>
      <c r="N49" s="14" t="s">
        <v>2159</v>
      </c>
      <c r="O49" s="14">
        <v>0</v>
      </c>
      <c r="P49" s="14">
        <v>0</v>
      </c>
      <c r="Q49" s="14">
        <v>0</v>
      </c>
      <c r="R49" s="14">
        <v>0</v>
      </c>
      <c r="S49" s="14">
        <v>0</v>
      </c>
      <c r="T49" s="14">
        <v>0</v>
      </c>
      <c r="U49" s="14">
        <v>1</v>
      </c>
      <c r="V49" s="14">
        <v>0</v>
      </c>
      <c r="W49" s="14">
        <v>0</v>
      </c>
      <c r="X49" s="14">
        <v>0</v>
      </c>
      <c r="Y49" s="14"/>
      <c r="Z49" s="14">
        <v>37</v>
      </c>
      <c r="AA49" s="14">
        <v>0</v>
      </c>
      <c r="AB49" s="14">
        <v>1</v>
      </c>
      <c r="AC49" s="14"/>
      <c r="AD49" s="14"/>
      <c r="AE49" s="14"/>
      <c r="AF49" s="14"/>
      <c r="AG49" s="14" t="s">
        <v>287</v>
      </c>
      <c r="AH49" s="14">
        <v>1</v>
      </c>
      <c r="AI49" s="14">
        <v>0</v>
      </c>
      <c r="AJ49" s="14">
        <v>0</v>
      </c>
      <c r="AK49" s="14">
        <v>0</v>
      </c>
      <c r="AL49" s="14">
        <v>0</v>
      </c>
      <c r="AM49" s="14">
        <v>0</v>
      </c>
      <c r="AN49" s="14">
        <v>0</v>
      </c>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14"/>
      <c r="BV49" s="14"/>
      <c r="BW49" s="14"/>
      <c r="BX49" s="14"/>
      <c r="BY49" s="14"/>
      <c r="BZ49" s="14"/>
      <c r="CA49" s="14"/>
      <c r="CB49" s="14"/>
      <c r="CC49" s="14"/>
      <c r="CD49" s="14"/>
      <c r="CE49" s="14"/>
      <c r="CF49" s="14"/>
      <c r="CG49" s="14"/>
      <c r="CH49" s="14"/>
      <c r="CI49" s="14"/>
      <c r="CJ49" s="14"/>
      <c r="CK49" s="14"/>
      <c r="CL49" s="14"/>
      <c r="CM49" s="14"/>
      <c r="CN49" s="14"/>
      <c r="CO49" s="14"/>
      <c r="CP49" s="14"/>
      <c r="CQ49" s="14"/>
      <c r="CR49" s="14"/>
      <c r="CS49" s="14"/>
      <c r="CT49" s="14"/>
      <c r="CU49" s="14"/>
      <c r="CV49" s="14"/>
      <c r="CW49" s="14"/>
      <c r="CX49" s="14"/>
      <c r="CY49" s="14"/>
      <c r="CZ49" s="14"/>
      <c r="DA49" s="14"/>
      <c r="DB49" s="14"/>
      <c r="DC49" s="14"/>
      <c r="DD49" s="14"/>
      <c r="DE49" s="14"/>
      <c r="DF49" s="14"/>
      <c r="DG49" s="14"/>
      <c r="DH49" s="14"/>
      <c r="DI49" s="14"/>
      <c r="DJ49" s="14"/>
      <c r="DK49" s="14"/>
      <c r="DL49" s="14"/>
      <c r="DM49" s="14"/>
      <c r="DN49" s="14"/>
      <c r="DO49" s="14"/>
      <c r="DP49" s="14"/>
      <c r="DQ49" s="14"/>
      <c r="DR49" s="14"/>
      <c r="DS49" s="14"/>
      <c r="DT49" s="14"/>
      <c r="DU49" s="14"/>
      <c r="DV49" s="14"/>
      <c r="DW49" s="14"/>
      <c r="DX49" s="14"/>
      <c r="DY49" s="14"/>
      <c r="DZ49" s="14"/>
      <c r="EA49" s="14"/>
      <c r="EB49" s="14"/>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14"/>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c r="GE49" s="14"/>
      <c r="GF49" s="14" t="s">
        <v>240</v>
      </c>
      <c r="GG49" s="14" t="s">
        <v>2517</v>
      </c>
      <c r="GH49" s="14"/>
      <c r="GI49" s="14"/>
      <c r="GJ49" s="14"/>
      <c r="GK49" s="14"/>
      <c r="GL49" s="14"/>
      <c r="GM49" s="14"/>
      <c r="GN49" s="14"/>
      <c r="GO49" s="14"/>
      <c r="GP49" s="14"/>
      <c r="GQ49" s="14"/>
      <c r="GR49" s="14"/>
      <c r="GS49" s="14"/>
      <c r="GT49" s="14"/>
      <c r="GU49" s="14"/>
      <c r="GV49" s="14"/>
      <c r="GW49" s="14"/>
      <c r="GX49" s="14"/>
      <c r="GY49" s="14"/>
      <c r="GZ49" s="14"/>
      <c r="HA49" s="14"/>
      <c r="HB49" s="14"/>
      <c r="HC49" s="14"/>
      <c r="HD49" s="14"/>
      <c r="HE49" s="14"/>
      <c r="HF49" s="14" t="s">
        <v>255</v>
      </c>
      <c r="HG49" s="14">
        <v>0</v>
      </c>
      <c r="HH49" s="14">
        <v>0</v>
      </c>
      <c r="HI49" s="14">
        <v>0</v>
      </c>
      <c r="HJ49" s="14">
        <v>0</v>
      </c>
      <c r="HK49" s="14">
        <v>0</v>
      </c>
      <c r="HL49" s="14">
        <v>0</v>
      </c>
      <c r="HM49" s="14">
        <v>0</v>
      </c>
      <c r="HN49" s="14">
        <v>0</v>
      </c>
      <c r="HO49" s="14">
        <v>0</v>
      </c>
      <c r="HP49" s="14">
        <v>0</v>
      </c>
      <c r="HQ49" s="14">
        <v>1</v>
      </c>
      <c r="HR49" s="14">
        <v>0</v>
      </c>
      <c r="HS49" s="14"/>
      <c r="HT49" s="14" t="s">
        <v>257</v>
      </c>
      <c r="HU49" s="14"/>
      <c r="HV49" s="14"/>
      <c r="HW49" s="14"/>
      <c r="HX49" s="14"/>
      <c r="HY49" s="14"/>
      <c r="HZ49" s="14"/>
      <c r="IA49" s="14"/>
      <c r="IB49" s="14"/>
      <c r="IC49" s="14"/>
      <c r="ID49" s="14"/>
      <c r="IE49" s="14"/>
      <c r="IF49" s="14"/>
      <c r="IG49" s="14"/>
      <c r="IH49" s="14"/>
      <c r="II49" s="14"/>
      <c r="IJ49" s="14"/>
      <c r="IK49" s="14"/>
      <c r="IL49" s="14"/>
      <c r="IM49" s="14"/>
      <c r="IN49" s="14"/>
      <c r="IO49" s="73"/>
      <c r="IP49" s="14"/>
      <c r="IQ49" s="14"/>
      <c r="IR49" s="14"/>
      <c r="IS49" s="14"/>
      <c r="IT49" s="14"/>
      <c r="IU49" s="14"/>
      <c r="IV49" s="14"/>
      <c r="IW49" s="14"/>
      <c r="IX49" s="14"/>
      <c r="IY49" s="14"/>
      <c r="IZ49" s="14"/>
      <c r="JA49" s="14"/>
      <c r="JB49" s="14"/>
      <c r="JC49" s="14"/>
      <c r="JD49" s="14"/>
      <c r="JE49" s="14"/>
      <c r="JF49" s="14"/>
      <c r="JG49" s="14"/>
      <c r="JH49" s="14"/>
      <c r="JI49" s="14"/>
      <c r="JJ49" s="14"/>
      <c r="JK49" s="14"/>
      <c r="JL49" s="14"/>
      <c r="JM49" s="14"/>
      <c r="JN49" s="14"/>
      <c r="JO49" s="14"/>
      <c r="JP49" s="14"/>
      <c r="JQ49" s="14"/>
      <c r="JR49" s="14"/>
      <c r="JS49" s="14"/>
      <c r="JT49" s="14"/>
      <c r="JU49" s="14"/>
      <c r="JV49" s="14"/>
      <c r="JW49" s="14"/>
      <c r="JX49" s="14"/>
      <c r="JY49" s="14"/>
      <c r="JZ49" s="14"/>
      <c r="KA49" s="14"/>
      <c r="KB49" s="14"/>
      <c r="KC49" s="14"/>
      <c r="KD49" s="73"/>
      <c r="KE49" s="73"/>
      <c r="KF49" s="73"/>
      <c r="KG49" s="73"/>
      <c r="KH49" s="73"/>
      <c r="KI49" s="73"/>
      <c r="KJ49" s="73"/>
      <c r="KK49" s="73"/>
      <c r="KL49" s="73"/>
      <c r="KM49" s="73"/>
      <c r="KN49" s="14"/>
      <c r="KP49" s="14"/>
      <c r="KQ49" s="14"/>
      <c r="KR49" s="14"/>
      <c r="KS49" s="14"/>
      <c r="KT49" s="14"/>
      <c r="KU49" s="14"/>
      <c r="KV49" s="14"/>
      <c r="KW49" s="14"/>
      <c r="KX49" s="14"/>
      <c r="KY49" s="14"/>
      <c r="KZ49" s="14"/>
      <c r="LA49" s="14"/>
      <c r="LB49" s="14"/>
      <c r="LC49" s="14"/>
      <c r="LD49" s="14"/>
      <c r="LE49" s="14"/>
      <c r="LF49" s="14"/>
      <c r="LG49" s="14"/>
      <c r="LH49" s="14"/>
      <c r="LI49" s="14"/>
      <c r="LJ49" s="14"/>
      <c r="LK49" s="14"/>
      <c r="LL49" s="14"/>
      <c r="LM49" s="14"/>
      <c r="LN49" s="14"/>
      <c r="LO49" s="14"/>
      <c r="LP49" s="14"/>
      <c r="LQ49" s="14"/>
      <c r="LR49" s="14"/>
      <c r="LS49" s="14"/>
      <c r="LT49" s="14"/>
      <c r="LU49" s="14"/>
      <c r="LV49" s="14"/>
      <c r="LW49" s="14"/>
      <c r="LX49" s="14"/>
      <c r="LY49" s="14"/>
      <c r="LZ49" s="14"/>
      <c r="MA49" s="14"/>
      <c r="MB49" s="14"/>
      <c r="MC49" s="14"/>
      <c r="MD49" s="14"/>
      <c r="ME49" s="14"/>
      <c r="MF49" s="14"/>
      <c r="MG49" s="14"/>
      <c r="MH49" s="14"/>
      <c r="MI49" s="14"/>
      <c r="MJ49" s="14"/>
      <c r="MK49" s="14"/>
      <c r="ML49" s="14"/>
      <c r="MM49" s="14"/>
      <c r="MN49" s="14"/>
      <c r="MO49" s="14"/>
      <c r="MP49" s="14"/>
      <c r="MQ49" s="14"/>
      <c r="MR49" s="14"/>
      <c r="MS49" s="14"/>
      <c r="MT49" s="14"/>
      <c r="MU49" s="14"/>
      <c r="MV49" s="14"/>
      <c r="MW49" s="14"/>
      <c r="MX49" s="14"/>
      <c r="MY49" s="14" t="s">
        <v>2541</v>
      </c>
      <c r="MZ49" s="14" t="s">
        <v>563</v>
      </c>
      <c r="NA49" s="14">
        <v>1</v>
      </c>
      <c r="NB49" s="14">
        <v>1</v>
      </c>
      <c r="NC49" s="14">
        <v>0</v>
      </c>
      <c r="ND49" s="14">
        <v>0</v>
      </c>
      <c r="NE49" s="14">
        <v>0</v>
      </c>
      <c r="NF49" s="14">
        <v>0</v>
      </c>
      <c r="NG49" s="14">
        <v>0</v>
      </c>
      <c r="NH49" s="14">
        <v>0</v>
      </c>
      <c r="NI49" s="14"/>
      <c r="NJ49" s="14" t="s">
        <v>2668</v>
      </c>
      <c r="NK49" s="14">
        <v>0</v>
      </c>
      <c r="NL49" s="14">
        <v>0</v>
      </c>
      <c r="NM49" s="14">
        <v>0</v>
      </c>
      <c r="NN49" s="14">
        <v>0</v>
      </c>
      <c r="NO49" s="14">
        <v>1</v>
      </c>
      <c r="NP49" s="14">
        <v>1</v>
      </c>
      <c r="NQ49" s="14"/>
      <c r="NR49" s="14"/>
      <c r="NS49" s="14"/>
      <c r="NT49" s="14"/>
      <c r="NU49" s="14"/>
      <c r="NV49" s="14"/>
      <c r="NW49" s="14"/>
      <c r="NX49" s="14"/>
      <c r="NY49" s="14"/>
      <c r="NZ49" s="14"/>
      <c r="OA49" s="14"/>
      <c r="OB49" s="14"/>
      <c r="OC49" s="14"/>
      <c r="OD49" s="14"/>
      <c r="OE49" s="14"/>
      <c r="OF49" s="14"/>
      <c r="OG49" s="14"/>
      <c r="OH49" s="14"/>
      <c r="OI49" s="14"/>
      <c r="OJ49" s="14"/>
      <c r="OK49" s="14"/>
      <c r="OL49" s="14"/>
      <c r="OM49" s="14"/>
      <c r="ON49" s="14"/>
      <c r="OO49" s="14"/>
      <c r="OP49" s="14"/>
      <c r="OQ49" s="14"/>
      <c r="OR49" s="14"/>
      <c r="OS49" s="14"/>
      <c r="OT49" s="14"/>
      <c r="OU49" s="14"/>
      <c r="OV49" s="14"/>
      <c r="OW49" s="14"/>
      <c r="OX49" s="14"/>
      <c r="OY49" s="14"/>
      <c r="OZ49" s="14"/>
      <c r="PA49" s="14"/>
      <c r="PB49" s="14"/>
      <c r="PC49" s="14"/>
      <c r="PD49" s="14"/>
      <c r="PE49" s="14"/>
      <c r="PF49" s="14"/>
      <c r="PG49" s="14"/>
      <c r="PH49" s="14"/>
      <c r="PI49" s="14"/>
      <c r="PJ49" s="14"/>
      <c r="PK49" s="14"/>
      <c r="PL49" s="14"/>
      <c r="PM49" s="14"/>
      <c r="PN49" s="14"/>
      <c r="PO49" s="14"/>
      <c r="PP49" s="14"/>
      <c r="PQ49" s="14"/>
      <c r="PR49" s="14"/>
      <c r="PS49" s="14"/>
      <c r="PT49" s="14"/>
      <c r="PU49" s="14"/>
      <c r="PV49" s="14"/>
      <c r="PW49" s="14"/>
      <c r="PX49" s="14"/>
      <c r="PY49" s="14"/>
      <c r="PZ49" s="14"/>
      <c r="QA49" s="14"/>
      <c r="QB49" s="14"/>
      <c r="QC49" s="14"/>
      <c r="QD49" s="14"/>
      <c r="QE49" s="14"/>
      <c r="QF49" s="14"/>
      <c r="QG49" s="14"/>
      <c r="QH49" s="14"/>
      <c r="QI49" s="14"/>
      <c r="QJ49" s="14"/>
      <c r="QK49" s="14"/>
      <c r="QL49" s="14"/>
      <c r="QM49" s="14"/>
      <c r="QN49" s="14"/>
      <c r="QO49" s="14"/>
      <c r="QP49" s="14"/>
      <c r="QQ49" s="14"/>
      <c r="QR49" s="14"/>
      <c r="QS49" s="14"/>
      <c r="QT49" s="14"/>
      <c r="QU49" s="14"/>
      <c r="QV49" s="14"/>
      <c r="QW49" s="14"/>
      <c r="QX49" s="14"/>
      <c r="QY49" s="14"/>
      <c r="QZ49" s="14"/>
      <c r="RA49" s="14"/>
      <c r="RB49" s="14"/>
      <c r="RC49" s="14"/>
      <c r="RD49" s="14"/>
      <c r="RE49" s="14"/>
      <c r="RF49" s="14"/>
      <c r="RG49" s="14"/>
      <c r="RH49" s="14"/>
      <c r="RI49" s="14"/>
      <c r="RJ49" s="14"/>
      <c r="RK49" s="14"/>
      <c r="RL49" s="14"/>
      <c r="RM49" s="14"/>
      <c r="RN49" s="14"/>
      <c r="RO49" s="14"/>
      <c r="RP49" s="14"/>
      <c r="RQ49" s="14"/>
      <c r="RR49" s="14"/>
      <c r="RS49" s="14"/>
      <c r="RT49" s="14"/>
      <c r="RU49" s="14"/>
      <c r="RV49" s="14"/>
      <c r="RW49" s="14"/>
      <c r="RX49" s="14"/>
      <c r="RY49" s="14"/>
      <c r="RZ49" s="14"/>
      <c r="SA49" s="14"/>
      <c r="SB49" s="14"/>
      <c r="SC49" s="14" t="s">
        <v>255</v>
      </c>
      <c r="SD49" s="14">
        <v>0</v>
      </c>
      <c r="SE49" s="14">
        <v>0</v>
      </c>
      <c r="SF49" s="14">
        <v>0</v>
      </c>
      <c r="SG49" s="14">
        <v>0</v>
      </c>
      <c r="SH49" s="14">
        <v>0</v>
      </c>
      <c r="SI49" s="14">
        <v>0</v>
      </c>
      <c r="SJ49" s="14">
        <v>0</v>
      </c>
      <c r="SK49" s="14">
        <v>0</v>
      </c>
      <c r="SL49" s="14">
        <v>0</v>
      </c>
      <c r="SM49" s="14">
        <v>0</v>
      </c>
      <c r="SN49" s="14">
        <v>0</v>
      </c>
      <c r="SO49" s="14">
        <v>1</v>
      </c>
      <c r="SP49" s="14">
        <v>0</v>
      </c>
      <c r="SQ49" s="14"/>
      <c r="SR49" s="14"/>
      <c r="SS49" s="14"/>
      <c r="ST49" s="14"/>
      <c r="SU49" s="14"/>
      <c r="SV49" s="14"/>
      <c r="SW49" s="14"/>
      <c r="SX49" s="14"/>
      <c r="SY49" s="14"/>
      <c r="SZ49" s="14"/>
      <c r="TA49" s="14"/>
      <c r="TB49" s="14"/>
      <c r="TC49" s="14"/>
      <c r="TD49" s="14"/>
      <c r="TE49" s="14"/>
      <c r="TF49" s="14"/>
      <c r="TG49" s="14"/>
      <c r="TH49" s="14"/>
      <c r="TI49" s="14"/>
      <c r="TJ49" s="14"/>
      <c r="TK49" s="14"/>
      <c r="TL49" s="14"/>
      <c r="TM49" s="14"/>
      <c r="TN49" s="14"/>
      <c r="TO49" s="14"/>
      <c r="TP49" s="14"/>
      <c r="TQ49" s="34" t="s">
        <v>2083</v>
      </c>
      <c r="TR49" s="14">
        <v>232353782</v>
      </c>
      <c r="TS49" s="14" t="s">
        <v>2670</v>
      </c>
      <c r="TT49" s="12">
        <v>44515.524907407409</v>
      </c>
      <c r="TU49" s="14"/>
      <c r="TV49" s="14"/>
      <c r="TW49" s="14" t="s">
        <v>279</v>
      </c>
      <c r="TX49" s="14" t="s">
        <v>280</v>
      </c>
      <c r="TY49" s="14"/>
      <c r="TZ49" s="14">
        <v>47</v>
      </c>
    </row>
    <row r="50" spans="1:546" s="34" customFormat="1" x14ac:dyDescent="0.25">
      <c r="A50" s="12">
        <v>44530.739088692128</v>
      </c>
      <c r="B50" s="12">
        <v>44531.604786215277</v>
      </c>
      <c r="C50" s="12">
        <v>44530</v>
      </c>
      <c r="D50" s="14" t="s">
        <v>239</v>
      </c>
      <c r="E50" s="14" t="s">
        <v>2546</v>
      </c>
      <c r="F50" s="12">
        <v>44529</v>
      </c>
      <c r="G50" s="14" t="s">
        <v>240</v>
      </c>
      <c r="H50" s="14" t="s">
        <v>240</v>
      </c>
      <c r="I50" s="14" t="s">
        <v>252</v>
      </c>
      <c r="J50" s="14" t="s">
        <v>241</v>
      </c>
      <c r="K50" s="14" t="s">
        <v>307</v>
      </c>
      <c r="L50" s="14"/>
      <c r="M50" s="14" t="s">
        <v>308</v>
      </c>
      <c r="N50" s="14"/>
      <c r="O50" s="14"/>
      <c r="P50" s="14"/>
      <c r="Q50" s="14"/>
      <c r="R50" s="14"/>
      <c r="S50" s="14"/>
      <c r="T50" s="14"/>
      <c r="U50" s="14"/>
      <c r="V50" s="14"/>
      <c r="W50" s="14"/>
      <c r="X50" s="14"/>
      <c r="Y50" s="14"/>
      <c r="Z50" s="14"/>
      <c r="AA50" s="14"/>
      <c r="AB50" s="14"/>
      <c r="AC50" s="14" t="s">
        <v>309</v>
      </c>
      <c r="AD50" s="14">
        <v>0</v>
      </c>
      <c r="AE50" s="14">
        <v>1</v>
      </c>
      <c r="AF50" s="14">
        <v>0</v>
      </c>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t="s">
        <v>335</v>
      </c>
      <c r="CC50" s="14" t="s">
        <v>310</v>
      </c>
      <c r="CD50" s="14">
        <v>1</v>
      </c>
      <c r="CE50" s="14">
        <v>0</v>
      </c>
      <c r="CF50" s="14">
        <v>0</v>
      </c>
      <c r="CG50" s="14">
        <v>0</v>
      </c>
      <c r="CH50" s="14">
        <v>0</v>
      </c>
      <c r="CI50" s="14">
        <v>0</v>
      </c>
      <c r="CJ50" s="14">
        <v>0</v>
      </c>
      <c r="CK50" s="14">
        <v>0</v>
      </c>
      <c r="CL50" s="14"/>
      <c r="CM50" s="14" t="s">
        <v>282</v>
      </c>
      <c r="CN50" s="14"/>
      <c r="CO50" s="14" t="s">
        <v>249</v>
      </c>
      <c r="CP50" s="14"/>
      <c r="CQ50" s="14">
        <v>650</v>
      </c>
      <c r="CR50" s="14"/>
      <c r="CS50" s="14"/>
      <c r="CT50" s="14"/>
      <c r="CU50" s="14"/>
      <c r="CV50" s="14"/>
      <c r="CW50" s="14"/>
      <c r="CX50" s="14"/>
      <c r="CY50" s="14"/>
      <c r="CZ50" s="14"/>
      <c r="DA50" s="14" t="s">
        <v>250</v>
      </c>
      <c r="DB50" s="14"/>
      <c r="DC50" s="14"/>
      <c r="DD50" s="14"/>
      <c r="DE50" s="14"/>
      <c r="DF50" s="14"/>
      <c r="DG50" s="14"/>
      <c r="DH50" s="14"/>
      <c r="DI50" s="14"/>
      <c r="DJ50" s="14"/>
      <c r="DK50" s="14"/>
      <c r="DL50" s="14"/>
      <c r="DM50" s="14"/>
      <c r="DN50" s="14"/>
      <c r="DO50" s="14"/>
      <c r="DP50" s="14"/>
      <c r="DQ50" s="14"/>
      <c r="DR50" s="14"/>
      <c r="DS50" s="14"/>
      <c r="DT50" s="14"/>
      <c r="DU50" s="14"/>
      <c r="DV50" s="14"/>
      <c r="DW50" s="14"/>
      <c r="DX50" s="14"/>
      <c r="DY50" s="14"/>
      <c r="DZ50" s="14"/>
      <c r="EA50" s="14"/>
      <c r="EB50" s="14"/>
      <c r="EC50" s="14"/>
      <c r="ED50" s="14"/>
      <c r="EE50" s="14"/>
      <c r="EF50" s="14"/>
      <c r="EG50" s="14"/>
      <c r="EH50" s="14"/>
      <c r="EI50" s="14"/>
      <c r="EJ50" s="14"/>
      <c r="EK50" s="14"/>
      <c r="EL50" s="14"/>
      <c r="EM50" s="14"/>
      <c r="EN50" s="14"/>
      <c r="EO50" s="14"/>
      <c r="EP50" s="14"/>
      <c r="EQ50" s="14"/>
      <c r="ER50" s="14"/>
      <c r="ES50" s="14"/>
      <c r="ET50" s="14"/>
      <c r="EU50" s="14"/>
      <c r="EV50" s="14"/>
      <c r="EW50" s="14"/>
      <c r="EX50" s="14"/>
      <c r="EY50" s="14"/>
      <c r="EZ50" s="14"/>
      <c r="FA50" s="14" t="s">
        <v>251</v>
      </c>
      <c r="FB50" s="14"/>
      <c r="FC50" s="14" t="s">
        <v>2924</v>
      </c>
      <c r="FD50" s="14">
        <v>0</v>
      </c>
      <c r="FE50" s="14">
        <v>0</v>
      </c>
      <c r="FF50" s="14">
        <v>1</v>
      </c>
      <c r="FG50" s="14">
        <v>1</v>
      </c>
      <c r="FH50" s="14">
        <v>1</v>
      </c>
      <c r="FI50" s="14">
        <v>0</v>
      </c>
      <c r="FJ50" s="14">
        <v>0</v>
      </c>
      <c r="FK50" s="14">
        <v>1</v>
      </c>
      <c r="FL50" s="14">
        <v>1</v>
      </c>
      <c r="FM50" s="14">
        <v>0</v>
      </c>
      <c r="FN50" s="14">
        <v>1</v>
      </c>
      <c r="FO50" s="14">
        <v>1</v>
      </c>
      <c r="FP50" s="14">
        <v>1</v>
      </c>
      <c r="FQ50" s="14">
        <v>0</v>
      </c>
      <c r="FR50" s="14">
        <v>1</v>
      </c>
      <c r="FS50" s="14">
        <v>1</v>
      </c>
      <c r="FT50" s="14">
        <v>1</v>
      </c>
      <c r="FU50" s="14">
        <v>0</v>
      </c>
      <c r="FV50" s="14">
        <v>0</v>
      </c>
      <c r="FW50" s="14">
        <v>0</v>
      </c>
      <c r="FX50" s="14"/>
      <c r="FY50" s="14"/>
      <c r="FZ50" s="14"/>
      <c r="GA50" s="14"/>
      <c r="GB50" s="14" t="s">
        <v>240</v>
      </c>
      <c r="GC50" s="14"/>
      <c r="GD50" s="14"/>
      <c r="GE50" s="14"/>
      <c r="GF50" s="14" t="s">
        <v>255</v>
      </c>
      <c r="GG50" s="14"/>
      <c r="GH50" s="14"/>
      <c r="GI50" s="14"/>
      <c r="GJ50" s="14"/>
      <c r="GK50" s="14"/>
      <c r="GL50" s="14"/>
      <c r="GM50" s="14"/>
      <c r="GN50" s="14"/>
      <c r="GO50" s="14"/>
      <c r="GP50" s="14" t="s">
        <v>468</v>
      </c>
      <c r="GQ50" s="14">
        <v>0</v>
      </c>
      <c r="GR50" s="14">
        <v>1</v>
      </c>
      <c r="GS50" s="14">
        <v>1</v>
      </c>
      <c r="GT50" s="14">
        <v>0</v>
      </c>
      <c r="GU50" s="14">
        <v>0</v>
      </c>
      <c r="GV50" s="14">
        <v>0</v>
      </c>
      <c r="GW50" s="14"/>
      <c r="GX50" s="14"/>
      <c r="GY50" s="14"/>
      <c r="GZ50" s="14"/>
      <c r="HA50" s="14"/>
      <c r="HB50" s="14"/>
      <c r="HC50" s="14"/>
      <c r="HD50" s="14"/>
      <c r="HE50" s="14"/>
      <c r="HF50" s="14" t="s">
        <v>2705</v>
      </c>
      <c r="HG50" s="14">
        <v>1</v>
      </c>
      <c r="HH50" s="14">
        <v>1</v>
      </c>
      <c r="HI50" s="14">
        <v>1</v>
      </c>
      <c r="HJ50" s="14">
        <v>0</v>
      </c>
      <c r="HK50" s="14">
        <v>1</v>
      </c>
      <c r="HL50" s="14">
        <v>0</v>
      </c>
      <c r="HM50" s="14">
        <v>0</v>
      </c>
      <c r="HN50" s="14">
        <v>1</v>
      </c>
      <c r="HO50" s="14">
        <v>0</v>
      </c>
      <c r="HP50" s="14">
        <v>0</v>
      </c>
      <c r="HQ50" s="14">
        <v>0</v>
      </c>
      <c r="HR50" s="14">
        <v>0</v>
      </c>
      <c r="HS50" s="14"/>
      <c r="HT50" s="14" t="s">
        <v>257</v>
      </c>
      <c r="HU50" s="14"/>
      <c r="HV50" s="14"/>
      <c r="HW50" s="14" t="s">
        <v>255</v>
      </c>
      <c r="HX50" s="14"/>
      <c r="HY50" s="14"/>
      <c r="HZ50" s="14"/>
      <c r="IA50" s="14"/>
      <c r="IB50" s="14"/>
      <c r="IC50" s="14"/>
      <c r="ID50" s="14"/>
      <c r="IE50" s="14"/>
      <c r="IF50" s="14"/>
      <c r="IG50" s="14"/>
      <c r="IH50" s="14"/>
      <c r="II50" s="14"/>
      <c r="IJ50" s="14"/>
      <c r="IK50" s="14"/>
      <c r="IL50" s="14"/>
      <c r="IM50" s="14"/>
      <c r="IN50" s="14"/>
      <c r="IO50" s="73"/>
      <c r="IP50" s="14"/>
      <c r="IQ50" s="14"/>
      <c r="IR50" s="14"/>
      <c r="IS50" s="14"/>
      <c r="IT50" s="14"/>
      <c r="IU50" s="14"/>
      <c r="IV50" s="14"/>
      <c r="IW50" s="14"/>
      <c r="IX50" s="14"/>
      <c r="IY50" s="14"/>
      <c r="IZ50" s="14"/>
      <c r="JA50" s="14"/>
      <c r="JB50" s="14"/>
      <c r="JC50" s="14"/>
      <c r="JD50" s="14"/>
      <c r="JE50" s="14"/>
      <c r="JF50" s="14"/>
      <c r="JG50" s="14"/>
      <c r="JH50" s="14"/>
      <c r="JI50" s="14"/>
      <c r="JJ50" s="14"/>
      <c r="JK50" s="14"/>
      <c r="JL50" s="14"/>
      <c r="JM50" s="14"/>
      <c r="JN50" s="14"/>
      <c r="JO50" s="14"/>
      <c r="JP50" s="14"/>
      <c r="JQ50" s="14"/>
      <c r="JR50" s="14"/>
      <c r="JS50" s="14" t="s">
        <v>358</v>
      </c>
      <c r="JT50" s="14">
        <v>0</v>
      </c>
      <c r="JU50" s="14">
        <v>1</v>
      </c>
      <c r="JV50" s="14">
        <v>0</v>
      </c>
      <c r="JW50" s="14">
        <v>0</v>
      </c>
      <c r="JX50" s="14">
        <v>0</v>
      </c>
      <c r="JY50" s="14">
        <v>0</v>
      </c>
      <c r="JZ50" s="14">
        <v>0</v>
      </c>
      <c r="KA50" s="14">
        <v>0</v>
      </c>
      <c r="KB50" s="14">
        <v>0</v>
      </c>
      <c r="KC50" s="14"/>
      <c r="KD50" s="14"/>
      <c r="KE50" s="14"/>
      <c r="KF50" s="14"/>
      <c r="KG50" s="14"/>
      <c r="KH50" s="14"/>
      <c r="KI50" s="14"/>
      <c r="KJ50" s="14"/>
      <c r="KK50" s="14"/>
      <c r="KL50" s="14"/>
      <c r="KM50" s="14"/>
      <c r="KN50" s="14"/>
      <c r="KO50" s="34" t="s">
        <v>3006</v>
      </c>
      <c r="KP50" s="77" t="s">
        <v>3019</v>
      </c>
      <c r="KQ50" s="14">
        <v>1</v>
      </c>
      <c r="KR50" s="14">
        <v>1</v>
      </c>
      <c r="KS50" s="14">
        <v>1</v>
      </c>
      <c r="KT50" s="14">
        <v>1</v>
      </c>
      <c r="KU50" s="14">
        <v>1</v>
      </c>
      <c r="KV50" s="14">
        <v>1</v>
      </c>
      <c r="KW50" s="14">
        <v>0</v>
      </c>
      <c r="KX50" s="14">
        <v>0</v>
      </c>
      <c r="KY50" s="14">
        <v>0</v>
      </c>
      <c r="KZ50" s="14">
        <v>1</v>
      </c>
      <c r="LA50" s="14">
        <v>1</v>
      </c>
      <c r="LB50" s="14">
        <v>1</v>
      </c>
      <c r="LC50" s="14">
        <v>0</v>
      </c>
      <c r="LD50" s="14">
        <v>1</v>
      </c>
      <c r="LE50" s="14">
        <v>0</v>
      </c>
      <c r="LF50" s="14">
        <v>0</v>
      </c>
      <c r="LG50" s="14">
        <v>0</v>
      </c>
      <c r="LH50" s="14"/>
      <c r="LI50" s="14" t="s">
        <v>318</v>
      </c>
      <c r="LJ50" s="14"/>
      <c r="LK50" s="14"/>
      <c r="LL50" s="14"/>
      <c r="LM50" s="14"/>
      <c r="LN50" s="14"/>
      <c r="LO50" s="14"/>
      <c r="LP50" s="14"/>
      <c r="LQ50" s="14"/>
      <c r="LR50" s="14"/>
      <c r="LS50" s="14"/>
      <c r="LT50" s="14"/>
      <c r="LU50" s="14"/>
      <c r="LV50" s="14"/>
      <c r="LW50" s="14"/>
      <c r="LX50" s="14"/>
      <c r="LY50" s="14"/>
      <c r="LZ50" s="14"/>
      <c r="MA50" s="14"/>
      <c r="MB50" s="14"/>
      <c r="MC50" s="14"/>
      <c r="MD50" s="14"/>
      <c r="ME50" s="14"/>
      <c r="MF50" s="14"/>
      <c r="MG50" s="14"/>
      <c r="MH50" s="14"/>
      <c r="MI50" s="14"/>
      <c r="MJ50" s="14"/>
      <c r="MK50" s="14"/>
      <c r="ML50" s="14"/>
      <c r="MM50" s="14"/>
      <c r="MN50" s="14"/>
      <c r="MO50" s="14"/>
      <c r="MP50" s="14"/>
      <c r="MQ50" s="14"/>
      <c r="MR50" s="14"/>
      <c r="MS50" s="14"/>
      <c r="MT50" s="14"/>
      <c r="MU50" s="14"/>
      <c r="MV50" s="14"/>
      <c r="MW50" s="14"/>
      <c r="MX50" s="14"/>
      <c r="MY50" s="14" t="s">
        <v>3058</v>
      </c>
      <c r="MZ50" s="14" t="s">
        <v>2709</v>
      </c>
      <c r="NA50" s="14">
        <v>1</v>
      </c>
      <c r="NB50" s="14">
        <v>1</v>
      </c>
      <c r="NC50" s="14">
        <v>1</v>
      </c>
      <c r="ND50" s="14">
        <v>0</v>
      </c>
      <c r="NE50" s="14">
        <v>0</v>
      </c>
      <c r="NF50" s="14">
        <v>0</v>
      </c>
      <c r="NG50" s="14">
        <v>0</v>
      </c>
      <c r="NH50" s="14">
        <v>0</v>
      </c>
      <c r="NI50" s="14"/>
      <c r="NJ50" s="14" t="s">
        <v>642</v>
      </c>
      <c r="NK50" s="14">
        <v>1</v>
      </c>
      <c r="NL50" s="14">
        <v>1</v>
      </c>
      <c r="NM50" s="14">
        <v>0</v>
      </c>
      <c r="NN50" s="14">
        <v>0</v>
      </c>
      <c r="NO50" s="14">
        <v>0</v>
      </c>
      <c r="NP50" s="14">
        <v>0</v>
      </c>
      <c r="NQ50" s="14"/>
      <c r="NR50" s="14"/>
      <c r="NS50" s="14"/>
      <c r="NT50" s="14"/>
      <c r="NU50" s="14"/>
      <c r="NV50" s="14"/>
      <c r="NW50" s="14"/>
      <c r="NX50" s="14"/>
      <c r="NY50" s="14"/>
      <c r="NZ50" s="14"/>
      <c r="OA50" s="14"/>
      <c r="OB50" s="14"/>
      <c r="OC50" s="14"/>
      <c r="OD50" s="14"/>
      <c r="OE50" s="14" t="s">
        <v>267</v>
      </c>
      <c r="OF50" s="14">
        <v>1</v>
      </c>
      <c r="OG50" s="14">
        <v>0</v>
      </c>
      <c r="OH50" s="14">
        <v>0</v>
      </c>
      <c r="OI50" s="14">
        <v>0</v>
      </c>
      <c r="OJ50" s="14">
        <v>0</v>
      </c>
      <c r="OK50" s="14">
        <v>0</v>
      </c>
      <c r="OL50" s="14">
        <v>0</v>
      </c>
      <c r="OM50" s="14">
        <v>0</v>
      </c>
      <c r="ON50" s="14">
        <v>0</v>
      </c>
      <c r="OO50" s="14">
        <v>0</v>
      </c>
      <c r="OP50" s="14">
        <v>0</v>
      </c>
      <c r="OQ50" s="14">
        <v>0</v>
      </c>
      <c r="OR50" s="14"/>
      <c r="OS50" s="14"/>
      <c r="OT50" s="14"/>
      <c r="OU50" s="14"/>
      <c r="OV50" s="14"/>
      <c r="OW50" s="14"/>
      <c r="OX50" s="14"/>
      <c r="OY50" s="14"/>
      <c r="OZ50" s="14"/>
      <c r="PA50" s="14"/>
      <c r="PB50" s="14"/>
      <c r="PC50" s="14"/>
      <c r="PD50" s="14"/>
      <c r="PE50" s="14"/>
      <c r="PF50" s="14"/>
      <c r="PG50" s="14"/>
      <c r="PH50" s="14"/>
      <c r="PI50" s="14"/>
      <c r="PJ50" s="14"/>
      <c r="PK50" s="14"/>
      <c r="PL50" s="14"/>
      <c r="PM50" s="14"/>
      <c r="PN50" s="14"/>
      <c r="PO50" s="14"/>
      <c r="PP50" s="14"/>
      <c r="PQ50" s="14"/>
      <c r="PR50" s="14"/>
      <c r="PS50" s="14" t="s">
        <v>684</v>
      </c>
      <c r="PT50" s="14">
        <v>0</v>
      </c>
      <c r="PU50" s="14">
        <v>0</v>
      </c>
      <c r="PV50" s="14">
        <v>0</v>
      </c>
      <c r="PW50" s="14">
        <v>0</v>
      </c>
      <c r="PX50" s="14">
        <v>0</v>
      </c>
      <c r="PY50" s="14">
        <v>1</v>
      </c>
      <c r="PZ50" s="14">
        <v>0</v>
      </c>
      <c r="QA50" s="14">
        <v>0</v>
      </c>
      <c r="QB50" s="14">
        <v>0</v>
      </c>
      <c r="QC50" s="14">
        <v>0</v>
      </c>
      <c r="QD50" s="14"/>
      <c r="QE50" s="14"/>
      <c r="QF50" s="14"/>
      <c r="QG50" s="14"/>
      <c r="QH50" s="14"/>
      <c r="QI50" s="14"/>
      <c r="QJ50" s="14"/>
      <c r="QK50" s="14"/>
      <c r="QL50" s="14"/>
      <c r="QM50" s="14"/>
      <c r="QN50" s="14"/>
      <c r="QO50" s="14"/>
      <c r="QP50" s="14"/>
      <c r="QQ50" s="14"/>
      <c r="QR50" s="14"/>
      <c r="QS50" s="14"/>
      <c r="QT50" s="14"/>
      <c r="QU50" s="14"/>
      <c r="QV50" s="14"/>
      <c r="QW50" s="14"/>
      <c r="QX50" s="14"/>
      <c r="QY50" s="14"/>
      <c r="QZ50" s="14"/>
      <c r="RA50" s="14"/>
      <c r="RB50" s="14"/>
      <c r="RC50" s="14" t="s">
        <v>300</v>
      </c>
      <c r="RD50" s="14">
        <v>0</v>
      </c>
      <c r="RE50" s="14">
        <v>1</v>
      </c>
      <c r="RF50" s="14">
        <v>0</v>
      </c>
      <c r="RG50" s="14">
        <v>0</v>
      </c>
      <c r="RH50" s="14">
        <v>0</v>
      </c>
      <c r="RI50" s="14">
        <v>0</v>
      </c>
      <c r="RJ50" s="14">
        <v>0</v>
      </c>
      <c r="RK50" s="14">
        <v>0</v>
      </c>
      <c r="RL50" s="14">
        <v>0</v>
      </c>
      <c r="RM50" s="14">
        <v>0</v>
      </c>
      <c r="RN50" s="14">
        <v>0</v>
      </c>
      <c r="RO50" s="14"/>
      <c r="RP50" s="14"/>
      <c r="RQ50" s="14"/>
      <c r="RR50" s="14"/>
      <c r="RS50" s="14"/>
      <c r="RT50" s="14"/>
      <c r="RU50" s="14"/>
      <c r="RV50" s="14"/>
      <c r="RW50" s="14"/>
      <c r="RX50" s="14"/>
      <c r="RY50" s="14"/>
      <c r="RZ50" s="14"/>
      <c r="SA50" s="14"/>
      <c r="SB50" s="14"/>
      <c r="SC50" s="14" t="s">
        <v>287</v>
      </c>
      <c r="SD50" s="14">
        <v>1</v>
      </c>
      <c r="SE50" s="14">
        <v>0</v>
      </c>
      <c r="SF50" s="14">
        <v>0</v>
      </c>
      <c r="SG50" s="14">
        <v>0</v>
      </c>
      <c r="SH50" s="14">
        <v>0</v>
      </c>
      <c r="SI50" s="14">
        <v>0</v>
      </c>
      <c r="SJ50" s="14">
        <v>0</v>
      </c>
      <c r="SK50" s="14">
        <v>0</v>
      </c>
      <c r="SL50" s="14">
        <v>0</v>
      </c>
      <c r="SM50" s="14">
        <v>0</v>
      </c>
      <c r="SN50" s="14">
        <v>0</v>
      </c>
      <c r="SO50" s="14">
        <v>0</v>
      </c>
      <c r="SP50" s="14">
        <v>0</v>
      </c>
      <c r="SQ50" s="14"/>
      <c r="SR50" s="14"/>
      <c r="SS50" s="14"/>
      <c r="ST50" s="14"/>
      <c r="SU50" s="14"/>
      <c r="SV50" s="14"/>
      <c r="SW50" s="14" t="s">
        <v>624</v>
      </c>
      <c r="SX50" s="14">
        <v>0</v>
      </c>
      <c r="SY50" s="14">
        <v>0</v>
      </c>
      <c r="SZ50" s="14">
        <v>1</v>
      </c>
      <c r="TA50" s="14"/>
      <c r="TB50" s="14"/>
      <c r="TC50" s="14"/>
      <c r="TD50" s="14"/>
      <c r="TE50" s="14"/>
      <c r="TF50" s="14"/>
      <c r="TG50" s="14"/>
      <c r="TH50" s="14"/>
      <c r="TI50" s="14" t="s">
        <v>240</v>
      </c>
      <c r="TJ50" s="14" t="s">
        <v>240</v>
      </c>
      <c r="TK50" s="14" t="s">
        <v>3107</v>
      </c>
      <c r="TL50" s="14" t="s">
        <v>2541</v>
      </c>
      <c r="TM50" s="14"/>
      <c r="TN50" s="14"/>
      <c r="TO50" s="14"/>
      <c r="TP50" s="14"/>
      <c r="TQ50" s="34" t="s">
        <v>2083</v>
      </c>
      <c r="TR50" s="14">
        <v>237705194</v>
      </c>
      <c r="TS50" s="14" t="s">
        <v>2715</v>
      </c>
      <c r="TT50" s="12">
        <v>44531.520937499998</v>
      </c>
      <c r="TU50" s="14"/>
      <c r="TV50" s="14"/>
      <c r="TW50" s="14" t="s">
        <v>279</v>
      </c>
      <c r="TX50" s="14" t="s">
        <v>280</v>
      </c>
      <c r="TY50" s="14"/>
      <c r="TZ50" s="14">
        <v>48</v>
      </c>
    </row>
    <row r="51" spans="1:546" s="34" customFormat="1" x14ac:dyDescent="0.25">
      <c r="A51" s="12">
        <v>44531.611604942133</v>
      </c>
      <c r="B51" s="12">
        <v>44531.640980949072</v>
      </c>
      <c r="C51" s="12">
        <v>44531</v>
      </c>
      <c r="D51" s="14" t="s">
        <v>239</v>
      </c>
      <c r="E51" s="14" t="s">
        <v>2546</v>
      </c>
      <c r="F51" s="12">
        <v>44531</v>
      </c>
      <c r="G51" s="14" t="s">
        <v>240</v>
      </c>
      <c r="H51" s="14" t="s">
        <v>240</v>
      </c>
      <c r="I51" s="14" t="s">
        <v>252</v>
      </c>
      <c r="J51" s="14" t="s">
        <v>241</v>
      </c>
      <c r="K51" s="14" t="s">
        <v>307</v>
      </c>
      <c r="L51" s="14"/>
      <c r="M51" s="14" t="s">
        <v>308</v>
      </c>
      <c r="N51" s="14"/>
      <c r="O51" s="14"/>
      <c r="P51" s="14"/>
      <c r="Q51" s="14"/>
      <c r="R51" s="14"/>
      <c r="S51" s="14"/>
      <c r="T51" s="14"/>
      <c r="U51" s="14"/>
      <c r="V51" s="14"/>
      <c r="W51" s="14"/>
      <c r="X51" s="14"/>
      <c r="Y51" s="14"/>
      <c r="Z51" s="14"/>
      <c r="AA51" s="14"/>
      <c r="AB51" s="14"/>
      <c r="AC51" s="14" t="s">
        <v>309</v>
      </c>
      <c r="AD51" s="14">
        <v>0</v>
      </c>
      <c r="AE51" s="14">
        <v>1</v>
      </c>
      <c r="AF51" s="14">
        <v>0</v>
      </c>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14"/>
      <c r="BV51" s="14"/>
      <c r="BW51" s="14"/>
      <c r="BX51" s="14"/>
      <c r="BY51" s="14"/>
      <c r="BZ51" s="14"/>
      <c r="CA51" s="14"/>
      <c r="CB51" s="14" t="s">
        <v>335</v>
      </c>
      <c r="CC51" s="14" t="s">
        <v>247</v>
      </c>
      <c r="CD51" s="14">
        <v>1</v>
      </c>
      <c r="CE51" s="14">
        <v>0</v>
      </c>
      <c r="CF51" s="14">
        <v>0</v>
      </c>
      <c r="CG51" s="14">
        <v>0</v>
      </c>
      <c r="CH51" s="14">
        <v>0</v>
      </c>
      <c r="CI51" s="14">
        <v>0</v>
      </c>
      <c r="CJ51" s="14">
        <v>0</v>
      </c>
      <c r="CK51" s="14">
        <v>0</v>
      </c>
      <c r="CL51" s="14"/>
      <c r="CM51" s="14" t="s">
        <v>282</v>
      </c>
      <c r="CN51" s="14"/>
      <c r="CO51" s="14" t="s">
        <v>249</v>
      </c>
      <c r="CP51" s="14"/>
      <c r="CQ51" s="14">
        <v>650</v>
      </c>
      <c r="CR51" s="14"/>
      <c r="CS51" s="14"/>
      <c r="CT51" s="14"/>
      <c r="CU51" s="14"/>
      <c r="CV51" s="14"/>
      <c r="CW51" s="14"/>
      <c r="CX51" s="14"/>
      <c r="CY51" s="14"/>
      <c r="CZ51" s="14"/>
      <c r="DA51" s="14" t="s">
        <v>250</v>
      </c>
      <c r="DB51" s="14"/>
      <c r="DC51" s="14"/>
      <c r="DD51" s="14"/>
      <c r="DE51" s="14"/>
      <c r="DF51" s="14"/>
      <c r="DG51" s="14"/>
      <c r="DH51" s="14"/>
      <c r="DI51" s="14"/>
      <c r="DJ51" s="14"/>
      <c r="DK51" s="14"/>
      <c r="DL51" s="14"/>
      <c r="DM51" s="14"/>
      <c r="DN51" s="14"/>
      <c r="DO51" s="14"/>
      <c r="DP51" s="14"/>
      <c r="DQ51" s="14"/>
      <c r="DR51" s="14"/>
      <c r="DS51" s="14"/>
      <c r="DT51" s="14"/>
      <c r="DU51" s="14"/>
      <c r="DV51" s="14"/>
      <c r="DW51" s="14"/>
      <c r="DX51" s="14"/>
      <c r="DY51" s="14"/>
      <c r="DZ51" s="14"/>
      <c r="EA51" s="14"/>
      <c r="EB51" s="14"/>
      <c r="EC51" s="14"/>
      <c r="ED51" s="14"/>
      <c r="EE51" s="14"/>
      <c r="EF51" s="14"/>
      <c r="EG51" s="14"/>
      <c r="EH51" s="14"/>
      <c r="EI51" s="14"/>
      <c r="EJ51" s="14"/>
      <c r="EK51" s="14"/>
      <c r="EL51" s="14"/>
      <c r="EM51" s="14"/>
      <c r="EN51" s="14"/>
      <c r="EO51" s="14"/>
      <c r="EP51" s="14"/>
      <c r="EQ51" s="14"/>
      <c r="ER51" s="14"/>
      <c r="ES51" s="14"/>
      <c r="ET51" s="14"/>
      <c r="EU51" s="14"/>
      <c r="EV51" s="14"/>
      <c r="EW51" s="14"/>
      <c r="EX51" s="14"/>
      <c r="EY51" s="14"/>
      <c r="EZ51" s="14"/>
      <c r="FA51" s="14" t="s">
        <v>251</v>
      </c>
      <c r="FB51" s="14"/>
      <c r="FC51" s="14" t="s">
        <v>2924</v>
      </c>
      <c r="FD51" s="14">
        <v>0</v>
      </c>
      <c r="FE51" s="14">
        <v>0</v>
      </c>
      <c r="FF51" s="14">
        <v>1</v>
      </c>
      <c r="FG51" s="14">
        <v>1</v>
      </c>
      <c r="FH51" s="14">
        <v>1</v>
      </c>
      <c r="FI51" s="14">
        <v>0</v>
      </c>
      <c r="FJ51" s="14">
        <v>0</v>
      </c>
      <c r="FK51" s="14">
        <v>1</v>
      </c>
      <c r="FL51" s="14">
        <v>1</v>
      </c>
      <c r="FM51" s="14">
        <v>0</v>
      </c>
      <c r="FN51" s="14">
        <v>1</v>
      </c>
      <c r="FO51" s="14">
        <v>1</v>
      </c>
      <c r="FP51" s="14">
        <v>1</v>
      </c>
      <c r="FQ51" s="14">
        <v>0</v>
      </c>
      <c r="FR51" s="14">
        <v>1</v>
      </c>
      <c r="FS51" s="14">
        <v>1</v>
      </c>
      <c r="FT51" s="14">
        <v>1</v>
      </c>
      <c r="FU51" s="14">
        <v>0</v>
      </c>
      <c r="FV51" s="14">
        <v>0</v>
      </c>
      <c r="FW51" s="14">
        <v>0</v>
      </c>
      <c r="FX51" s="14"/>
      <c r="FY51" s="14"/>
      <c r="FZ51" s="14"/>
      <c r="GA51" s="14"/>
      <c r="GB51" s="14" t="s">
        <v>240</v>
      </c>
      <c r="GC51" s="14"/>
      <c r="GD51" s="14"/>
      <c r="GE51" s="14"/>
      <c r="GF51" s="14" t="s">
        <v>240</v>
      </c>
      <c r="GG51" s="14" t="s">
        <v>2899</v>
      </c>
      <c r="GH51" s="14"/>
      <c r="GI51" s="14"/>
      <c r="GJ51" s="14"/>
      <c r="GK51" s="14"/>
      <c r="GL51" s="14"/>
      <c r="GM51" s="14"/>
      <c r="GN51" s="14"/>
      <c r="GO51" s="14"/>
      <c r="GP51" s="14" t="s">
        <v>468</v>
      </c>
      <c r="GQ51" s="14">
        <v>0</v>
      </c>
      <c r="GR51" s="14">
        <v>1</v>
      </c>
      <c r="GS51" s="14">
        <v>1</v>
      </c>
      <c r="GT51" s="14">
        <v>0</v>
      </c>
      <c r="GU51" s="14">
        <v>0</v>
      </c>
      <c r="GV51" s="14">
        <v>0</v>
      </c>
      <c r="GW51" s="14"/>
      <c r="GX51" s="14"/>
      <c r="GY51" s="14"/>
      <c r="GZ51" s="14"/>
      <c r="HA51" s="14"/>
      <c r="HB51" s="14"/>
      <c r="HC51" s="14"/>
      <c r="HD51" s="14"/>
      <c r="HE51" s="14"/>
      <c r="HF51" s="14" t="s">
        <v>2719</v>
      </c>
      <c r="HG51" s="14">
        <v>0</v>
      </c>
      <c r="HH51" s="14">
        <v>0</v>
      </c>
      <c r="HI51" s="14">
        <v>1</v>
      </c>
      <c r="HJ51" s="14">
        <v>0</v>
      </c>
      <c r="HK51" s="14">
        <v>1</v>
      </c>
      <c r="HL51" s="14">
        <v>0</v>
      </c>
      <c r="HM51" s="14">
        <v>0</v>
      </c>
      <c r="HN51" s="14">
        <v>0</v>
      </c>
      <c r="HO51" s="14">
        <v>0</v>
      </c>
      <c r="HP51" s="14">
        <v>0</v>
      </c>
      <c r="HQ51" s="14">
        <v>0</v>
      </c>
      <c r="HR51" s="14">
        <v>0</v>
      </c>
      <c r="HS51" s="14"/>
      <c r="HT51" s="14" t="s">
        <v>257</v>
      </c>
      <c r="HU51" s="14"/>
      <c r="HV51" s="14"/>
      <c r="HW51" s="14" t="s">
        <v>240</v>
      </c>
      <c r="HX51" s="14"/>
      <c r="HY51" s="14"/>
      <c r="HZ51" s="14"/>
      <c r="IA51" s="14"/>
      <c r="IB51" s="14"/>
      <c r="IC51" s="14"/>
      <c r="ID51" s="14"/>
      <c r="IE51" s="14"/>
      <c r="IF51" s="14"/>
      <c r="IG51" s="14"/>
      <c r="IH51" s="14"/>
      <c r="II51" s="14"/>
      <c r="IJ51" s="14"/>
      <c r="IK51" s="14"/>
      <c r="IL51" s="14"/>
      <c r="IM51" s="14"/>
      <c r="IN51" s="14"/>
      <c r="IO51" s="73"/>
      <c r="IP51" s="14"/>
      <c r="IQ51" s="14"/>
      <c r="IR51" s="14"/>
      <c r="IS51" s="14"/>
      <c r="IT51" s="14"/>
      <c r="IU51" s="14"/>
      <c r="IV51" s="14"/>
      <c r="IW51" s="14"/>
      <c r="IX51" s="14"/>
      <c r="IY51" s="14"/>
      <c r="IZ51" s="14"/>
      <c r="JA51" s="14"/>
      <c r="JB51" s="14"/>
      <c r="JC51" s="14"/>
      <c r="JD51" s="14"/>
      <c r="JE51" s="14"/>
      <c r="JF51" s="14"/>
      <c r="JG51" s="14"/>
      <c r="JH51" s="14"/>
      <c r="JI51" s="14"/>
      <c r="JJ51" s="14"/>
      <c r="JK51" s="14"/>
      <c r="JL51" s="14"/>
      <c r="JM51" s="14"/>
      <c r="JN51" s="14"/>
      <c r="JO51" s="14"/>
      <c r="JP51" s="14"/>
      <c r="JQ51" s="14"/>
      <c r="JR51" s="14"/>
      <c r="JS51" s="14" t="s">
        <v>358</v>
      </c>
      <c r="JT51" s="14">
        <v>0</v>
      </c>
      <c r="JU51" s="14">
        <v>1</v>
      </c>
      <c r="JV51" s="14">
        <v>0</v>
      </c>
      <c r="JW51" s="14">
        <v>0</v>
      </c>
      <c r="JX51" s="14">
        <v>0</v>
      </c>
      <c r="JY51" s="14">
        <v>0</v>
      </c>
      <c r="JZ51" s="14">
        <v>0</v>
      </c>
      <c r="KA51" s="14">
        <v>0</v>
      </c>
      <c r="KB51" s="14">
        <v>0</v>
      </c>
      <c r="KC51" s="14"/>
      <c r="KD51" s="14"/>
      <c r="KE51" s="14"/>
      <c r="KF51" s="14"/>
      <c r="KG51" s="14"/>
      <c r="KH51" s="14"/>
      <c r="KI51" s="14"/>
      <c r="KJ51" s="14"/>
      <c r="KK51" s="14"/>
      <c r="KL51" s="14"/>
      <c r="KM51" s="14"/>
      <c r="KN51" s="14"/>
      <c r="KO51" s="34" t="s">
        <v>3005</v>
      </c>
      <c r="KP51" s="77" t="s">
        <v>3020</v>
      </c>
      <c r="KQ51" s="14">
        <v>1</v>
      </c>
      <c r="KR51" s="14">
        <v>0</v>
      </c>
      <c r="KS51" s="14">
        <v>1</v>
      </c>
      <c r="KT51" s="14">
        <v>1</v>
      </c>
      <c r="KU51" s="14">
        <v>1</v>
      </c>
      <c r="KV51" s="14">
        <v>0</v>
      </c>
      <c r="KW51" s="14">
        <v>0</v>
      </c>
      <c r="KX51" s="14">
        <v>0</v>
      </c>
      <c r="KY51" s="14">
        <v>1</v>
      </c>
      <c r="KZ51" s="14">
        <v>0</v>
      </c>
      <c r="LA51" s="14">
        <v>0</v>
      </c>
      <c r="LB51" s="14">
        <v>1</v>
      </c>
      <c r="LC51" s="14">
        <v>0</v>
      </c>
      <c r="LD51" s="14">
        <v>1</v>
      </c>
      <c r="LE51" s="14">
        <v>0</v>
      </c>
      <c r="LF51" s="14">
        <v>0</v>
      </c>
      <c r="LG51" s="14">
        <v>0</v>
      </c>
      <c r="LH51" s="14"/>
      <c r="LI51" s="14" t="s">
        <v>318</v>
      </c>
      <c r="LJ51" s="14"/>
      <c r="LK51" s="14"/>
      <c r="LL51" s="14"/>
      <c r="LM51" s="14"/>
      <c r="LN51" s="14"/>
      <c r="LO51" s="14"/>
      <c r="LP51" s="14"/>
      <c r="LQ51" s="14"/>
      <c r="LR51" s="14"/>
      <c r="LS51" s="14"/>
      <c r="LT51" s="14"/>
      <c r="LU51" s="14"/>
      <c r="LV51" s="14"/>
      <c r="LW51" s="14"/>
      <c r="LX51" s="14"/>
      <c r="LY51" s="14"/>
      <c r="LZ51" s="14"/>
      <c r="MA51" s="14"/>
      <c r="MB51" s="14"/>
      <c r="MC51" s="14"/>
      <c r="MD51" s="14"/>
      <c r="ME51" s="14"/>
      <c r="MF51" s="14"/>
      <c r="MG51" s="14"/>
      <c r="MH51" s="14"/>
      <c r="MI51" s="14"/>
      <c r="MJ51" s="14"/>
      <c r="MK51" s="14"/>
      <c r="ML51" s="14"/>
      <c r="MM51" s="14"/>
      <c r="MN51" s="14"/>
      <c r="MO51" s="14"/>
      <c r="MP51" s="14"/>
      <c r="MQ51" s="14"/>
      <c r="MR51" s="14"/>
      <c r="MS51" s="14"/>
      <c r="MT51" s="14"/>
      <c r="MU51" s="14"/>
      <c r="MV51" s="14"/>
      <c r="MW51" s="14"/>
      <c r="MX51" s="14"/>
      <c r="MY51" s="14" t="s">
        <v>3058</v>
      </c>
      <c r="MZ51" s="14" t="s">
        <v>2709</v>
      </c>
      <c r="NA51" s="14">
        <v>1</v>
      </c>
      <c r="NB51" s="14">
        <v>1</v>
      </c>
      <c r="NC51" s="14">
        <v>1</v>
      </c>
      <c r="ND51" s="14">
        <v>0</v>
      </c>
      <c r="NE51" s="14">
        <v>0</v>
      </c>
      <c r="NF51" s="14">
        <v>0</v>
      </c>
      <c r="NG51" s="14">
        <v>0</v>
      </c>
      <c r="NH51" s="14">
        <v>0</v>
      </c>
      <c r="NI51" s="14"/>
      <c r="NJ51" s="14" t="s">
        <v>2723</v>
      </c>
      <c r="NK51" s="14">
        <v>1</v>
      </c>
      <c r="NL51" s="14">
        <v>1</v>
      </c>
      <c r="NM51" s="14">
        <v>0</v>
      </c>
      <c r="NN51" s="14">
        <v>0</v>
      </c>
      <c r="NO51" s="14">
        <v>1</v>
      </c>
      <c r="NP51" s="14">
        <v>1</v>
      </c>
      <c r="NQ51" s="14"/>
      <c r="NR51" s="14"/>
      <c r="NS51" s="14"/>
      <c r="NT51" s="14"/>
      <c r="NU51" s="14"/>
      <c r="NV51" s="14"/>
      <c r="NW51" s="14"/>
      <c r="NX51" s="14"/>
      <c r="NY51" s="14"/>
      <c r="NZ51" s="14"/>
      <c r="OA51" s="14"/>
      <c r="OB51" s="14"/>
      <c r="OC51" s="14"/>
      <c r="OD51" s="14"/>
      <c r="OE51" s="14" t="s">
        <v>2724</v>
      </c>
      <c r="OF51" s="14">
        <v>0</v>
      </c>
      <c r="OG51" s="14">
        <v>0</v>
      </c>
      <c r="OH51" s="14">
        <v>1</v>
      </c>
      <c r="OI51" s="14">
        <v>1</v>
      </c>
      <c r="OJ51" s="14">
        <v>1</v>
      </c>
      <c r="OK51" s="14">
        <v>1</v>
      </c>
      <c r="OL51" s="14">
        <v>0</v>
      </c>
      <c r="OM51" s="14">
        <v>0</v>
      </c>
      <c r="ON51" s="14">
        <v>0</v>
      </c>
      <c r="OO51" s="14">
        <v>0</v>
      </c>
      <c r="OP51" s="14">
        <v>0</v>
      </c>
      <c r="OQ51" s="14">
        <v>0</v>
      </c>
      <c r="OR51" s="14"/>
      <c r="OS51" s="14"/>
      <c r="OT51" s="14"/>
      <c r="OU51" s="14"/>
      <c r="OV51" s="14"/>
      <c r="OW51" s="14"/>
      <c r="OX51" s="14"/>
      <c r="OY51" s="14"/>
      <c r="OZ51" s="14"/>
      <c r="PA51" s="14"/>
      <c r="PB51" s="14"/>
      <c r="PC51" s="14"/>
      <c r="PD51" s="14"/>
      <c r="PE51" s="14"/>
      <c r="PF51" s="14"/>
      <c r="PG51" s="14"/>
      <c r="PH51" s="14"/>
      <c r="PI51" s="14"/>
      <c r="PJ51" s="14"/>
      <c r="PK51" s="14"/>
      <c r="PL51" s="14"/>
      <c r="PM51" s="14"/>
      <c r="PN51" s="14"/>
      <c r="PO51" s="14"/>
      <c r="PP51" s="14"/>
      <c r="PQ51" s="14"/>
      <c r="PR51" s="14"/>
      <c r="PS51" s="14" t="s">
        <v>267</v>
      </c>
      <c r="PT51" s="14">
        <v>1</v>
      </c>
      <c r="PU51" s="14">
        <v>0</v>
      </c>
      <c r="PV51" s="14">
        <v>0</v>
      </c>
      <c r="PW51" s="14">
        <v>0</v>
      </c>
      <c r="PX51" s="14">
        <v>0</v>
      </c>
      <c r="PY51" s="14">
        <v>0</v>
      </c>
      <c r="PZ51" s="14">
        <v>0</v>
      </c>
      <c r="QA51" s="14">
        <v>0</v>
      </c>
      <c r="QB51" s="14">
        <v>0</v>
      </c>
      <c r="QC51" s="14">
        <v>0</v>
      </c>
      <c r="QD51" s="14"/>
      <c r="QE51" s="14"/>
      <c r="QF51" s="14"/>
      <c r="QG51" s="14"/>
      <c r="QH51" s="14"/>
      <c r="QI51" s="14"/>
      <c r="QJ51" s="14"/>
      <c r="QK51" s="14"/>
      <c r="QL51" s="14"/>
      <c r="QM51" s="14"/>
      <c r="QN51" s="14"/>
      <c r="QO51" s="14"/>
      <c r="QP51" s="14"/>
      <c r="QQ51" s="14"/>
      <c r="QR51" s="14"/>
      <c r="QS51" s="14"/>
      <c r="QT51" s="14"/>
      <c r="QU51" s="14"/>
      <c r="QV51" s="14"/>
      <c r="QW51" s="14"/>
      <c r="QX51" s="14"/>
      <c r="QY51" s="14"/>
      <c r="QZ51" s="14"/>
      <c r="RA51" s="14"/>
      <c r="RB51" s="14"/>
      <c r="RC51" s="14" t="s">
        <v>300</v>
      </c>
      <c r="RD51" s="14">
        <v>0</v>
      </c>
      <c r="RE51" s="14">
        <v>1</v>
      </c>
      <c r="RF51" s="14">
        <v>0</v>
      </c>
      <c r="RG51" s="14">
        <v>0</v>
      </c>
      <c r="RH51" s="14">
        <v>0</v>
      </c>
      <c r="RI51" s="14">
        <v>0</v>
      </c>
      <c r="RJ51" s="14">
        <v>0</v>
      </c>
      <c r="RK51" s="14">
        <v>0</v>
      </c>
      <c r="RL51" s="14">
        <v>0</v>
      </c>
      <c r="RM51" s="14">
        <v>0</v>
      </c>
      <c r="RN51" s="14">
        <v>0</v>
      </c>
      <c r="RO51" s="14"/>
      <c r="RP51" s="14"/>
      <c r="RQ51" s="14"/>
      <c r="RR51" s="14"/>
      <c r="RS51" s="14"/>
      <c r="RT51" s="14"/>
      <c r="RU51" s="14"/>
      <c r="RV51" s="14"/>
      <c r="RW51" s="14"/>
      <c r="RX51" s="14"/>
      <c r="RY51" s="14"/>
      <c r="RZ51" s="14"/>
      <c r="SA51" s="14"/>
      <c r="SB51" s="14"/>
      <c r="SC51" s="14" t="s">
        <v>311</v>
      </c>
      <c r="SD51" s="14">
        <v>0</v>
      </c>
      <c r="SE51" s="14">
        <v>0</v>
      </c>
      <c r="SF51" s="14">
        <v>0</v>
      </c>
      <c r="SG51" s="14">
        <v>0</v>
      </c>
      <c r="SH51" s="14">
        <v>0</v>
      </c>
      <c r="SI51" s="14">
        <v>0</v>
      </c>
      <c r="SJ51" s="14">
        <v>0</v>
      </c>
      <c r="SK51" s="14">
        <v>0</v>
      </c>
      <c r="SL51" s="14">
        <v>0</v>
      </c>
      <c r="SM51" s="14">
        <v>0</v>
      </c>
      <c r="SN51" s="14">
        <v>1</v>
      </c>
      <c r="SO51" s="14">
        <v>0</v>
      </c>
      <c r="SP51" s="14">
        <v>0</v>
      </c>
      <c r="SQ51" s="34" t="s">
        <v>3075</v>
      </c>
      <c r="SR51" s="14"/>
      <c r="SS51" s="14"/>
      <c r="ST51" s="14"/>
      <c r="SU51" s="14"/>
      <c r="SV51" s="14"/>
      <c r="SW51" s="14" t="s">
        <v>624</v>
      </c>
      <c r="SX51" s="14">
        <v>0</v>
      </c>
      <c r="SY51" s="14">
        <v>0</v>
      </c>
      <c r="SZ51" s="14">
        <v>1</v>
      </c>
      <c r="TA51" s="14"/>
      <c r="TB51" s="14"/>
      <c r="TC51" s="14"/>
      <c r="TD51" s="14"/>
      <c r="TE51" s="14"/>
      <c r="TF51" s="14"/>
      <c r="TG51" s="14"/>
      <c r="TH51" s="14"/>
      <c r="TI51" s="14" t="s">
        <v>240</v>
      </c>
      <c r="TJ51" s="14" t="s">
        <v>240</v>
      </c>
      <c r="TK51" s="14" t="s">
        <v>3107</v>
      </c>
      <c r="TL51" s="14" t="s">
        <v>2541</v>
      </c>
      <c r="TM51" s="14"/>
      <c r="TN51" s="14"/>
      <c r="TO51" s="14"/>
      <c r="TP51" s="14"/>
      <c r="TQ51" s="34" t="s">
        <v>2083</v>
      </c>
      <c r="TR51" s="14">
        <v>237729055</v>
      </c>
      <c r="TS51" s="14" t="s">
        <v>2729</v>
      </c>
      <c r="TT51" s="12">
        <v>44531.556979166657</v>
      </c>
      <c r="TU51" s="14"/>
      <c r="TV51" s="14"/>
      <c r="TW51" s="14" t="s">
        <v>279</v>
      </c>
      <c r="TX51" s="14" t="s">
        <v>280</v>
      </c>
      <c r="TY51" s="14"/>
      <c r="TZ51" s="14">
        <v>49</v>
      </c>
    </row>
    <row r="52" spans="1:546" s="34" customFormat="1" x14ac:dyDescent="0.25">
      <c r="A52" s="12">
        <v>44531.641172152777</v>
      </c>
      <c r="B52" s="12">
        <v>44531.655210393517</v>
      </c>
      <c r="C52" s="12">
        <v>44531</v>
      </c>
      <c r="D52" s="14" t="s">
        <v>239</v>
      </c>
      <c r="E52" s="14" t="s">
        <v>2546</v>
      </c>
      <c r="F52" s="12">
        <v>44531</v>
      </c>
      <c r="G52" s="14" t="s">
        <v>240</v>
      </c>
      <c r="H52" s="14" t="s">
        <v>240</v>
      </c>
      <c r="I52" s="14" t="s">
        <v>252</v>
      </c>
      <c r="J52" s="14" t="s">
        <v>241</v>
      </c>
      <c r="K52" s="14" t="s">
        <v>307</v>
      </c>
      <c r="L52" s="14"/>
      <c r="M52" s="14" t="s">
        <v>308</v>
      </c>
      <c r="N52" s="14"/>
      <c r="O52" s="14"/>
      <c r="P52" s="14"/>
      <c r="Q52" s="14"/>
      <c r="R52" s="14"/>
      <c r="S52" s="14"/>
      <c r="T52" s="14"/>
      <c r="U52" s="14"/>
      <c r="V52" s="14"/>
      <c r="W52" s="14"/>
      <c r="X52" s="14"/>
      <c r="Y52" s="14"/>
      <c r="Z52" s="14"/>
      <c r="AA52" s="14"/>
      <c r="AB52" s="14"/>
      <c r="AC52" s="14" t="s">
        <v>309</v>
      </c>
      <c r="AD52" s="14">
        <v>0</v>
      </c>
      <c r="AE52" s="14">
        <v>1</v>
      </c>
      <c r="AF52" s="14">
        <v>0</v>
      </c>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14"/>
      <c r="BV52" s="14"/>
      <c r="BW52" s="14"/>
      <c r="BX52" s="14"/>
      <c r="BY52" s="14"/>
      <c r="BZ52" s="14"/>
      <c r="CA52" s="14"/>
      <c r="CB52" s="14" t="s">
        <v>335</v>
      </c>
      <c r="CC52" s="14" t="s">
        <v>247</v>
      </c>
      <c r="CD52" s="14">
        <v>1</v>
      </c>
      <c r="CE52" s="14">
        <v>0</v>
      </c>
      <c r="CF52" s="14">
        <v>0</v>
      </c>
      <c r="CG52" s="14">
        <v>0</v>
      </c>
      <c r="CH52" s="14">
        <v>0</v>
      </c>
      <c r="CI52" s="14">
        <v>0</v>
      </c>
      <c r="CJ52" s="14">
        <v>0</v>
      </c>
      <c r="CK52" s="14">
        <v>0</v>
      </c>
      <c r="CL52" s="14"/>
      <c r="CM52" s="14" t="s">
        <v>282</v>
      </c>
      <c r="CN52" s="14"/>
      <c r="CO52" s="14" t="s">
        <v>411</v>
      </c>
      <c r="CP52" s="14"/>
      <c r="CQ52" s="14">
        <v>650</v>
      </c>
      <c r="CR52" s="14"/>
      <c r="CS52" s="14"/>
      <c r="CT52" s="14"/>
      <c r="CU52" s="14"/>
      <c r="CV52" s="14"/>
      <c r="CW52" s="14"/>
      <c r="CX52" s="14"/>
      <c r="CY52" s="14"/>
      <c r="CZ52" s="14"/>
      <c r="DA52" s="14" t="s">
        <v>250</v>
      </c>
      <c r="DB52" s="14"/>
      <c r="DC52" s="14"/>
      <c r="DD52" s="14"/>
      <c r="DE52" s="14"/>
      <c r="DF52" s="14"/>
      <c r="DG52" s="14"/>
      <c r="DH52" s="14"/>
      <c r="DI52" s="14"/>
      <c r="DJ52" s="14"/>
      <c r="DK52" s="14"/>
      <c r="DL52" s="14"/>
      <c r="DM52" s="14"/>
      <c r="DN52" s="14"/>
      <c r="DO52" s="14"/>
      <c r="DP52" s="14"/>
      <c r="DQ52" s="14"/>
      <c r="DR52" s="14"/>
      <c r="DS52" s="14"/>
      <c r="DT52" s="14"/>
      <c r="DU52" s="14"/>
      <c r="DV52" s="14"/>
      <c r="DW52" s="14"/>
      <c r="DX52" s="14"/>
      <c r="DY52" s="14"/>
      <c r="DZ52" s="14"/>
      <c r="EA52" s="14"/>
      <c r="EB52" s="14"/>
      <c r="EC52" s="14"/>
      <c r="ED52" s="14"/>
      <c r="EE52" s="14"/>
      <c r="EF52" s="14"/>
      <c r="EG52" s="14"/>
      <c r="EH52" s="14"/>
      <c r="EI52" s="14"/>
      <c r="EJ52" s="14"/>
      <c r="EK52" s="14"/>
      <c r="EL52" s="14"/>
      <c r="EM52" s="14"/>
      <c r="EN52" s="14"/>
      <c r="EO52" s="14"/>
      <c r="EP52" s="14"/>
      <c r="EQ52" s="14"/>
      <c r="ER52" s="14"/>
      <c r="ES52" s="14"/>
      <c r="ET52" s="14"/>
      <c r="EU52" s="14"/>
      <c r="EV52" s="14"/>
      <c r="EW52" s="14"/>
      <c r="EX52" s="14"/>
      <c r="EY52" s="14"/>
      <c r="EZ52" s="14"/>
      <c r="FA52" s="14" t="s">
        <v>251</v>
      </c>
      <c r="FB52" s="14"/>
      <c r="FC52" s="14" t="s">
        <v>2924</v>
      </c>
      <c r="FD52" s="14">
        <v>0</v>
      </c>
      <c r="FE52" s="14">
        <v>0</v>
      </c>
      <c r="FF52" s="14">
        <v>1</v>
      </c>
      <c r="FG52" s="14">
        <v>1</v>
      </c>
      <c r="FH52" s="14">
        <v>1</v>
      </c>
      <c r="FI52" s="14">
        <v>0</v>
      </c>
      <c r="FJ52" s="14">
        <v>0</v>
      </c>
      <c r="FK52" s="14">
        <v>1</v>
      </c>
      <c r="FL52" s="14">
        <v>1</v>
      </c>
      <c r="FM52" s="14">
        <v>0</v>
      </c>
      <c r="FN52" s="14">
        <v>1</v>
      </c>
      <c r="FO52" s="14">
        <v>1</v>
      </c>
      <c r="FP52" s="14">
        <v>1</v>
      </c>
      <c r="FQ52" s="14">
        <v>0</v>
      </c>
      <c r="FR52" s="14">
        <v>1</v>
      </c>
      <c r="FS52" s="14">
        <v>1</v>
      </c>
      <c r="FT52" s="14">
        <v>1</v>
      </c>
      <c r="FU52" s="14">
        <v>0</v>
      </c>
      <c r="FV52" s="14">
        <v>0</v>
      </c>
      <c r="FW52" s="14">
        <v>0</v>
      </c>
      <c r="FX52" s="14"/>
      <c r="FY52" s="14"/>
      <c r="FZ52" s="14"/>
      <c r="GA52" s="14"/>
      <c r="GB52" s="14" t="s">
        <v>240</v>
      </c>
      <c r="GC52" s="14"/>
      <c r="GD52" s="14"/>
      <c r="GE52" s="14"/>
      <c r="GF52" s="14" t="s">
        <v>240</v>
      </c>
      <c r="GG52" s="14" t="s">
        <v>2900</v>
      </c>
      <c r="GH52" s="14"/>
      <c r="GI52" s="14"/>
      <c r="GJ52" s="14"/>
      <c r="GK52" s="14"/>
      <c r="GL52" s="14"/>
      <c r="GM52" s="14"/>
      <c r="GN52" s="14"/>
      <c r="GO52" s="14"/>
      <c r="GP52" s="14" t="s">
        <v>2732</v>
      </c>
      <c r="GQ52" s="14">
        <v>0</v>
      </c>
      <c r="GR52" s="14">
        <v>1</v>
      </c>
      <c r="GS52" s="14">
        <v>1</v>
      </c>
      <c r="GT52" s="14">
        <v>1</v>
      </c>
      <c r="GU52" s="14">
        <v>0</v>
      </c>
      <c r="GV52" s="14">
        <v>0</v>
      </c>
      <c r="GW52" s="14" t="s">
        <v>2935</v>
      </c>
      <c r="GX52" s="14"/>
      <c r="GY52" s="14"/>
      <c r="GZ52" s="14"/>
      <c r="HA52" s="14"/>
      <c r="HB52" s="14"/>
      <c r="HC52" s="14"/>
      <c r="HD52" s="14"/>
      <c r="HE52" s="14"/>
      <c r="HF52" s="14" t="s">
        <v>2734</v>
      </c>
      <c r="HG52" s="14">
        <v>0</v>
      </c>
      <c r="HH52" s="14">
        <v>1</v>
      </c>
      <c r="HI52" s="14">
        <v>1</v>
      </c>
      <c r="HJ52" s="14">
        <v>0</v>
      </c>
      <c r="HK52" s="14">
        <v>0</v>
      </c>
      <c r="HL52" s="14">
        <v>0</v>
      </c>
      <c r="HM52" s="14">
        <v>0</v>
      </c>
      <c r="HN52" s="14">
        <v>1</v>
      </c>
      <c r="HO52" s="14">
        <v>0</v>
      </c>
      <c r="HP52" s="14">
        <v>0</v>
      </c>
      <c r="HQ52" s="14">
        <v>0</v>
      </c>
      <c r="HR52" s="14">
        <v>0</v>
      </c>
      <c r="HS52" s="14"/>
      <c r="HT52" s="14" t="s">
        <v>257</v>
      </c>
      <c r="HU52" s="14"/>
      <c r="HV52" s="14"/>
      <c r="HW52" s="14" t="s">
        <v>240</v>
      </c>
      <c r="HX52" s="14"/>
      <c r="HY52" s="14"/>
      <c r="HZ52" s="14"/>
      <c r="IA52" s="14"/>
      <c r="IB52" s="14"/>
      <c r="IC52" s="14"/>
      <c r="ID52" s="14"/>
      <c r="IE52" s="14"/>
      <c r="IF52" s="14"/>
      <c r="IG52" s="14"/>
      <c r="IH52" s="14"/>
      <c r="II52" s="14"/>
      <c r="IJ52" s="14"/>
      <c r="IK52" s="14"/>
      <c r="IL52" s="14"/>
      <c r="IM52" s="14"/>
      <c r="IN52" s="14"/>
      <c r="IO52" s="73"/>
      <c r="IP52" s="14"/>
      <c r="IQ52" s="14"/>
      <c r="IR52" s="14"/>
      <c r="IS52" s="14"/>
      <c r="IT52" s="14"/>
      <c r="IU52" s="14"/>
      <c r="IV52" s="14"/>
      <c r="IW52" s="14"/>
      <c r="IX52" s="14"/>
      <c r="IY52" s="14"/>
      <c r="IZ52" s="14"/>
      <c r="JA52" s="14"/>
      <c r="JB52" s="14"/>
      <c r="JC52" s="14"/>
      <c r="JD52" s="14"/>
      <c r="JE52" s="14"/>
      <c r="JF52" s="14"/>
      <c r="JG52" s="14"/>
      <c r="JH52" s="14"/>
      <c r="JI52" s="14"/>
      <c r="JJ52" s="14"/>
      <c r="JK52" s="14"/>
      <c r="JL52" s="14"/>
      <c r="JM52" s="14"/>
      <c r="JN52" s="14"/>
      <c r="JO52" s="14"/>
      <c r="JP52" s="14"/>
      <c r="JQ52" s="14"/>
      <c r="JR52" s="14"/>
      <c r="JS52" s="14" t="s">
        <v>358</v>
      </c>
      <c r="JT52" s="14">
        <v>0</v>
      </c>
      <c r="JU52" s="14">
        <v>1</v>
      </c>
      <c r="JV52" s="14">
        <v>0</v>
      </c>
      <c r="JW52" s="14">
        <v>0</v>
      </c>
      <c r="JX52" s="14">
        <v>0</v>
      </c>
      <c r="JY52" s="14">
        <v>0</v>
      </c>
      <c r="JZ52" s="14">
        <v>0</v>
      </c>
      <c r="KA52" s="14">
        <v>0</v>
      </c>
      <c r="KB52" s="14">
        <v>0</v>
      </c>
      <c r="KC52" s="14"/>
      <c r="KD52" s="14"/>
      <c r="KE52" s="14"/>
      <c r="KF52" s="14"/>
      <c r="KG52" s="14"/>
      <c r="KH52" s="14"/>
      <c r="KI52" s="14"/>
      <c r="KJ52" s="14"/>
      <c r="KK52" s="14"/>
      <c r="KL52" s="14"/>
      <c r="KM52" s="14"/>
      <c r="KN52" s="14"/>
      <c r="KO52" s="34" t="s">
        <v>3004</v>
      </c>
      <c r="KP52" s="77" t="s">
        <v>3021</v>
      </c>
      <c r="KQ52" s="14">
        <v>1</v>
      </c>
      <c r="KR52" s="14">
        <v>1</v>
      </c>
      <c r="KS52" s="14">
        <v>1</v>
      </c>
      <c r="KT52" s="14">
        <v>1</v>
      </c>
      <c r="KU52" s="14">
        <v>1</v>
      </c>
      <c r="KV52" s="14">
        <v>1</v>
      </c>
      <c r="KW52" s="14">
        <v>0</v>
      </c>
      <c r="KX52" s="14">
        <v>0</v>
      </c>
      <c r="KY52" s="14">
        <v>1</v>
      </c>
      <c r="KZ52" s="14">
        <v>1</v>
      </c>
      <c r="LA52" s="14">
        <v>1</v>
      </c>
      <c r="LB52" s="14">
        <v>1</v>
      </c>
      <c r="LC52" s="14">
        <v>0</v>
      </c>
      <c r="LD52" s="14">
        <v>1</v>
      </c>
      <c r="LE52" s="14">
        <v>0</v>
      </c>
      <c r="LF52" s="14">
        <v>0</v>
      </c>
      <c r="LG52" s="14">
        <v>0</v>
      </c>
      <c r="LH52" s="14"/>
      <c r="LI52" s="14" t="s">
        <v>318</v>
      </c>
      <c r="LJ52" s="14"/>
      <c r="LK52" s="14"/>
      <c r="LL52" s="14"/>
      <c r="LM52" s="14"/>
      <c r="LN52" s="14"/>
      <c r="LO52" s="14"/>
      <c r="LP52" s="14"/>
      <c r="LQ52" s="14"/>
      <c r="LR52" s="14"/>
      <c r="LS52" s="14"/>
      <c r="LT52" s="14"/>
      <c r="LU52" s="14"/>
      <c r="LV52" s="14"/>
      <c r="LW52" s="14"/>
      <c r="LX52" s="14"/>
      <c r="LY52" s="14"/>
      <c r="LZ52" s="14"/>
      <c r="MA52" s="14"/>
      <c r="MB52" s="14"/>
      <c r="MC52" s="14"/>
      <c r="MD52" s="14"/>
      <c r="ME52" s="14"/>
      <c r="MF52" s="14"/>
      <c r="MG52" s="14"/>
      <c r="MH52" s="14"/>
      <c r="MI52" s="14"/>
      <c r="MJ52" s="14"/>
      <c r="MK52" s="14"/>
      <c r="ML52" s="14"/>
      <c r="MM52" s="14"/>
      <c r="MN52" s="14"/>
      <c r="MO52" s="14"/>
      <c r="MP52" s="14"/>
      <c r="MQ52" s="14"/>
      <c r="MR52" s="14"/>
      <c r="MS52" s="14"/>
      <c r="MT52" s="14"/>
      <c r="MU52" s="14"/>
      <c r="MV52" s="14"/>
      <c r="MW52" s="14"/>
      <c r="MX52" s="14"/>
      <c r="MY52" s="14" t="s">
        <v>3054</v>
      </c>
      <c r="MZ52" s="14" t="s">
        <v>2737</v>
      </c>
      <c r="NA52" s="14">
        <v>1</v>
      </c>
      <c r="NB52" s="14">
        <v>1</v>
      </c>
      <c r="NC52" s="14">
        <v>1</v>
      </c>
      <c r="ND52" s="14">
        <v>0</v>
      </c>
      <c r="NE52" s="14">
        <v>0</v>
      </c>
      <c r="NF52" s="14">
        <v>1</v>
      </c>
      <c r="NG52" s="14">
        <v>0</v>
      </c>
      <c r="NH52" s="14">
        <v>0</v>
      </c>
      <c r="NI52" s="14" t="s">
        <v>3063</v>
      </c>
      <c r="NJ52" s="14" t="s">
        <v>399</v>
      </c>
      <c r="NK52" s="14">
        <v>1</v>
      </c>
      <c r="NL52" s="14">
        <v>0</v>
      </c>
      <c r="NM52" s="14">
        <v>0</v>
      </c>
      <c r="NN52" s="14">
        <v>0</v>
      </c>
      <c r="NO52" s="14">
        <v>0</v>
      </c>
      <c r="NP52" s="14">
        <v>0</v>
      </c>
      <c r="NQ52" s="14"/>
      <c r="NR52" s="14"/>
      <c r="NS52" s="14"/>
      <c r="NT52" s="14"/>
      <c r="NU52" s="14"/>
      <c r="NV52" s="14"/>
      <c r="NW52" s="14"/>
      <c r="NX52" s="14"/>
      <c r="NY52" s="14"/>
      <c r="NZ52" s="14"/>
      <c r="OA52" s="14"/>
      <c r="OB52" s="14"/>
      <c r="OC52" s="14"/>
      <c r="OD52" s="14"/>
      <c r="OE52" s="14" t="s">
        <v>2739</v>
      </c>
      <c r="OF52" s="14">
        <v>0</v>
      </c>
      <c r="OG52" s="14">
        <v>0</v>
      </c>
      <c r="OH52" s="14">
        <v>1</v>
      </c>
      <c r="OI52" s="14">
        <v>1</v>
      </c>
      <c r="OJ52" s="14">
        <v>1</v>
      </c>
      <c r="OK52" s="14">
        <v>1</v>
      </c>
      <c r="OL52" s="14">
        <v>0</v>
      </c>
      <c r="OM52" s="14">
        <v>0</v>
      </c>
      <c r="ON52" s="14">
        <v>0</v>
      </c>
      <c r="OO52" s="14">
        <v>0</v>
      </c>
      <c r="OP52" s="14">
        <v>0</v>
      </c>
      <c r="OQ52" s="14">
        <v>0</v>
      </c>
      <c r="OR52" s="14"/>
      <c r="OS52" s="14"/>
      <c r="OT52" s="14"/>
      <c r="OU52" s="14"/>
      <c r="OV52" s="14"/>
      <c r="OW52" s="14"/>
      <c r="OX52" s="14"/>
      <c r="OY52" s="14"/>
      <c r="OZ52" s="14"/>
      <c r="PA52" s="14"/>
      <c r="PB52" s="14"/>
      <c r="PC52" s="14"/>
      <c r="PD52" s="14"/>
      <c r="PE52" s="14"/>
      <c r="PF52" s="14"/>
      <c r="PG52" s="14"/>
      <c r="PH52" s="14"/>
      <c r="PI52" s="14"/>
      <c r="PJ52" s="14"/>
      <c r="PK52" s="14"/>
      <c r="PL52" s="14"/>
      <c r="PM52" s="14"/>
      <c r="PN52" s="14"/>
      <c r="PO52" s="14"/>
      <c r="PP52" s="14"/>
      <c r="PQ52" s="14"/>
      <c r="PR52" s="14"/>
      <c r="PS52" s="14" t="s">
        <v>3065</v>
      </c>
      <c r="PT52" s="14">
        <v>0</v>
      </c>
      <c r="PU52" s="14">
        <v>0</v>
      </c>
      <c r="PV52" s="14">
        <v>0</v>
      </c>
      <c r="PW52" s="14">
        <v>0</v>
      </c>
      <c r="PX52" s="14">
        <v>0</v>
      </c>
      <c r="PY52" s="14">
        <v>0</v>
      </c>
      <c r="PZ52" s="14">
        <v>1</v>
      </c>
      <c r="QA52" s="14">
        <v>0</v>
      </c>
      <c r="QB52" s="14">
        <v>0</v>
      </c>
      <c r="QC52" s="14">
        <v>0</v>
      </c>
      <c r="QD52" s="14"/>
      <c r="QE52" s="14"/>
      <c r="QF52" s="14"/>
      <c r="QG52" s="14"/>
      <c r="QH52" s="14"/>
      <c r="QI52" s="14"/>
      <c r="QJ52" s="14"/>
      <c r="QK52" s="14"/>
      <c r="QL52" s="14"/>
      <c r="QM52" s="14"/>
      <c r="QN52" s="14"/>
      <c r="QO52" s="14"/>
      <c r="QP52" s="14"/>
      <c r="QQ52" s="14"/>
      <c r="QR52" s="14"/>
      <c r="QS52" s="14"/>
      <c r="QT52" s="14"/>
      <c r="QU52" s="14"/>
      <c r="QV52" s="14"/>
      <c r="QW52" s="14"/>
      <c r="QX52" s="14"/>
      <c r="QY52" s="14"/>
      <c r="QZ52" s="14"/>
      <c r="RA52" s="14"/>
      <c r="RB52" s="14"/>
      <c r="RC52" s="14" t="s">
        <v>300</v>
      </c>
      <c r="RD52" s="14">
        <v>0</v>
      </c>
      <c r="RE52" s="14">
        <v>1</v>
      </c>
      <c r="RF52" s="14">
        <v>0</v>
      </c>
      <c r="RG52" s="14">
        <v>0</v>
      </c>
      <c r="RH52" s="14">
        <v>0</v>
      </c>
      <c r="RI52" s="14">
        <v>0</v>
      </c>
      <c r="RJ52" s="14">
        <v>0</v>
      </c>
      <c r="RK52" s="14">
        <v>0</v>
      </c>
      <c r="RL52" s="14">
        <v>0</v>
      </c>
      <c r="RM52" s="14">
        <v>0</v>
      </c>
      <c r="RN52" s="14">
        <v>0</v>
      </c>
      <c r="RO52" s="14"/>
      <c r="RP52" s="14"/>
      <c r="RQ52" s="14"/>
      <c r="RR52" s="14"/>
      <c r="RS52" s="14"/>
      <c r="RT52" s="14"/>
      <c r="RU52" s="14"/>
      <c r="RV52" s="14"/>
      <c r="RW52" s="14"/>
      <c r="RX52" s="14"/>
      <c r="RY52" s="14"/>
      <c r="RZ52" s="14"/>
      <c r="SA52" s="14"/>
      <c r="SB52" s="14"/>
      <c r="SC52" s="14" t="s">
        <v>287</v>
      </c>
      <c r="SD52" s="14">
        <v>1</v>
      </c>
      <c r="SE52" s="14">
        <v>0</v>
      </c>
      <c r="SF52" s="14">
        <v>0</v>
      </c>
      <c r="SG52" s="14">
        <v>0</v>
      </c>
      <c r="SH52" s="14">
        <v>0</v>
      </c>
      <c r="SI52" s="14">
        <v>0</v>
      </c>
      <c r="SJ52" s="14">
        <v>0</v>
      </c>
      <c r="SK52" s="14">
        <v>0</v>
      </c>
      <c r="SL52" s="14">
        <v>0</v>
      </c>
      <c r="SM52" s="14">
        <v>0</v>
      </c>
      <c r="SN52" s="14">
        <v>0</v>
      </c>
      <c r="SO52" s="14">
        <v>0</v>
      </c>
      <c r="SP52" s="14">
        <v>0</v>
      </c>
      <c r="SQ52" s="14"/>
      <c r="SR52" s="14"/>
      <c r="SS52" s="14"/>
      <c r="ST52" s="14"/>
      <c r="SU52" s="14"/>
      <c r="SV52" s="14"/>
      <c r="SW52" s="14" t="s">
        <v>624</v>
      </c>
      <c r="SX52" s="14">
        <v>0</v>
      </c>
      <c r="SY52" s="14">
        <v>0</v>
      </c>
      <c r="SZ52" s="14">
        <v>1</v>
      </c>
      <c r="TA52" s="14"/>
      <c r="TB52" s="14"/>
      <c r="TC52" s="14"/>
      <c r="TD52" s="14"/>
      <c r="TE52" s="14"/>
      <c r="TF52" s="14"/>
      <c r="TG52" s="14"/>
      <c r="TH52" s="14"/>
      <c r="TI52" s="14" t="s">
        <v>240</v>
      </c>
      <c r="TJ52" s="14" t="s">
        <v>252</v>
      </c>
      <c r="TK52" s="14" t="s">
        <v>3107</v>
      </c>
      <c r="TL52" s="14" t="s">
        <v>2541</v>
      </c>
      <c r="TM52" s="14"/>
      <c r="TN52" s="14"/>
      <c r="TO52" s="14"/>
      <c r="TP52" s="14"/>
      <c r="TQ52" s="34" t="s">
        <v>2083</v>
      </c>
      <c r="TR52" s="14">
        <v>237737181</v>
      </c>
      <c r="TS52" s="14" t="s">
        <v>2744</v>
      </c>
      <c r="TT52" s="12">
        <v>44531.571284722217</v>
      </c>
      <c r="TU52" s="14"/>
      <c r="TV52" s="14"/>
      <c r="TW52" s="14" t="s">
        <v>279</v>
      </c>
      <c r="TX52" s="14" t="s">
        <v>280</v>
      </c>
      <c r="TY52" s="14"/>
      <c r="TZ52" s="14">
        <v>50</v>
      </c>
    </row>
    <row r="53" spans="1:546" s="34" customFormat="1" x14ac:dyDescent="0.25">
      <c r="A53" s="12">
        <v>44531.655766724543</v>
      </c>
      <c r="B53" s="12">
        <v>44531.670554351847</v>
      </c>
      <c r="C53" s="12">
        <v>44531</v>
      </c>
      <c r="D53" s="14" t="s">
        <v>239</v>
      </c>
      <c r="E53" s="14" t="s">
        <v>2546</v>
      </c>
      <c r="F53" s="12">
        <v>44531</v>
      </c>
      <c r="G53" s="14" t="s">
        <v>240</v>
      </c>
      <c r="H53" s="14" t="s">
        <v>240</v>
      </c>
      <c r="I53" s="14" t="s">
        <v>252</v>
      </c>
      <c r="J53" s="14" t="s">
        <v>241</v>
      </c>
      <c r="K53" s="14" t="s">
        <v>307</v>
      </c>
      <c r="L53" s="14"/>
      <c r="M53" s="14" t="s">
        <v>308</v>
      </c>
      <c r="N53" s="14"/>
      <c r="O53" s="14"/>
      <c r="P53" s="14"/>
      <c r="Q53" s="14"/>
      <c r="R53" s="14"/>
      <c r="S53" s="14"/>
      <c r="T53" s="14"/>
      <c r="U53" s="14"/>
      <c r="V53" s="14"/>
      <c r="W53" s="14"/>
      <c r="X53" s="14"/>
      <c r="Y53" s="14"/>
      <c r="Z53" s="14"/>
      <c r="AA53" s="14"/>
      <c r="AB53" s="14"/>
      <c r="AC53" s="14" t="s">
        <v>309</v>
      </c>
      <c r="AD53" s="14">
        <v>0</v>
      </c>
      <c r="AE53" s="14">
        <v>1</v>
      </c>
      <c r="AF53" s="14">
        <v>0</v>
      </c>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14"/>
      <c r="BV53" s="14"/>
      <c r="BW53" s="14"/>
      <c r="BX53" s="14"/>
      <c r="BY53" s="14"/>
      <c r="BZ53" s="14"/>
      <c r="CA53" s="14"/>
      <c r="CB53" s="14" t="s">
        <v>335</v>
      </c>
      <c r="CC53" s="14" t="s">
        <v>247</v>
      </c>
      <c r="CD53" s="14">
        <v>1</v>
      </c>
      <c r="CE53" s="14">
        <v>0</v>
      </c>
      <c r="CF53" s="14">
        <v>0</v>
      </c>
      <c r="CG53" s="14">
        <v>0</v>
      </c>
      <c r="CH53" s="14">
        <v>0</v>
      </c>
      <c r="CI53" s="14">
        <v>0</v>
      </c>
      <c r="CJ53" s="14">
        <v>0</v>
      </c>
      <c r="CK53" s="14">
        <v>0</v>
      </c>
      <c r="CL53" s="14"/>
      <c r="CM53" s="14" t="s">
        <v>282</v>
      </c>
      <c r="CN53" s="14"/>
      <c r="CO53" s="14" t="s">
        <v>249</v>
      </c>
      <c r="CP53" s="14"/>
      <c r="CQ53" s="14">
        <v>650</v>
      </c>
      <c r="CR53" s="14"/>
      <c r="CS53" s="14"/>
      <c r="CT53" s="14"/>
      <c r="CU53" s="14"/>
      <c r="CV53" s="14"/>
      <c r="CW53" s="14"/>
      <c r="CX53" s="14"/>
      <c r="CY53" s="14"/>
      <c r="CZ53" s="14"/>
      <c r="DA53" s="14" t="s">
        <v>250</v>
      </c>
      <c r="DB53" s="14"/>
      <c r="DC53" s="14"/>
      <c r="DD53" s="14"/>
      <c r="DE53" s="14"/>
      <c r="DF53" s="14"/>
      <c r="DG53" s="14"/>
      <c r="DH53" s="14"/>
      <c r="DI53" s="14"/>
      <c r="DJ53" s="14"/>
      <c r="DK53" s="14"/>
      <c r="DL53" s="14"/>
      <c r="DM53" s="14"/>
      <c r="DN53" s="14"/>
      <c r="DO53" s="14"/>
      <c r="DP53" s="14"/>
      <c r="DQ53" s="14"/>
      <c r="DR53" s="14"/>
      <c r="DS53" s="14"/>
      <c r="DT53" s="14"/>
      <c r="DU53" s="14"/>
      <c r="DV53" s="14"/>
      <c r="DW53" s="14"/>
      <c r="DX53" s="14"/>
      <c r="DY53" s="14"/>
      <c r="DZ53" s="14"/>
      <c r="EA53" s="14"/>
      <c r="EB53" s="14"/>
      <c r="EC53" s="14"/>
      <c r="ED53" s="14"/>
      <c r="EE53" s="14"/>
      <c r="EF53" s="14"/>
      <c r="EG53" s="14"/>
      <c r="EH53" s="14"/>
      <c r="EI53" s="14"/>
      <c r="EJ53" s="14"/>
      <c r="EK53" s="14"/>
      <c r="EL53" s="14"/>
      <c r="EM53" s="14"/>
      <c r="EN53" s="14"/>
      <c r="EO53" s="14"/>
      <c r="EP53" s="14"/>
      <c r="EQ53" s="14"/>
      <c r="ER53" s="14"/>
      <c r="ES53" s="14"/>
      <c r="ET53" s="14"/>
      <c r="EU53" s="14"/>
      <c r="EV53" s="14"/>
      <c r="EW53" s="14"/>
      <c r="EX53" s="14"/>
      <c r="EY53" s="14"/>
      <c r="EZ53" s="14"/>
      <c r="FA53" s="14" t="s">
        <v>251</v>
      </c>
      <c r="FB53" s="14"/>
      <c r="FC53" s="14" t="s">
        <v>2924</v>
      </c>
      <c r="FD53" s="14">
        <v>0</v>
      </c>
      <c r="FE53" s="14">
        <v>0</v>
      </c>
      <c r="FF53" s="14">
        <v>1</v>
      </c>
      <c r="FG53" s="14">
        <v>1</v>
      </c>
      <c r="FH53" s="14">
        <v>1</v>
      </c>
      <c r="FI53" s="14">
        <v>0</v>
      </c>
      <c r="FJ53" s="14">
        <v>0</v>
      </c>
      <c r="FK53" s="14">
        <v>1</v>
      </c>
      <c r="FL53" s="14">
        <v>1</v>
      </c>
      <c r="FM53" s="14">
        <v>0</v>
      </c>
      <c r="FN53" s="14">
        <v>1</v>
      </c>
      <c r="FO53" s="14">
        <v>1</v>
      </c>
      <c r="FP53" s="14">
        <v>1</v>
      </c>
      <c r="FQ53" s="14">
        <v>0</v>
      </c>
      <c r="FR53" s="14">
        <v>1</v>
      </c>
      <c r="FS53" s="14">
        <v>1</v>
      </c>
      <c r="FT53" s="14">
        <v>1</v>
      </c>
      <c r="FU53" s="14">
        <v>0</v>
      </c>
      <c r="FV53" s="14">
        <v>0</v>
      </c>
      <c r="FW53" s="14">
        <v>0</v>
      </c>
      <c r="FX53" s="14"/>
      <c r="FY53" s="14"/>
      <c r="FZ53" s="14"/>
      <c r="GA53" s="14"/>
      <c r="GB53" s="14" t="s">
        <v>240</v>
      </c>
      <c r="GC53" s="14"/>
      <c r="GD53" s="14"/>
      <c r="GE53" s="14"/>
      <c r="GF53" s="14" t="s">
        <v>240</v>
      </c>
      <c r="GG53" s="14" t="s">
        <v>2901</v>
      </c>
      <c r="GH53" s="14"/>
      <c r="GI53" s="14"/>
      <c r="GJ53" s="14"/>
      <c r="GK53" s="14"/>
      <c r="GL53" s="14"/>
      <c r="GM53" s="14"/>
      <c r="GN53" s="14"/>
      <c r="GO53" s="14"/>
      <c r="GP53" s="14" t="s">
        <v>2732</v>
      </c>
      <c r="GQ53" s="14">
        <v>0</v>
      </c>
      <c r="GR53" s="14">
        <v>1</v>
      </c>
      <c r="GS53" s="14">
        <v>1</v>
      </c>
      <c r="GT53" s="14">
        <v>1</v>
      </c>
      <c r="GU53" s="14">
        <v>0</v>
      </c>
      <c r="GV53" s="14">
        <v>0</v>
      </c>
      <c r="GW53" s="14" t="s">
        <v>2936</v>
      </c>
      <c r="GX53" s="14"/>
      <c r="GY53" s="14"/>
      <c r="GZ53" s="14"/>
      <c r="HA53" s="14"/>
      <c r="HB53" s="14"/>
      <c r="HC53" s="14"/>
      <c r="HD53" s="14"/>
      <c r="HE53" s="14"/>
      <c r="HF53" s="14" t="s">
        <v>576</v>
      </c>
      <c r="HG53" s="14">
        <v>0</v>
      </c>
      <c r="HH53" s="14">
        <v>1</v>
      </c>
      <c r="HI53" s="14">
        <v>1</v>
      </c>
      <c r="HJ53" s="14">
        <v>0</v>
      </c>
      <c r="HK53" s="14">
        <v>0</v>
      </c>
      <c r="HL53" s="14">
        <v>0</v>
      </c>
      <c r="HM53" s="14">
        <v>0</v>
      </c>
      <c r="HN53" s="14">
        <v>0</v>
      </c>
      <c r="HO53" s="14">
        <v>0</v>
      </c>
      <c r="HP53" s="14">
        <v>0</v>
      </c>
      <c r="HQ53" s="14">
        <v>0</v>
      </c>
      <c r="HR53" s="14">
        <v>0</v>
      </c>
      <c r="HS53" s="14"/>
      <c r="HT53" s="14" t="s">
        <v>257</v>
      </c>
      <c r="HU53" s="14"/>
      <c r="HV53" s="14"/>
      <c r="HW53" s="14" t="s">
        <v>255</v>
      </c>
      <c r="HX53" s="14"/>
      <c r="HY53" s="14"/>
      <c r="HZ53" s="14"/>
      <c r="IA53" s="14"/>
      <c r="IB53" s="14"/>
      <c r="IC53" s="14"/>
      <c r="ID53" s="14"/>
      <c r="IE53" s="14"/>
      <c r="IF53" s="14"/>
      <c r="IG53" s="14"/>
      <c r="IH53" s="14"/>
      <c r="II53" s="14"/>
      <c r="IJ53" s="14"/>
      <c r="IK53" s="14"/>
      <c r="IL53" s="14"/>
      <c r="IM53" s="14"/>
      <c r="IN53" s="14"/>
      <c r="IO53" s="73"/>
      <c r="IP53" s="14"/>
      <c r="IQ53" s="14"/>
      <c r="IR53" s="14"/>
      <c r="IS53" s="14"/>
      <c r="IT53" s="14"/>
      <c r="IU53" s="14"/>
      <c r="IV53" s="14"/>
      <c r="IW53" s="14"/>
      <c r="IX53" s="14"/>
      <c r="IY53" s="14"/>
      <c r="IZ53" s="14"/>
      <c r="JA53" s="14"/>
      <c r="JB53" s="14"/>
      <c r="JC53" s="14"/>
      <c r="JD53" s="14"/>
      <c r="JE53" s="14"/>
      <c r="JF53" s="14"/>
      <c r="JG53" s="14"/>
      <c r="JH53" s="14"/>
      <c r="JI53" s="14"/>
      <c r="JJ53" s="14"/>
      <c r="JK53" s="14"/>
      <c r="JL53" s="14"/>
      <c r="JM53" s="14"/>
      <c r="JN53" s="14"/>
      <c r="JO53" s="14"/>
      <c r="JP53" s="14"/>
      <c r="JQ53" s="14"/>
      <c r="JR53" s="14"/>
      <c r="JS53" s="14" t="s">
        <v>358</v>
      </c>
      <c r="JT53" s="14">
        <v>0</v>
      </c>
      <c r="JU53" s="14">
        <v>1</v>
      </c>
      <c r="JV53" s="14">
        <v>0</v>
      </c>
      <c r="JW53" s="14">
        <v>0</v>
      </c>
      <c r="JX53" s="14">
        <v>0</v>
      </c>
      <c r="JY53" s="14">
        <v>0</v>
      </c>
      <c r="JZ53" s="14">
        <v>0</v>
      </c>
      <c r="KA53" s="14">
        <v>0</v>
      </c>
      <c r="KB53" s="14">
        <v>0</v>
      </c>
      <c r="KC53" s="14"/>
      <c r="KD53" s="14"/>
      <c r="KE53" s="14"/>
      <c r="KF53" s="14"/>
      <c r="KG53" s="14"/>
      <c r="KH53" s="14"/>
      <c r="KI53" s="14"/>
      <c r="KJ53" s="14"/>
      <c r="KK53" s="14"/>
      <c r="KL53" s="14"/>
      <c r="KM53" s="14"/>
      <c r="KN53" s="14"/>
      <c r="KP53" s="84" t="s">
        <v>3021</v>
      </c>
      <c r="KQ53" s="14">
        <v>1</v>
      </c>
      <c r="KR53" s="14">
        <v>1</v>
      </c>
      <c r="KS53" s="14">
        <v>1</v>
      </c>
      <c r="KT53" s="14">
        <v>1</v>
      </c>
      <c r="KU53" s="14">
        <v>1</v>
      </c>
      <c r="KV53" s="14">
        <v>1</v>
      </c>
      <c r="KW53" s="14">
        <v>0</v>
      </c>
      <c r="KX53" s="14">
        <v>0</v>
      </c>
      <c r="KY53" s="14">
        <v>1</v>
      </c>
      <c r="KZ53" s="14">
        <v>1</v>
      </c>
      <c r="LA53" s="14">
        <v>1</v>
      </c>
      <c r="LB53" s="14">
        <v>1</v>
      </c>
      <c r="LC53" s="14">
        <v>0</v>
      </c>
      <c r="LD53" s="14">
        <v>1</v>
      </c>
      <c r="LE53" s="14">
        <v>0</v>
      </c>
      <c r="LF53" s="14">
        <v>0</v>
      </c>
      <c r="LG53" s="14">
        <v>0</v>
      </c>
      <c r="LH53" s="14"/>
      <c r="LI53" s="14" t="s">
        <v>318</v>
      </c>
      <c r="LJ53" s="14"/>
      <c r="LK53" s="14"/>
      <c r="LL53" s="14"/>
      <c r="LM53" s="14"/>
      <c r="LN53" s="14"/>
      <c r="LO53" s="14"/>
      <c r="LP53" s="14"/>
      <c r="LQ53" s="14"/>
      <c r="LR53" s="14"/>
      <c r="LS53" s="14"/>
      <c r="LT53" s="14"/>
      <c r="LU53" s="14"/>
      <c r="LV53" s="14"/>
      <c r="LW53" s="14"/>
      <c r="LX53" s="14"/>
      <c r="LY53" s="14"/>
      <c r="LZ53" s="14"/>
      <c r="MA53" s="14"/>
      <c r="MB53" s="14"/>
      <c r="MC53" s="14"/>
      <c r="MD53" s="14"/>
      <c r="ME53" s="14"/>
      <c r="MF53" s="14"/>
      <c r="MG53" s="14"/>
      <c r="MH53" s="14"/>
      <c r="MI53" s="14"/>
      <c r="MJ53" s="14"/>
      <c r="MK53" s="14"/>
      <c r="ML53" s="14"/>
      <c r="MM53" s="14"/>
      <c r="MN53" s="14"/>
      <c r="MO53" s="14"/>
      <c r="MP53" s="14"/>
      <c r="MQ53" s="14"/>
      <c r="MR53" s="14"/>
      <c r="MS53" s="14"/>
      <c r="MT53" s="14"/>
      <c r="MU53" s="14"/>
      <c r="MV53" s="14"/>
      <c r="MW53" s="14"/>
      <c r="MX53" s="14"/>
      <c r="MY53" s="14" t="s">
        <v>3058</v>
      </c>
      <c r="MZ53" s="14" t="s">
        <v>364</v>
      </c>
      <c r="NA53" s="14">
        <v>1</v>
      </c>
      <c r="NB53" s="14">
        <v>1</v>
      </c>
      <c r="NC53" s="14">
        <v>0</v>
      </c>
      <c r="ND53" s="14">
        <v>0</v>
      </c>
      <c r="NE53" s="14">
        <v>0</v>
      </c>
      <c r="NF53" s="14">
        <v>0</v>
      </c>
      <c r="NG53" s="14">
        <v>0</v>
      </c>
      <c r="NH53" s="14">
        <v>0</v>
      </c>
      <c r="NI53" s="14"/>
      <c r="NJ53" s="14" t="s">
        <v>399</v>
      </c>
      <c r="NK53" s="14">
        <v>1</v>
      </c>
      <c r="NL53" s="14">
        <v>0</v>
      </c>
      <c r="NM53" s="14">
        <v>0</v>
      </c>
      <c r="NN53" s="14">
        <v>0</v>
      </c>
      <c r="NO53" s="14">
        <v>0</v>
      </c>
      <c r="NP53" s="14">
        <v>0</v>
      </c>
      <c r="NQ53" s="14"/>
      <c r="NR53" s="14"/>
      <c r="NS53" s="14"/>
      <c r="NT53" s="14"/>
      <c r="NU53" s="14"/>
      <c r="NV53" s="14"/>
      <c r="NW53" s="14"/>
      <c r="NX53" s="14"/>
      <c r="NY53" s="14"/>
      <c r="NZ53" s="14"/>
      <c r="OA53" s="14"/>
      <c r="OB53" s="14"/>
      <c r="OC53" s="14"/>
      <c r="OD53" s="14"/>
      <c r="OE53" s="14" t="s">
        <v>2749</v>
      </c>
      <c r="OF53" s="14">
        <v>0</v>
      </c>
      <c r="OG53" s="14">
        <v>0</v>
      </c>
      <c r="OH53" s="14">
        <v>1</v>
      </c>
      <c r="OI53" s="14">
        <v>0</v>
      </c>
      <c r="OJ53" s="14">
        <v>1</v>
      </c>
      <c r="OK53" s="14">
        <v>1</v>
      </c>
      <c r="OL53" s="14">
        <v>0</v>
      </c>
      <c r="OM53" s="14">
        <v>0</v>
      </c>
      <c r="ON53" s="14">
        <v>0</v>
      </c>
      <c r="OO53" s="14">
        <v>0</v>
      </c>
      <c r="OP53" s="14">
        <v>0</v>
      </c>
      <c r="OQ53" s="14">
        <v>0</v>
      </c>
      <c r="OR53" s="14"/>
      <c r="OS53" s="14"/>
      <c r="OT53" s="14"/>
      <c r="OU53" s="14"/>
      <c r="OV53" s="14"/>
      <c r="OW53" s="14"/>
      <c r="OX53" s="14"/>
      <c r="OY53" s="14"/>
      <c r="OZ53" s="14"/>
      <c r="PA53" s="14"/>
      <c r="PB53" s="14"/>
      <c r="PC53" s="14"/>
      <c r="PD53" s="14"/>
      <c r="PE53" s="14"/>
      <c r="PF53" s="14"/>
      <c r="PG53" s="14"/>
      <c r="PH53" s="14"/>
      <c r="PI53" s="14"/>
      <c r="PJ53" s="14"/>
      <c r="PK53" s="14"/>
      <c r="PL53" s="14"/>
      <c r="PM53" s="14"/>
      <c r="PN53" s="14"/>
      <c r="PO53" s="14"/>
      <c r="PP53" s="14"/>
      <c r="PQ53" s="14"/>
      <c r="PR53" s="14"/>
      <c r="PS53" s="14" t="s">
        <v>684</v>
      </c>
      <c r="PT53" s="14">
        <v>0</v>
      </c>
      <c r="PU53" s="14">
        <v>0</v>
      </c>
      <c r="PV53" s="14">
        <v>0</v>
      </c>
      <c r="PW53" s="14">
        <v>0</v>
      </c>
      <c r="PX53" s="14">
        <v>0</v>
      </c>
      <c r="PY53" s="14">
        <v>1</v>
      </c>
      <c r="PZ53" s="14">
        <v>0</v>
      </c>
      <c r="QA53" s="14">
        <v>0</v>
      </c>
      <c r="QB53" s="14">
        <v>0</v>
      </c>
      <c r="QC53" s="14">
        <v>0</v>
      </c>
      <c r="QD53" s="14"/>
      <c r="QE53" s="14"/>
      <c r="QF53" s="14"/>
      <c r="QG53" s="14"/>
      <c r="QH53" s="14"/>
      <c r="QI53" s="14"/>
      <c r="QJ53" s="14"/>
      <c r="QK53" s="14"/>
      <c r="QL53" s="14"/>
      <c r="QM53" s="14"/>
      <c r="QN53" s="14"/>
      <c r="QO53" s="14"/>
      <c r="QP53" s="14"/>
      <c r="QQ53" s="14"/>
      <c r="QR53" s="14"/>
      <c r="QS53" s="14"/>
      <c r="QT53" s="14"/>
      <c r="QU53" s="14"/>
      <c r="QV53" s="14"/>
      <c r="QW53" s="14"/>
      <c r="QX53" s="14"/>
      <c r="QY53" s="14"/>
      <c r="QZ53" s="14"/>
      <c r="RA53" s="14"/>
      <c r="RB53" s="14"/>
      <c r="RC53" s="14" t="s">
        <v>300</v>
      </c>
      <c r="RD53" s="14">
        <v>0</v>
      </c>
      <c r="RE53" s="14">
        <v>1</v>
      </c>
      <c r="RF53" s="14">
        <v>0</v>
      </c>
      <c r="RG53" s="14">
        <v>0</v>
      </c>
      <c r="RH53" s="14">
        <v>0</v>
      </c>
      <c r="RI53" s="14">
        <v>0</v>
      </c>
      <c r="RJ53" s="14">
        <v>0</v>
      </c>
      <c r="RK53" s="14">
        <v>0</v>
      </c>
      <c r="RL53" s="14">
        <v>0</v>
      </c>
      <c r="RM53" s="14">
        <v>0</v>
      </c>
      <c r="RN53" s="14">
        <v>0</v>
      </c>
      <c r="RO53" s="14"/>
      <c r="RP53" s="14"/>
      <c r="RQ53" s="14"/>
      <c r="RR53" s="14"/>
      <c r="RS53" s="14"/>
      <c r="RT53" s="14"/>
      <c r="RU53" s="14"/>
      <c r="RV53" s="14"/>
      <c r="RW53" s="14"/>
      <c r="RX53" s="14"/>
      <c r="RY53" s="14"/>
      <c r="RZ53" s="14"/>
      <c r="SA53" s="14"/>
      <c r="SB53" s="14"/>
      <c r="SC53" s="14" t="s">
        <v>287</v>
      </c>
      <c r="SD53" s="14">
        <v>1</v>
      </c>
      <c r="SE53" s="14">
        <v>0</v>
      </c>
      <c r="SF53" s="14">
        <v>0</v>
      </c>
      <c r="SG53" s="14">
        <v>0</v>
      </c>
      <c r="SH53" s="14">
        <v>0</v>
      </c>
      <c r="SI53" s="14">
        <v>0</v>
      </c>
      <c r="SJ53" s="14">
        <v>0</v>
      </c>
      <c r="SK53" s="14">
        <v>0</v>
      </c>
      <c r="SL53" s="14">
        <v>0</v>
      </c>
      <c r="SM53" s="14">
        <v>0</v>
      </c>
      <c r="SN53" s="14">
        <v>0</v>
      </c>
      <c r="SO53" s="14">
        <v>0</v>
      </c>
      <c r="SP53" s="14">
        <v>0</v>
      </c>
      <c r="SQ53" s="14"/>
      <c r="SR53" s="14"/>
      <c r="SS53" s="14"/>
      <c r="ST53" s="14"/>
      <c r="SU53" s="14"/>
      <c r="SV53" s="14"/>
      <c r="SW53" s="14" t="s">
        <v>624</v>
      </c>
      <c r="SX53" s="14">
        <v>0</v>
      </c>
      <c r="SY53" s="14">
        <v>0</v>
      </c>
      <c r="SZ53" s="14">
        <v>1</v>
      </c>
      <c r="TA53" s="14"/>
      <c r="TB53" s="14"/>
      <c r="TC53" s="14"/>
      <c r="TD53" s="14"/>
      <c r="TE53" s="14"/>
      <c r="TF53" s="14"/>
      <c r="TG53" s="14"/>
      <c r="TH53" s="14"/>
      <c r="TI53" s="14" t="s">
        <v>240</v>
      </c>
      <c r="TJ53" s="14" t="s">
        <v>252</v>
      </c>
      <c r="TK53" s="14" t="s">
        <v>3107</v>
      </c>
      <c r="TL53" s="14" t="s">
        <v>2541</v>
      </c>
      <c r="TM53" s="14"/>
      <c r="TN53" s="14"/>
      <c r="TO53" s="14"/>
      <c r="TP53" s="14"/>
      <c r="TQ53" s="34" t="s">
        <v>2083</v>
      </c>
      <c r="TR53" s="14">
        <v>237745190</v>
      </c>
      <c r="TS53" s="14" t="s">
        <v>2753</v>
      </c>
      <c r="TT53" s="12">
        <v>44531.586550925917</v>
      </c>
      <c r="TU53" s="14"/>
      <c r="TV53" s="14"/>
      <c r="TW53" s="14" t="s">
        <v>279</v>
      </c>
      <c r="TX53" s="14" t="s">
        <v>280</v>
      </c>
      <c r="TY53" s="14"/>
      <c r="TZ53" s="14">
        <v>51</v>
      </c>
    </row>
    <row r="54" spans="1:546" s="34" customFormat="1" x14ac:dyDescent="0.25">
      <c r="A54" s="12">
        <v>44531.671132800933</v>
      </c>
      <c r="B54" s="12">
        <v>44531.687379108793</v>
      </c>
      <c r="C54" s="12">
        <v>44531</v>
      </c>
      <c r="D54" s="14" t="s">
        <v>239</v>
      </c>
      <c r="E54" s="14" t="s">
        <v>2546</v>
      </c>
      <c r="F54" s="12">
        <v>44531</v>
      </c>
      <c r="G54" s="14" t="s">
        <v>240</v>
      </c>
      <c r="H54" s="14" t="s">
        <v>240</v>
      </c>
      <c r="I54" s="14" t="s">
        <v>252</v>
      </c>
      <c r="J54" s="14" t="s">
        <v>241</v>
      </c>
      <c r="K54" s="14" t="s">
        <v>307</v>
      </c>
      <c r="L54" s="14"/>
      <c r="M54" s="14" t="s">
        <v>308</v>
      </c>
      <c r="N54" s="14"/>
      <c r="O54" s="14"/>
      <c r="P54" s="14"/>
      <c r="Q54" s="14"/>
      <c r="R54" s="14"/>
      <c r="S54" s="14"/>
      <c r="T54" s="14"/>
      <c r="U54" s="14"/>
      <c r="V54" s="14"/>
      <c r="W54" s="14"/>
      <c r="X54" s="14"/>
      <c r="Y54" s="14"/>
      <c r="Z54" s="14"/>
      <c r="AA54" s="14"/>
      <c r="AB54" s="14"/>
      <c r="AC54" s="14" t="s">
        <v>309</v>
      </c>
      <c r="AD54" s="14">
        <v>0</v>
      </c>
      <c r="AE54" s="14">
        <v>1</v>
      </c>
      <c r="AF54" s="14">
        <v>0</v>
      </c>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t="s">
        <v>255</v>
      </c>
      <c r="CC54" s="14" t="s">
        <v>247</v>
      </c>
      <c r="CD54" s="14">
        <v>1</v>
      </c>
      <c r="CE54" s="14">
        <v>0</v>
      </c>
      <c r="CF54" s="14">
        <v>0</v>
      </c>
      <c r="CG54" s="14">
        <v>0</v>
      </c>
      <c r="CH54" s="14">
        <v>0</v>
      </c>
      <c r="CI54" s="14">
        <v>0</v>
      </c>
      <c r="CJ54" s="14">
        <v>0</v>
      </c>
      <c r="CK54" s="14">
        <v>0</v>
      </c>
      <c r="CL54" s="14"/>
      <c r="CM54" s="14" t="s">
        <v>282</v>
      </c>
      <c r="CN54" s="14"/>
      <c r="CO54" s="14" t="s">
        <v>249</v>
      </c>
      <c r="CP54" s="14"/>
      <c r="CQ54" s="14">
        <v>650</v>
      </c>
      <c r="CR54" s="14"/>
      <c r="CS54" s="14"/>
      <c r="CT54" s="14"/>
      <c r="CU54" s="14"/>
      <c r="CV54" s="14"/>
      <c r="CW54" s="14"/>
      <c r="CX54" s="14"/>
      <c r="CY54" s="14"/>
      <c r="CZ54" s="14"/>
      <c r="DA54" s="14" t="s">
        <v>250</v>
      </c>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t="s">
        <v>251</v>
      </c>
      <c r="FB54" s="14"/>
      <c r="FC54" s="14" t="s">
        <v>2924</v>
      </c>
      <c r="FD54" s="14">
        <v>0</v>
      </c>
      <c r="FE54" s="14">
        <v>0</v>
      </c>
      <c r="FF54" s="14">
        <v>1</v>
      </c>
      <c r="FG54" s="14">
        <v>1</v>
      </c>
      <c r="FH54" s="14">
        <v>1</v>
      </c>
      <c r="FI54" s="14">
        <v>0</v>
      </c>
      <c r="FJ54" s="14">
        <v>0</v>
      </c>
      <c r="FK54" s="14">
        <v>1</v>
      </c>
      <c r="FL54" s="14">
        <v>1</v>
      </c>
      <c r="FM54" s="14">
        <v>0</v>
      </c>
      <c r="FN54" s="14">
        <v>1</v>
      </c>
      <c r="FO54" s="14">
        <v>1</v>
      </c>
      <c r="FP54" s="14">
        <v>1</v>
      </c>
      <c r="FQ54" s="14">
        <v>0</v>
      </c>
      <c r="FR54" s="14">
        <v>1</v>
      </c>
      <c r="FS54" s="14">
        <v>1</v>
      </c>
      <c r="FT54" s="14">
        <v>1</v>
      </c>
      <c r="FU54" s="14">
        <v>0</v>
      </c>
      <c r="FV54" s="14">
        <v>0</v>
      </c>
      <c r="FW54" s="14">
        <v>0</v>
      </c>
      <c r="FX54" s="14"/>
      <c r="FY54" s="14"/>
      <c r="FZ54" s="14"/>
      <c r="GA54" s="14"/>
      <c r="GB54" s="14" t="s">
        <v>240</v>
      </c>
      <c r="GC54" s="14"/>
      <c r="GD54" s="14"/>
      <c r="GE54" s="14"/>
      <c r="GF54" s="14" t="s">
        <v>255</v>
      </c>
      <c r="GG54" s="14"/>
      <c r="GH54" s="14"/>
      <c r="GI54" s="14"/>
      <c r="GJ54" s="14"/>
      <c r="GK54" s="14"/>
      <c r="GL54" s="14"/>
      <c r="GM54" s="14"/>
      <c r="GN54" s="14"/>
      <c r="GO54" s="14"/>
      <c r="GP54" s="14" t="s">
        <v>2754</v>
      </c>
      <c r="GQ54" s="14">
        <v>0</v>
      </c>
      <c r="GR54" s="14">
        <v>1</v>
      </c>
      <c r="GS54" s="14">
        <v>1</v>
      </c>
      <c r="GT54" s="14">
        <v>1</v>
      </c>
      <c r="GU54" s="14">
        <v>0</v>
      </c>
      <c r="GV54" s="14">
        <v>0</v>
      </c>
      <c r="GW54" s="34" t="s">
        <v>2937</v>
      </c>
      <c r="GX54" s="14"/>
      <c r="GY54" s="14"/>
      <c r="GZ54" s="14"/>
      <c r="HA54" s="14"/>
      <c r="HB54" s="14"/>
      <c r="HC54" s="14"/>
      <c r="HD54" s="14"/>
      <c r="HE54" s="14"/>
      <c r="HF54" s="14" t="s">
        <v>2619</v>
      </c>
      <c r="HG54" s="14">
        <v>0</v>
      </c>
      <c r="HH54" s="14">
        <v>0</v>
      </c>
      <c r="HI54" s="14">
        <v>1</v>
      </c>
      <c r="HJ54" s="14">
        <v>0</v>
      </c>
      <c r="HK54" s="14">
        <v>0</v>
      </c>
      <c r="HL54" s="14">
        <v>0</v>
      </c>
      <c r="HM54" s="14">
        <v>0</v>
      </c>
      <c r="HN54" s="14">
        <v>1</v>
      </c>
      <c r="HO54" s="14">
        <v>0</v>
      </c>
      <c r="HP54" s="14">
        <v>0</v>
      </c>
      <c r="HQ54" s="14">
        <v>0</v>
      </c>
      <c r="HR54" s="14">
        <v>0</v>
      </c>
      <c r="HS54" s="14"/>
      <c r="HT54" s="14" t="s">
        <v>257</v>
      </c>
      <c r="HU54" s="14"/>
      <c r="HV54" s="14"/>
      <c r="HW54" s="14" t="s">
        <v>240</v>
      </c>
      <c r="HX54" s="14"/>
      <c r="HY54" s="14"/>
      <c r="HZ54" s="14"/>
      <c r="IA54" s="14"/>
      <c r="IB54" s="14"/>
      <c r="IC54" s="14"/>
      <c r="ID54" s="14"/>
      <c r="IE54" s="14"/>
      <c r="IF54" s="14"/>
      <c r="IG54" s="14"/>
      <c r="IH54" s="14"/>
      <c r="II54" s="14"/>
      <c r="IJ54" s="14"/>
      <c r="IK54" s="14"/>
      <c r="IL54" s="14"/>
      <c r="IM54" s="14"/>
      <c r="IN54" s="14"/>
      <c r="IO54" s="73"/>
      <c r="IP54" s="14"/>
      <c r="IQ54" s="14"/>
      <c r="IR54" s="14"/>
      <c r="IS54" s="14"/>
      <c r="IT54" s="14"/>
      <c r="IU54" s="14"/>
      <c r="IV54" s="14"/>
      <c r="IW54" s="14"/>
      <c r="IX54" s="14"/>
      <c r="IY54" s="14"/>
      <c r="IZ54" s="14"/>
      <c r="JA54" s="14"/>
      <c r="JB54" s="14"/>
      <c r="JC54" s="14"/>
      <c r="JD54" s="14"/>
      <c r="JE54" s="14"/>
      <c r="JF54" s="14"/>
      <c r="JG54" s="14"/>
      <c r="JH54" s="14"/>
      <c r="JI54" s="14"/>
      <c r="JJ54" s="14"/>
      <c r="JK54" s="14"/>
      <c r="JL54" s="14"/>
      <c r="JM54" s="14"/>
      <c r="JN54" s="14"/>
      <c r="JO54" s="14"/>
      <c r="JP54" s="14"/>
      <c r="JQ54" s="14"/>
      <c r="JR54" s="14"/>
      <c r="JS54" s="14" t="s">
        <v>358</v>
      </c>
      <c r="JT54" s="14">
        <v>0</v>
      </c>
      <c r="JU54" s="14">
        <v>1</v>
      </c>
      <c r="JV54" s="14">
        <v>0</v>
      </c>
      <c r="JW54" s="14">
        <v>0</v>
      </c>
      <c r="JX54" s="14">
        <v>0</v>
      </c>
      <c r="JY54" s="14">
        <v>0</v>
      </c>
      <c r="JZ54" s="14">
        <v>0</v>
      </c>
      <c r="KA54" s="14">
        <v>0</v>
      </c>
      <c r="KB54" s="14">
        <v>0</v>
      </c>
      <c r="KC54" s="14"/>
      <c r="KD54" s="14"/>
      <c r="KE54" s="14"/>
      <c r="KF54" s="14"/>
      <c r="KG54" s="14"/>
      <c r="KH54" s="14"/>
      <c r="KI54" s="14"/>
      <c r="KJ54" s="14"/>
      <c r="KK54" s="14"/>
      <c r="KL54" s="14"/>
      <c r="KM54" s="14"/>
      <c r="KN54" s="14"/>
      <c r="KO54" s="34" t="s">
        <v>2964</v>
      </c>
      <c r="KP54" s="77" t="s">
        <v>3023</v>
      </c>
      <c r="KQ54" s="14">
        <v>1</v>
      </c>
      <c r="KR54" s="14">
        <v>1</v>
      </c>
      <c r="KS54" s="14">
        <v>1</v>
      </c>
      <c r="KT54" s="14">
        <v>1</v>
      </c>
      <c r="KU54" s="14">
        <v>1</v>
      </c>
      <c r="KV54" s="14">
        <v>1</v>
      </c>
      <c r="KW54" s="14">
        <v>0</v>
      </c>
      <c r="KX54" s="14">
        <v>0</v>
      </c>
      <c r="KY54" s="14">
        <v>1</v>
      </c>
      <c r="KZ54" s="14">
        <v>1</v>
      </c>
      <c r="LA54" s="14">
        <v>1</v>
      </c>
      <c r="LB54" s="14">
        <v>1</v>
      </c>
      <c r="LC54" s="14">
        <v>1</v>
      </c>
      <c r="LD54" s="14">
        <v>1</v>
      </c>
      <c r="LE54" s="14">
        <v>0</v>
      </c>
      <c r="LF54" s="14">
        <v>0</v>
      </c>
      <c r="LG54" s="14">
        <v>0</v>
      </c>
      <c r="LH54" s="14"/>
      <c r="LI54" s="14" t="s">
        <v>318</v>
      </c>
      <c r="LJ54" s="14"/>
      <c r="LK54" s="14"/>
      <c r="LL54" s="14"/>
      <c r="LM54" s="14"/>
      <c r="LN54" s="14"/>
      <c r="LO54" s="14"/>
      <c r="LP54" s="14"/>
      <c r="LQ54" s="14"/>
      <c r="LR54" s="14"/>
      <c r="LS54" s="14"/>
      <c r="LT54" s="14"/>
      <c r="LU54" s="14"/>
      <c r="LV54" s="14"/>
      <c r="LW54" s="14"/>
      <c r="LX54" s="14"/>
      <c r="LY54" s="14"/>
      <c r="LZ54" s="14"/>
      <c r="MA54" s="14"/>
      <c r="MB54" s="14"/>
      <c r="MC54" s="14"/>
      <c r="MD54" s="14"/>
      <c r="ME54" s="14"/>
      <c r="MF54" s="14"/>
      <c r="MG54" s="14"/>
      <c r="MH54" s="14"/>
      <c r="MI54" s="14"/>
      <c r="MJ54" s="14"/>
      <c r="MK54" s="14"/>
      <c r="ML54" s="14"/>
      <c r="MM54" s="14"/>
      <c r="MN54" s="14"/>
      <c r="MO54" s="14"/>
      <c r="MP54" s="14"/>
      <c r="MQ54" s="14"/>
      <c r="MR54" s="14"/>
      <c r="MS54" s="14"/>
      <c r="MT54" s="14"/>
      <c r="MU54" s="14"/>
      <c r="MV54" s="14"/>
      <c r="MW54" s="14"/>
      <c r="MX54" s="14"/>
      <c r="MY54" s="14" t="s">
        <v>3059</v>
      </c>
      <c r="MZ54" s="14" t="s">
        <v>563</v>
      </c>
      <c r="NA54" s="14">
        <v>1</v>
      </c>
      <c r="NB54" s="14">
        <v>1</v>
      </c>
      <c r="NC54" s="14">
        <v>0</v>
      </c>
      <c r="ND54" s="14">
        <v>0</v>
      </c>
      <c r="NE54" s="14">
        <v>0</v>
      </c>
      <c r="NF54" s="14">
        <v>0</v>
      </c>
      <c r="NG54" s="14">
        <v>0</v>
      </c>
      <c r="NH54" s="14">
        <v>0</v>
      </c>
      <c r="NI54" s="14"/>
      <c r="NJ54" s="14" t="s">
        <v>642</v>
      </c>
      <c r="NK54" s="14">
        <v>1</v>
      </c>
      <c r="NL54" s="14">
        <v>1</v>
      </c>
      <c r="NM54" s="14">
        <v>0</v>
      </c>
      <c r="NN54" s="14">
        <v>0</v>
      </c>
      <c r="NO54" s="14">
        <v>0</v>
      </c>
      <c r="NP54" s="14">
        <v>0</v>
      </c>
      <c r="NQ54" s="14"/>
      <c r="NR54" s="14"/>
      <c r="NS54" s="14"/>
      <c r="NT54" s="14"/>
      <c r="NU54" s="14"/>
      <c r="NV54" s="14"/>
      <c r="NW54" s="14"/>
      <c r="NX54" s="14"/>
      <c r="NY54" s="14"/>
      <c r="NZ54" s="14"/>
      <c r="OA54" s="14"/>
      <c r="OB54" s="14"/>
      <c r="OC54" s="14"/>
      <c r="OD54" s="14"/>
      <c r="OE54" s="14" t="s">
        <v>2449</v>
      </c>
      <c r="OF54" s="14">
        <v>0</v>
      </c>
      <c r="OG54" s="14">
        <v>0</v>
      </c>
      <c r="OH54" s="14">
        <v>0</v>
      </c>
      <c r="OI54" s="14">
        <v>0</v>
      </c>
      <c r="OJ54" s="14">
        <v>0</v>
      </c>
      <c r="OK54" s="14">
        <v>1</v>
      </c>
      <c r="OL54" s="14">
        <v>0</v>
      </c>
      <c r="OM54" s="14">
        <v>0</v>
      </c>
      <c r="ON54" s="14">
        <v>0</v>
      </c>
      <c r="OO54" s="14">
        <v>0</v>
      </c>
      <c r="OP54" s="14">
        <v>0</v>
      </c>
      <c r="OQ54" s="14">
        <v>0</v>
      </c>
      <c r="OR54" s="14"/>
      <c r="OS54" s="14"/>
      <c r="OT54" s="14"/>
      <c r="OU54" s="14"/>
      <c r="OV54" s="14"/>
      <c r="OW54" s="14"/>
      <c r="OX54" s="14"/>
      <c r="OY54" s="14"/>
      <c r="OZ54" s="14"/>
      <c r="PA54" s="14"/>
      <c r="PB54" s="14"/>
      <c r="PC54" s="14"/>
      <c r="PD54" s="14"/>
      <c r="PE54" s="14"/>
      <c r="PF54" s="14"/>
      <c r="PG54" s="14"/>
      <c r="PH54" s="14"/>
      <c r="PI54" s="14"/>
      <c r="PJ54" s="14"/>
      <c r="PK54" s="14"/>
      <c r="PL54" s="14"/>
      <c r="PM54" s="14"/>
      <c r="PN54" s="14"/>
      <c r="PO54" s="14"/>
      <c r="PP54" s="14"/>
      <c r="PQ54" s="14"/>
      <c r="PR54" s="14"/>
      <c r="PS54" s="14" t="s">
        <v>267</v>
      </c>
      <c r="PT54" s="14">
        <v>1</v>
      </c>
      <c r="PU54" s="14">
        <v>0</v>
      </c>
      <c r="PV54" s="14">
        <v>0</v>
      </c>
      <c r="PW54" s="14">
        <v>0</v>
      </c>
      <c r="PX54" s="14">
        <v>0</v>
      </c>
      <c r="PY54" s="14">
        <v>0</v>
      </c>
      <c r="PZ54" s="14">
        <v>0</v>
      </c>
      <c r="QA54" s="14">
        <v>0</v>
      </c>
      <c r="QB54" s="14">
        <v>0</v>
      </c>
      <c r="QC54" s="14">
        <v>0</v>
      </c>
      <c r="QD54" s="14"/>
      <c r="QE54" s="14"/>
      <c r="QF54" s="14"/>
      <c r="QG54" s="14"/>
      <c r="QH54" s="14"/>
      <c r="QI54" s="14"/>
      <c r="QJ54" s="14"/>
      <c r="QK54" s="14"/>
      <c r="QL54" s="14"/>
      <c r="QM54" s="14"/>
      <c r="QN54" s="14"/>
      <c r="QO54" s="14"/>
      <c r="QP54" s="14"/>
      <c r="QQ54" s="14"/>
      <c r="QR54" s="14"/>
      <c r="QS54" s="14"/>
      <c r="QT54" s="14"/>
      <c r="QU54" s="14"/>
      <c r="QV54" s="14"/>
      <c r="QW54" s="14"/>
      <c r="QX54" s="14"/>
      <c r="QY54" s="14"/>
      <c r="QZ54" s="14"/>
      <c r="RA54" s="14"/>
      <c r="RB54" s="14"/>
      <c r="RC54" s="14" t="s">
        <v>300</v>
      </c>
      <c r="RD54" s="14">
        <v>0</v>
      </c>
      <c r="RE54" s="14">
        <v>1</v>
      </c>
      <c r="RF54" s="14">
        <v>0</v>
      </c>
      <c r="RG54" s="14">
        <v>0</v>
      </c>
      <c r="RH54" s="14">
        <v>0</v>
      </c>
      <c r="RI54" s="14">
        <v>0</v>
      </c>
      <c r="RJ54" s="14">
        <v>0</v>
      </c>
      <c r="RK54" s="14">
        <v>0</v>
      </c>
      <c r="RL54" s="14">
        <v>0</v>
      </c>
      <c r="RM54" s="14">
        <v>0</v>
      </c>
      <c r="RN54" s="14">
        <v>0</v>
      </c>
      <c r="RO54" s="14"/>
      <c r="RP54" s="14"/>
      <c r="RQ54" s="14"/>
      <c r="RR54" s="14"/>
      <c r="RS54" s="14"/>
      <c r="RT54" s="14"/>
      <c r="RU54" s="14"/>
      <c r="RV54" s="14"/>
      <c r="RW54" s="14"/>
      <c r="RX54" s="14"/>
      <c r="RY54" s="14"/>
      <c r="RZ54" s="14"/>
      <c r="SA54" s="14"/>
      <c r="SB54" s="14"/>
      <c r="SC54" s="34" t="s">
        <v>2531</v>
      </c>
      <c r="SD54" s="14">
        <v>1</v>
      </c>
      <c r="SE54" s="14">
        <v>0</v>
      </c>
      <c r="SF54" s="14">
        <v>0</v>
      </c>
      <c r="SG54" s="14">
        <v>0</v>
      </c>
      <c r="SH54" s="14">
        <v>0</v>
      </c>
      <c r="SI54" s="14">
        <v>0</v>
      </c>
      <c r="SJ54" s="14">
        <v>0</v>
      </c>
      <c r="SK54" s="14">
        <v>0</v>
      </c>
      <c r="SL54" s="14">
        <v>0</v>
      </c>
      <c r="SM54" s="14">
        <v>0</v>
      </c>
      <c r="SN54" s="14">
        <v>1</v>
      </c>
      <c r="SO54" s="14">
        <v>0</v>
      </c>
      <c r="SP54" s="14">
        <v>0</v>
      </c>
      <c r="SQ54" s="34" t="s">
        <v>3088</v>
      </c>
      <c r="SR54" s="14"/>
      <c r="SS54" s="14"/>
      <c r="ST54" s="14"/>
      <c r="SU54" s="14"/>
      <c r="SV54" s="14"/>
      <c r="SW54" s="14" t="s">
        <v>624</v>
      </c>
      <c r="SX54" s="14">
        <v>0</v>
      </c>
      <c r="SY54" s="14">
        <v>0</v>
      </c>
      <c r="SZ54" s="14">
        <v>1</v>
      </c>
      <c r="TA54" s="14"/>
      <c r="TB54" s="14"/>
      <c r="TC54" s="14"/>
      <c r="TD54" s="14"/>
      <c r="TE54" s="14"/>
      <c r="TF54" s="14"/>
      <c r="TG54" s="14"/>
      <c r="TH54" s="14"/>
      <c r="TI54" s="14" t="s">
        <v>240</v>
      </c>
      <c r="TJ54" s="14" t="s">
        <v>252</v>
      </c>
      <c r="TK54" s="14" t="s">
        <v>3107</v>
      </c>
      <c r="TL54" s="14" t="s">
        <v>2541</v>
      </c>
      <c r="TM54" s="14"/>
      <c r="TN54" s="14"/>
      <c r="TO54" s="14"/>
      <c r="TP54" s="14"/>
      <c r="TQ54" s="34" t="s">
        <v>2083</v>
      </c>
      <c r="TR54" s="14">
        <v>237755049</v>
      </c>
      <c r="TS54" s="14" t="s">
        <v>2762</v>
      </c>
      <c r="TT54" s="12">
        <v>44531.603344907409</v>
      </c>
      <c r="TU54" s="14"/>
      <c r="TV54" s="14"/>
      <c r="TW54" s="14" t="s">
        <v>279</v>
      </c>
      <c r="TX54" s="14" t="s">
        <v>280</v>
      </c>
      <c r="TY54" s="14"/>
      <c r="TZ54" s="14">
        <v>52</v>
      </c>
    </row>
    <row r="55" spans="1:546" s="34" customFormat="1" x14ac:dyDescent="0.25">
      <c r="A55" s="12">
        <v>44531.687561863429</v>
      </c>
      <c r="B55" s="12">
        <v>44531.702877418982</v>
      </c>
      <c r="C55" s="12">
        <v>44531</v>
      </c>
      <c r="D55" s="14" t="s">
        <v>239</v>
      </c>
      <c r="E55" s="14" t="s">
        <v>2546</v>
      </c>
      <c r="F55" s="12">
        <v>44531</v>
      </c>
      <c r="G55" s="14" t="s">
        <v>240</v>
      </c>
      <c r="H55" s="14" t="s">
        <v>240</v>
      </c>
      <c r="I55" s="14" t="s">
        <v>252</v>
      </c>
      <c r="J55" s="14" t="s">
        <v>241</v>
      </c>
      <c r="K55" s="14" t="s">
        <v>307</v>
      </c>
      <c r="L55" s="14"/>
      <c r="M55" s="14" t="s">
        <v>308</v>
      </c>
      <c r="N55" s="14"/>
      <c r="O55" s="14"/>
      <c r="P55" s="14"/>
      <c r="Q55" s="14"/>
      <c r="R55" s="14"/>
      <c r="S55" s="14"/>
      <c r="T55" s="14"/>
      <c r="U55" s="14"/>
      <c r="V55" s="14"/>
      <c r="W55" s="14"/>
      <c r="X55" s="14"/>
      <c r="Y55" s="14"/>
      <c r="Z55" s="14"/>
      <c r="AA55" s="14"/>
      <c r="AB55" s="14"/>
      <c r="AC55" s="14" t="s">
        <v>309</v>
      </c>
      <c r="AD55" s="14">
        <v>0</v>
      </c>
      <c r="AE55" s="14">
        <v>1</v>
      </c>
      <c r="AF55" s="14">
        <v>0</v>
      </c>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t="s">
        <v>335</v>
      </c>
      <c r="CC55" s="14" t="s">
        <v>247</v>
      </c>
      <c r="CD55" s="14">
        <v>1</v>
      </c>
      <c r="CE55" s="14">
        <v>0</v>
      </c>
      <c r="CF55" s="14">
        <v>0</v>
      </c>
      <c r="CG55" s="14">
        <v>0</v>
      </c>
      <c r="CH55" s="14">
        <v>0</v>
      </c>
      <c r="CI55" s="14">
        <v>0</v>
      </c>
      <c r="CJ55" s="14">
        <v>0</v>
      </c>
      <c r="CK55" s="14">
        <v>0</v>
      </c>
      <c r="CL55" s="14"/>
      <c r="CM55" s="14" t="s">
        <v>282</v>
      </c>
      <c r="CN55" s="14"/>
      <c r="CO55" s="14" t="s">
        <v>249</v>
      </c>
      <c r="CP55" s="14"/>
      <c r="CQ55" s="14">
        <v>650</v>
      </c>
      <c r="CR55" s="14"/>
      <c r="CS55" s="14"/>
      <c r="CT55" s="14"/>
      <c r="CU55" s="14"/>
      <c r="CV55" s="14"/>
      <c r="CW55" s="14"/>
      <c r="CX55" s="14"/>
      <c r="CY55" s="14"/>
      <c r="CZ55" s="14"/>
      <c r="DA55" s="14" t="s">
        <v>250</v>
      </c>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t="s">
        <v>251</v>
      </c>
      <c r="FB55" s="14"/>
      <c r="FC55" s="14" t="s">
        <v>2924</v>
      </c>
      <c r="FD55" s="14">
        <v>0</v>
      </c>
      <c r="FE55" s="14">
        <v>0</v>
      </c>
      <c r="FF55" s="14">
        <v>1</v>
      </c>
      <c r="FG55" s="14">
        <v>1</v>
      </c>
      <c r="FH55" s="14">
        <v>1</v>
      </c>
      <c r="FI55" s="14">
        <v>0</v>
      </c>
      <c r="FJ55" s="14">
        <v>0</v>
      </c>
      <c r="FK55" s="14">
        <v>1</v>
      </c>
      <c r="FL55" s="14">
        <v>1</v>
      </c>
      <c r="FM55" s="14">
        <v>0</v>
      </c>
      <c r="FN55" s="14">
        <v>1</v>
      </c>
      <c r="FO55" s="14">
        <v>1</v>
      </c>
      <c r="FP55" s="14">
        <v>1</v>
      </c>
      <c r="FQ55" s="14">
        <v>0</v>
      </c>
      <c r="FR55" s="14">
        <v>1</v>
      </c>
      <c r="FS55" s="14">
        <v>1</v>
      </c>
      <c r="FT55" s="14">
        <v>1</v>
      </c>
      <c r="FU55" s="14">
        <v>0</v>
      </c>
      <c r="FV55" s="14">
        <v>0</v>
      </c>
      <c r="FW55" s="14">
        <v>0</v>
      </c>
      <c r="FX55" s="14"/>
      <c r="FY55" s="14"/>
      <c r="FZ55" s="14"/>
      <c r="GA55" s="14"/>
      <c r="GB55" s="14" t="s">
        <v>240</v>
      </c>
      <c r="GC55" s="14"/>
      <c r="GD55" s="14"/>
      <c r="GE55" s="14"/>
      <c r="GF55" s="14" t="s">
        <v>240</v>
      </c>
      <c r="GG55" s="14" t="s">
        <v>2902</v>
      </c>
      <c r="GH55" s="14"/>
      <c r="GI55" s="14"/>
      <c r="GJ55" s="14"/>
      <c r="GK55" s="14"/>
      <c r="GL55" s="14"/>
      <c r="GM55" s="14"/>
      <c r="GN55" s="14"/>
      <c r="GO55" s="14"/>
      <c r="GP55" s="14" t="s">
        <v>2906</v>
      </c>
      <c r="GQ55" s="14">
        <v>0</v>
      </c>
      <c r="GR55" s="14">
        <v>1</v>
      </c>
      <c r="GS55" s="14">
        <v>1</v>
      </c>
      <c r="GT55" s="14">
        <v>0</v>
      </c>
      <c r="GU55" s="14">
        <v>0</v>
      </c>
      <c r="GV55" s="14">
        <v>0</v>
      </c>
      <c r="GW55" s="14"/>
      <c r="GX55" s="14"/>
      <c r="GY55" s="14"/>
      <c r="GZ55" s="14"/>
      <c r="HA55" s="14"/>
      <c r="HB55" s="14"/>
      <c r="HC55" s="14"/>
      <c r="HD55" s="14"/>
      <c r="HE55" s="14"/>
      <c r="HF55" s="14" t="s">
        <v>2734</v>
      </c>
      <c r="HG55" s="14">
        <v>0</v>
      </c>
      <c r="HH55" s="14">
        <v>1</v>
      </c>
      <c r="HI55" s="14">
        <v>1</v>
      </c>
      <c r="HJ55" s="14">
        <v>0</v>
      </c>
      <c r="HK55" s="14">
        <v>0</v>
      </c>
      <c r="HL55" s="14">
        <v>0</v>
      </c>
      <c r="HM55" s="14">
        <v>0</v>
      </c>
      <c r="HN55" s="14">
        <v>1</v>
      </c>
      <c r="HO55" s="14">
        <v>0</v>
      </c>
      <c r="HP55" s="14">
        <v>0</v>
      </c>
      <c r="HQ55" s="14">
        <v>0</v>
      </c>
      <c r="HR55" s="14">
        <v>0</v>
      </c>
      <c r="HS55" s="14"/>
      <c r="HT55" s="14" t="s">
        <v>257</v>
      </c>
      <c r="HU55" s="14"/>
      <c r="HV55" s="14"/>
      <c r="HW55" s="14" t="s">
        <v>255</v>
      </c>
      <c r="HX55" s="14"/>
      <c r="HY55" s="14"/>
      <c r="HZ55" s="14"/>
      <c r="IA55" s="14"/>
      <c r="IB55" s="14"/>
      <c r="IC55" s="14"/>
      <c r="ID55" s="14"/>
      <c r="IE55" s="14"/>
      <c r="IF55" s="14"/>
      <c r="IG55" s="14"/>
      <c r="IH55" s="14"/>
      <c r="II55" s="14"/>
      <c r="IJ55" s="14"/>
      <c r="IK55" s="14"/>
      <c r="IL55" s="14"/>
      <c r="IM55" s="14"/>
      <c r="IN55" s="14"/>
      <c r="IO55" s="74"/>
      <c r="IP55" s="14"/>
      <c r="IQ55" s="14"/>
      <c r="IR55" s="14"/>
      <c r="IS55" s="14"/>
      <c r="IT55" s="14"/>
      <c r="IU55" s="14"/>
      <c r="IV55" s="14"/>
      <c r="IW55" s="14"/>
      <c r="IX55" s="14"/>
      <c r="IY55" s="14"/>
      <c r="IZ55" s="14"/>
      <c r="JA55" s="14"/>
      <c r="JB55" s="14"/>
      <c r="JC55" s="14"/>
      <c r="JD55" s="14"/>
      <c r="JE55" s="14"/>
      <c r="JF55" s="14"/>
      <c r="JG55" s="14"/>
      <c r="JH55" s="14"/>
      <c r="JI55" s="14"/>
      <c r="JJ55" s="14"/>
      <c r="JK55" s="14"/>
      <c r="JL55" s="14"/>
      <c r="JM55" s="14"/>
      <c r="JN55" s="14"/>
      <c r="JO55" s="14"/>
      <c r="JP55" s="14"/>
      <c r="JQ55" s="14"/>
      <c r="JR55" s="14"/>
      <c r="JS55" s="14" t="s">
        <v>358</v>
      </c>
      <c r="JT55" s="14">
        <v>0</v>
      </c>
      <c r="JU55" s="14">
        <v>1</v>
      </c>
      <c r="JV55" s="14">
        <v>0</v>
      </c>
      <c r="JW55" s="14">
        <v>0</v>
      </c>
      <c r="JX55" s="14">
        <v>0</v>
      </c>
      <c r="JY55" s="14">
        <v>0</v>
      </c>
      <c r="JZ55" s="14">
        <v>0</v>
      </c>
      <c r="KA55" s="14">
        <v>0</v>
      </c>
      <c r="KB55" s="14">
        <v>0</v>
      </c>
      <c r="KC55" s="14"/>
      <c r="KD55" s="14"/>
      <c r="KE55" s="14"/>
      <c r="KF55" s="14"/>
      <c r="KG55" s="14"/>
      <c r="KH55" s="14"/>
      <c r="KI55" s="14"/>
      <c r="KJ55" s="14"/>
      <c r="KK55" s="14"/>
      <c r="KL55" s="14"/>
      <c r="KM55" s="14"/>
      <c r="KN55" s="14"/>
      <c r="KO55" s="14" t="s">
        <v>2964</v>
      </c>
      <c r="KP55" s="14" t="s">
        <v>396</v>
      </c>
      <c r="KQ55" s="14">
        <v>1</v>
      </c>
      <c r="KR55" s="14">
        <v>1</v>
      </c>
      <c r="KS55" s="14">
        <v>1</v>
      </c>
      <c r="KT55" s="14">
        <v>1</v>
      </c>
      <c r="KU55" s="14">
        <v>1</v>
      </c>
      <c r="KV55" s="14">
        <v>1</v>
      </c>
      <c r="KW55" s="14">
        <v>0</v>
      </c>
      <c r="KX55" s="14">
        <v>0</v>
      </c>
      <c r="KY55" s="14">
        <v>1</v>
      </c>
      <c r="KZ55" s="14">
        <v>1</v>
      </c>
      <c r="LA55" s="14">
        <v>1</v>
      </c>
      <c r="LB55" s="14">
        <v>1</v>
      </c>
      <c r="LC55" s="14">
        <v>0</v>
      </c>
      <c r="LD55" s="14">
        <v>0</v>
      </c>
      <c r="LE55" s="14">
        <v>0</v>
      </c>
      <c r="LF55" s="14">
        <v>0</v>
      </c>
      <c r="LG55" s="14">
        <v>0</v>
      </c>
      <c r="LH55" s="14"/>
      <c r="LI55" s="14" t="s">
        <v>318</v>
      </c>
      <c r="LJ55" s="14"/>
      <c r="LK55" s="14"/>
      <c r="LL55" s="14"/>
      <c r="LM55" s="14"/>
      <c r="LN55" s="14"/>
      <c r="LO55" s="14"/>
      <c r="LP55" s="14"/>
      <c r="LQ55" s="14"/>
      <c r="LR55" s="14"/>
      <c r="LS55" s="14"/>
      <c r="LT55" s="14"/>
      <c r="LU55" s="14"/>
      <c r="LV55" s="14"/>
      <c r="LW55" s="14"/>
      <c r="LX55" s="14"/>
      <c r="LY55" s="14"/>
      <c r="LZ55" s="14"/>
      <c r="MA55" s="14"/>
      <c r="MB55" s="14"/>
      <c r="MC55" s="14"/>
      <c r="MD55" s="14"/>
      <c r="ME55" s="14"/>
      <c r="MF55" s="14"/>
      <c r="MG55" s="14"/>
      <c r="MH55" s="14"/>
      <c r="MI55" s="14"/>
      <c r="MJ55" s="14"/>
      <c r="MK55" s="14"/>
      <c r="ML55" s="14"/>
      <c r="MM55" s="14"/>
      <c r="MN55" s="14"/>
      <c r="MO55" s="14"/>
      <c r="MP55" s="14"/>
      <c r="MQ55" s="14"/>
      <c r="MR55" s="14"/>
      <c r="MS55" s="14"/>
      <c r="MT55" s="14"/>
      <c r="MU55" s="14"/>
      <c r="MV55" s="14"/>
      <c r="MW55" s="14"/>
      <c r="MX55" s="14"/>
      <c r="MY55" s="14" t="s">
        <v>3060</v>
      </c>
      <c r="MZ55" s="14" t="s">
        <v>2767</v>
      </c>
      <c r="NA55" s="14">
        <v>1</v>
      </c>
      <c r="NB55" s="14">
        <v>1</v>
      </c>
      <c r="NC55" s="14">
        <v>1</v>
      </c>
      <c r="ND55" s="14">
        <v>0</v>
      </c>
      <c r="NE55" s="14">
        <v>0</v>
      </c>
      <c r="NF55" s="14">
        <v>0</v>
      </c>
      <c r="NG55" s="14">
        <v>0</v>
      </c>
      <c r="NH55" s="14">
        <v>0</v>
      </c>
      <c r="NI55" s="14"/>
      <c r="NJ55" s="14" t="s">
        <v>642</v>
      </c>
      <c r="NK55" s="14">
        <v>1</v>
      </c>
      <c r="NL55" s="14">
        <v>1</v>
      </c>
      <c r="NM55" s="14">
        <v>0</v>
      </c>
      <c r="NN55" s="14">
        <v>0</v>
      </c>
      <c r="NO55" s="14">
        <v>0</v>
      </c>
      <c r="NP55" s="14">
        <v>0</v>
      </c>
      <c r="NQ55" s="14"/>
      <c r="NR55" s="14"/>
      <c r="NS55" s="14"/>
      <c r="NT55" s="14"/>
      <c r="NU55" s="14"/>
      <c r="NV55" s="14"/>
      <c r="NW55" s="14"/>
      <c r="NX55" s="14"/>
      <c r="NY55" s="14"/>
      <c r="NZ55" s="14"/>
      <c r="OA55" s="14"/>
      <c r="OB55" s="14"/>
      <c r="OC55" s="14"/>
      <c r="OD55" s="14"/>
      <c r="OE55" s="14" t="s">
        <v>267</v>
      </c>
      <c r="OF55" s="14">
        <v>1</v>
      </c>
      <c r="OG55" s="14">
        <v>0</v>
      </c>
      <c r="OH55" s="14">
        <v>0</v>
      </c>
      <c r="OI55" s="14">
        <v>0</v>
      </c>
      <c r="OJ55" s="14">
        <v>0</v>
      </c>
      <c r="OK55" s="14">
        <v>0</v>
      </c>
      <c r="OL55" s="14">
        <v>0</v>
      </c>
      <c r="OM55" s="14">
        <v>0</v>
      </c>
      <c r="ON55" s="14">
        <v>0</v>
      </c>
      <c r="OO55" s="14">
        <v>0</v>
      </c>
      <c r="OP55" s="14">
        <v>0</v>
      </c>
      <c r="OQ55" s="14">
        <v>0</v>
      </c>
      <c r="OR55" s="14"/>
      <c r="OS55" s="14"/>
      <c r="OT55" s="14"/>
      <c r="OU55" s="14"/>
      <c r="OV55" s="14"/>
      <c r="OW55" s="14"/>
      <c r="OX55" s="14"/>
      <c r="OY55" s="14"/>
      <c r="OZ55" s="14"/>
      <c r="PA55" s="14"/>
      <c r="PB55" s="14"/>
      <c r="PC55" s="14"/>
      <c r="PD55" s="14"/>
      <c r="PE55" s="14"/>
      <c r="PF55" s="14"/>
      <c r="PG55" s="14"/>
      <c r="PH55" s="14"/>
      <c r="PI55" s="14"/>
      <c r="PJ55" s="14"/>
      <c r="PK55" s="14"/>
      <c r="PL55" s="14"/>
      <c r="PM55" s="14"/>
      <c r="PN55" s="14"/>
      <c r="PO55" s="14"/>
      <c r="PP55" s="14"/>
      <c r="PQ55" s="14"/>
      <c r="PR55" s="14"/>
      <c r="PS55" s="14" t="s">
        <v>255</v>
      </c>
      <c r="PT55" s="14">
        <v>0</v>
      </c>
      <c r="PU55" s="14">
        <v>0</v>
      </c>
      <c r="PV55" s="14">
        <v>0</v>
      </c>
      <c r="PW55" s="14">
        <v>0</v>
      </c>
      <c r="PX55" s="14">
        <v>0</v>
      </c>
      <c r="PY55" s="14">
        <v>0</v>
      </c>
      <c r="PZ55" s="14">
        <v>0</v>
      </c>
      <c r="QA55" s="14">
        <v>0</v>
      </c>
      <c r="QB55" s="14">
        <v>1</v>
      </c>
      <c r="QC55" s="14">
        <v>0</v>
      </c>
      <c r="QD55" s="14"/>
      <c r="QE55" s="14"/>
      <c r="QF55" s="14"/>
      <c r="QG55" s="14"/>
      <c r="QH55" s="14"/>
      <c r="QI55" s="14"/>
      <c r="QJ55" s="14"/>
      <c r="QK55" s="14"/>
      <c r="QL55" s="14"/>
      <c r="QM55" s="14"/>
      <c r="QN55" s="14"/>
      <c r="QO55" s="14"/>
      <c r="QP55" s="14"/>
      <c r="QQ55" s="14"/>
      <c r="QR55" s="14"/>
      <c r="QS55" s="14"/>
      <c r="QT55" s="14"/>
      <c r="QU55" s="14"/>
      <c r="QV55" s="14"/>
      <c r="QW55" s="14"/>
      <c r="QX55" s="14"/>
      <c r="QY55" s="14"/>
      <c r="QZ55" s="14"/>
      <c r="RA55" s="14"/>
      <c r="RB55" s="14"/>
      <c r="RC55" s="14" t="s">
        <v>300</v>
      </c>
      <c r="RD55" s="14">
        <v>0</v>
      </c>
      <c r="RE55" s="14">
        <v>1</v>
      </c>
      <c r="RF55" s="14">
        <v>0</v>
      </c>
      <c r="RG55" s="14">
        <v>0</v>
      </c>
      <c r="RH55" s="14">
        <v>0</v>
      </c>
      <c r="RI55" s="14">
        <v>0</v>
      </c>
      <c r="RJ55" s="14">
        <v>0</v>
      </c>
      <c r="RK55" s="14">
        <v>0</v>
      </c>
      <c r="RL55" s="14">
        <v>0</v>
      </c>
      <c r="RM55" s="14">
        <v>0</v>
      </c>
      <c r="RN55" s="14">
        <v>0</v>
      </c>
      <c r="RO55" s="14"/>
      <c r="RP55" s="14"/>
      <c r="RQ55" s="14"/>
      <c r="RR55" s="14"/>
      <c r="RS55" s="14"/>
      <c r="RT55" s="14"/>
      <c r="RU55" s="14"/>
      <c r="RV55" s="14"/>
      <c r="RW55" s="14"/>
      <c r="RX55" s="14"/>
      <c r="RY55" s="14"/>
      <c r="RZ55" s="14"/>
      <c r="SA55" s="14"/>
      <c r="SB55" s="14"/>
      <c r="SC55" s="14" t="s">
        <v>287</v>
      </c>
      <c r="SD55" s="14">
        <v>1</v>
      </c>
      <c r="SE55" s="14">
        <v>0</v>
      </c>
      <c r="SF55" s="14">
        <v>0</v>
      </c>
      <c r="SG55" s="14">
        <v>0</v>
      </c>
      <c r="SH55" s="14">
        <v>0</v>
      </c>
      <c r="SI55" s="14">
        <v>0</v>
      </c>
      <c r="SJ55" s="14">
        <v>0</v>
      </c>
      <c r="SK55" s="14">
        <v>0</v>
      </c>
      <c r="SL55" s="14">
        <v>0</v>
      </c>
      <c r="SM55" s="14">
        <v>0</v>
      </c>
      <c r="SN55" s="14">
        <v>0</v>
      </c>
      <c r="SO55" s="14">
        <v>0</v>
      </c>
      <c r="SP55" s="14">
        <v>0</v>
      </c>
      <c r="SQ55" s="14"/>
      <c r="SR55" s="14"/>
      <c r="SS55" s="14"/>
      <c r="ST55" s="14"/>
      <c r="SU55" s="14"/>
      <c r="SV55" s="14"/>
      <c r="SW55" s="14" t="s">
        <v>624</v>
      </c>
      <c r="SX55" s="14">
        <v>0</v>
      </c>
      <c r="SY55" s="14">
        <v>0</v>
      </c>
      <c r="SZ55" s="14">
        <v>1</v>
      </c>
      <c r="TA55" s="14"/>
      <c r="TB55" s="14"/>
      <c r="TC55" s="14"/>
      <c r="TD55" s="14"/>
      <c r="TE55" s="14"/>
      <c r="TF55" s="14"/>
      <c r="TG55" s="14"/>
      <c r="TH55" s="14"/>
      <c r="TI55" s="14" t="s">
        <v>240</v>
      </c>
      <c r="TJ55" s="14" t="s">
        <v>252</v>
      </c>
      <c r="TK55" s="14" t="s">
        <v>3107</v>
      </c>
      <c r="TL55" s="14" t="s">
        <v>2541</v>
      </c>
      <c r="TM55" s="14"/>
      <c r="TN55" s="14"/>
      <c r="TO55" s="14"/>
      <c r="TP55" s="14"/>
      <c r="TQ55" s="34" t="s">
        <v>2083</v>
      </c>
      <c r="TR55" s="14">
        <v>237763198</v>
      </c>
      <c r="TS55" s="14" t="s">
        <v>2772</v>
      </c>
      <c r="TT55" s="12">
        <v>44531.61886574074</v>
      </c>
      <c r="TU55" s="14"/>
      <c r="TV55" s="14"/>
      <c r="TW55" s="14" t="s">
        <v>279</v>
      </c>
      <c r="TX55" s="14" t="s">
        <v>280</v>
      </c>
      <c r="TY55" s="14"/>
      <c r="TZ55" s="14">
        <v>53</v>
      </c>
    </row>
  </sheetData>
  <conditionalFormatting sqref="TR56:TR1048576 TS3:TS55">
    <cfRule type="duplicateValues" dxfId="804" priority="6"/>
  </conditionalFormatting>
  <conditionalFormatting sqref="TS2">
    <cfRule type="duplicateValues" dxfId="803" priority="5"/>
  </conditionalFormatting>
  <conditionalFormatting sqref="TR1">
    <cfRule type="duplicateValues" dxfId="802" priority="4"/>
  </conditionalFormatting>
  <conditionalFormatting sqref="TT50:TT55">
    <cfRule type="duplicateValues" dxfId="801" priority="2"/>
  </conditionalFormatting>
  <conditionalFormatting sqref="TS1">
    <cfRule type="duplicateValues" dxfId="800" priority="1"/>
  </conditionalFormatting>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AB335-A5EE-483F-A851-79E6191C40BA}">
  <dimension ref="A1:SD64"/>
  <sheetViews>
    <sheetView topLeftCell="MS28" zoomScale="80" zoomScaleNormal="80" workbookViewId="0">
      <selection activeCell="NB6" sqref="NB6"/>
    </sheetView>
  </sheetViews>
  <sheetFormatPr defaultRowHeight="15" x14ac:dyDescent="0.25"/>
  <cols>
    <col min="1" max="1" width="14.140625" customWidth="1"/>
    <col min="2" max="2" width="26.28515625" customWidth="1"/>
    <col min="3" max="3" width="47.85546875" customWidth="1"/>
    <col min="4" max="4" width="30.28515625" customWidth="1"/>
    <col min="5" max="5" width="25.140625" customWidth="1"/>
    <col min="6" max="6" width="15.42578125" customWidth="1"/>
    <col min="7" max="7" width="20.140625" customWidth="1"/>
    <col min="8" max="8" width="41" customWidth="1"/>
    <col min="9" max="9" width="10.5703125" customWidth="1"/>
    <col min="10" max="10" width="16" customWidth="1"/>
    <col min="11" max="11" width="11.5703125" customWidth="1"/>
    <col min="12" max="12" width="16" customWidth="1"/>
    <col min="13" max="13" width="11.28515625" customWidth="1"/>
    <col min="14" max="14" width="26.28515625" customWidth="1"/>
    <col min="15" max="15" width="7.85546875" customWidth="1"/>
    <col min="16" max="16" width="25.85546875" customWidth="1"/>
    <col min="17" max="17" width="15.5703125" customWidth="1"/>
    <col min="18" max="18" width="18.7109375" customWidth="1"/>
    <col min="19" max="19" width="7" customWidth="1"/>
    <col min="20" max="20" width="28.7109375" customWidth="1"/>
    <col min="21" max="21" width="27.7109375" customWidth="1"/>
    <col min="22" max="22" width="11.42578125" customWidth="1"/>
    <col min="23" max="23" width="21" customWidth="1"/>
    <col min="28" max="28" width="29.5703125" customWidth="1"/>
    <col min="29" max="29" width="31.7109375" customWidth="1"/>
    <col min="30" max="30" width="47.85546875" customWidth="1"/>
    <col min="31" max="31" width="7.140625" customWidth="1"/>
    <col min="32" max="32" width="24.140625" customWidth="1"/>
    <col min="33" max="33" width="7.140625" customWidth="1"/>
    <col min="34" max="34" width="27" customWidth="1"/>
    <col min="35" max="35" width="29" customWidth="1"/>
    <col min="36" max="36" width="19.7109375" customWidth="1"/>
    <col min="37" max="37" width="27.42578125" customWidth="1"/>
    <col min="38" max="38" width="7" customWidth="1"/>
    <col min="42" max="42" width="29.28515625" customWidth="1"/>
    <col min="43" max="43" width="32.5703125" customWidth="1"/>
    <col min="44" max="44" width="62.7109375" customWidth="1"/>
    <col min="46" max="46" width="21.7109375" customWidth="1"/>
    <col min="47" max="47" width="20.42578125" customWidth="1"/>
    <col min="48" max="48" width="29.42578125" customWidth="1"/>
    <col min="49" max="49" width="17.140625" customWidth="1"/>
    <col min="50" max="50" width="26.85546875" customWidth="1"/>
    <col min="51" max="51" width="6.5703125" customWidth="1"/>
    <col min="52" max="52" width="8.28515625" customWidth="1"/>
    <col min="53" max="53" width="8" customWidth="1"/>
    <col min="55" max="55" width="23.85546875" customWidth="1"/>
    <col min="56" max="56" width="31.28515625" customWidth="1"/>
    <col min="57" max="57" width="61.7109375" customWidth="1"/>
    <col min="58" max="58" width="7.42578125" customWidth="1"/>
    <col min="59" max="59" width="22" customWidth="1"/>
    <col min="60" max="60" width="7.28515625" customWidth="1"/>
    <col min="61" max="61" width="7.85546875" customWidth="1"/>
    <col min="62" max="62" width="11.28515625" customWidth="1"/>
    <col min="63" max="63" width="16.7109375" customWidth="1"/>
    <col min="65" max="65" width="28.140625" customWidth="1"/>
    <col min="66" max="66" width="23.42578125" customWidth="1"/>
    <col min="67" max="67" width="12.28515625" customWidth="1"/>
    <col min="68" max="68" width="28.85546875" customWidth="1"/>
    <col min="69" max="69" width="12.5703125" customWidth="1"/>
    <col min="70" max="70" width="7.85546875" customWidth="1"/>
    <col min="71" max="71" width="14.5703125" customWidth="1"/>
    <col min="72" max="72" width="14.28515625" customWidth="1"/>
    <col min="74" max="74" width="21.140625" customWidth="1"/>
    <col min="75" max="75" width="46.140625" customWidth="1"/>
    <col min="76" max="76" width="49.140625" customWidth="1"/>
    <col min="77" max="77" width="66.140625" customWidth="1"/>
    <col min="78" max="78" width="30.42578125" customWidth="1"/>
    <col min="79" max="79" width="25" customWidth="1"/>
    <col min="80" max="80" width="36.140625" customWidth="1"/>
    <col min="82" max="82" width="13.5703125" customWidth="1"/>
    <col min="83" max="83" width="16.42578125" customWidth="1"/>
    <col min="84" max="84" width="13.5703125" customWidth="1"/>
    <col min="85" max="85" width="10.140625" customWidth="1"/>
    <col min="86" max="86" width="16.7109375" customWidth="1"/>
    <col min="87" max="87" width="10.85546875" customWidth="1"/>
    <col min="88" max="88" width="15.28515625" customWidth="1"/>
    <col min="89" max="89" width="11.140625" customWidth="1"/>
    <col min="90" max="90" width="21.140625" customWidth="1"/>
    <col min="91" max="91" width="15.7109375" customWidth="1"/>
    <col min="92" max="92" width="23.28515625" customWidth="1"/>
    <col min="93" max="93" width="21.140625" customWidth="1"/>
    <col min="94" max="94" width="16.5703125" customWidth="1"/>
    <col min="95" max="95" width="15" customWidth="1"/>
    <col min="97" max="97" width="34.28515625" customWidth="1"/>
    <col min="98" max="98" width="29.7109375" customWidth="1"/>
    <col min="99" max="99" width="20.28515625" customWidth="1"/>
    <col min="100" max="100" width="25.140625" customWidth="1"/>
    <col min="101" max="101" width="32.42578125" customWidth="1"/>
    <col min="102" max="102" width="25.28515625" customWidth="1"/>
    <col min="103" max="103" width="29.5703125" customWidth="1"/>
    <col min="104" max="104" width="7" customWidth="1"/>
    <col min="105" max="105" width="18.5703125" customWidth="1"/>
    <col min="106" max="106" width="36.5703125" customWidth="1"/>
    <col min="107" max="107" width="7.140625" customWidth="1"/>
    <col min="108" max="108" width="23" customWidth="1"/>
    <col min="109" max="109" width="7" customWidth="1"/>
    <col min="110" max="110" width="17.42578125" customWidth="1"/>
    <col min="111" max="111" width="42.28515625" customWidth="1"/>
    <col min="112" max="112" width="8.28515625" customWidth="1"/>
    <col min="113" max="113" width="26.85546875" customWidth="1"/>
    <col min="115" max="115" width="17.28515625" customWidth="1"/>
    <col min="116" max="116" width="24.7109375" customWidth="1"/>
    <col min="118" max="118" width="18.140625" customWidth="1"/>
    <col min="119" max="119" width="11.7109375" customWidth="1"/>
    <col min="120" max="120" width="40" customWidth="1"/>
    <col min="121" max="121" width="16.140625" customWidth="1"/>
    <col min="122" max="122" width="4.7109375" customWidth="1"/>
    <col min="123" max="123" width="7" customWidth="1"/>
    <col min="124" max="124" width="20.7109375" customWidth="1"/>
    <col min="125" max="125" width="21.5703125" customWidth="1"/>
    <col min="126" max="126" width="31.28515625" customWidth="1"/>
    <col min="127" max="127" width="8.7109375" customWidth="1"/>
    <col min="128" max="128" width="11.5703125" customWidth="1"/>
    <col min="129" max="129" width="17.42578125" customWidth="1"/>
    <col min="130" max="130" width="12.42578125" customWidth="1"/>
    <col min="131" max="131" width="54.42578125" customWidth="1"/>
    <col min="132" max="132" width="68.7109375" customWidth="1"/>
    <col min="133" max="133" width="54.85546875" customWidth="1"/>
    <col min="134" max="134" width="63.5703125" customWidth="1"/>
    <col min="135" max="135" width="58.5703125" customWidth="1"/>
    <col min="136" max="136" width="20" customWidth="1"/>
    <col min="137" max="137" width="24.7109375" customWidth="1"/>
    <col min="138" max="139" width="21.5703125" customWidth="1"/>
    <col min="141" max="141" width="17.7109375" customWidth="1"/>
    <col min="142" max="142" width="20.28515625" customWidth="1"/>
    <col min="143" max="143" width="17.85546875" customWidth="1"/>
    <col min="144" max="144" width="37.42578125" customWidth="1"/>
    <col min="145" max="145" width="6.85546875" customWidth="1"/>
    <col min="146" max="146" width="23.28515625" customWidth="1"/>
    <col min="147" max="148" width="20.42578125" customWidth="1"/>
    <col min="150" max="150" width="17.7109375" customWidth="1"/>
    <col min="151" max="151" width="20.42578125" customWidth="1"/>
    <col min="152" max="152" width="17.42578125" customWidth="1"/>
    <col min="153" max="153" width="6.140625" customWidth="1"/>
    <col min="154" max="154" width="22.28515625" customWidth="1"/>
    <col min="155" max="155" width="20.28515625" customWidth="1"/>
    <col min="156" max="156" width="20.5703125" customWidth="1"/>
    <col min="158" max="158" width="18.140625" customWidth="1"/>
    <col min="159" max="159" width="20.140625" customWidth="1"/>
    <col min="160" max="160" width="18" customWidth="1"/>
    <col min="161" max="161" width="6.5703125" customWidth="1"/>
    <col min="162" max="162" width="34.7109375" customWidth="1"/>
    <col min="163" max="163" width="26.7109375" customWidth="1"/>
    <col min="164" max="164" width="23.28515625" customWidth="1"/>
    <col min="165" max="165" width="20.140625" customWidth="1"/>
    <col min="166" max="166" width="31.28515625" customWidth="1"/>
    <col min="167" max="167" width="13" customWidth="1"/>
    <col min="168" max="168" width="22" customWidth="1"/>
    <col min="169" max="169" width="6.28515625" customWidth="1"/>
    <col min="170" max="170" width="36" customWidth="1"/>
    <col min="171" max="171" width="35.42578125" customWidth="1"/>
    <col min="172" max="172" width="34.28515625" customWidth="1"/>
    <col min="173" max="173" width="19.28515625" customWidth="1"/>
    <col min="174" max="174" width="10.85546875" customWidth="1"/>
    <col min="175" max="175" width="22.42578125" customWidth="1"/>
    <col min="176" max="176" width="14.7109375" customWidth="1"/>
    <col min="177" max="177" width="12.140625" customWidth="1"/>
    <col min="178" max="178" width="19.140625" customWidth="1"/>
    <col min="179" max="179" width="27.85546875" customWidth="1"/>
    <col min="180" max="180" width="5.140625" customWidth="1"/>
    <col min="181" max="181" width="11.85546875" customWidth="1"/>
    <col min="182" max="182" width="23.28515625" customWidth="1"/>
    <col min="183" max="183" width="15.28515625" customWidth="1"/>
    <col min="184" max="184" width="17" customWidth="1"/>
    <col min="185" max="185" width="24.28515625" customWidth="1"/>
    <col min="186" max="186" width="14.85546875" customWidth="1"/>
    <col min="187" max="187" width="12.42578125" customWidth="1"/>
    <col min="188" max="188" width="30" customWidth="1"/>
    <col min="189" max="189" width="13.5703125" customWidth="1"/>
    <col min="191" max="191" width="19.28515625" customWidth="1"/>
    <col min="192" max="192" width="29.140625" customWidth="1"/>
    <col min="193" max="193" width="21.7109375" customWidth="1"/>
    <col min="195" max="195" width="33.42578125" customWidth="1"/>
    <col min="196" max="196" width="37.5703125" customWidth="1"/>
    <col min="197" max="197" width="35" customWidth="1"/>
    <col min="198" max="198" width="19.85546875" customWidth="1"/>
    <col min="199" max="199" width="11.28515625" customWidth="1"/>
    <col min="200" max="200" width="21.42578125" customWidth="1"/>
    <col min="201" max="201" width="14.5703125" customWidth="1"/>
    <col min="202" max="202" width="11.85546875" customWidth="1"/>
    <col min="203" max="203" width="19.5703125" customWidth="1"/>
    <col min="204" max="204" width="25" customWidth="1"/>
    <col min="205" max="205" width="4.42578125" customWidth="1"/>
    <col min="206" max="206" width="11.42578125" customWidth="1"/>
    <col min="207" max="207" width="20" customWidth="1"/>
    <col min="208" max="208" width="15.140625" customWidth="1"/>
    <col min="209" max="209" width="17.140625" customWidth="1"/>
    <col min="210" max="210" width="18.85546875" customWidth="1"/>
    <col min="211" max="211" width="19.7109375" customWidth="1"/>
    <col min="212" max="212" width="23.7109375" customWidth="1"/>
    <col min="213" max="213" width="27.85546875" customWidth="1"/>
    <col min="214" max="214" width="14.140625" customWidth="1"/>
    <col min="216" max="216" width="19.42578125" customWidth="1"/>
    <col min="217" max="217" width="25.28515625" customWidth="1"/>
    <col min="218" max="218" width="48.42578125" customWidth="1"/>
    <col min="219" max="219" width="31.42578125" customWidth="1"/>
    <col min="220" max="220" width="33.28515625" customWidth="1"/>
    <col min="222" max="222" width="34.7109375" customWidth="1"/>
    <col min="223" max="223" width="31.42578125" customWidth="1"/>
    <col min="224" max="224" width="24.5703125" customWidth="1"/>
    <col min="225" max="225" width="19.85546875" customWidth="1"/>
    <col min="226" max="226" width="11" customWidth="1"/>
    <col min="227" max="227" width="21.7109375" customWidth="1"/>
    <col min="228" max="228" width="15" customWidth="1"/>
    <col min="229" max="229" width="11.28515625" customWidth="1"/>
    <col min="230" max="230" width="18.7109375" customWidth="1"/>
    <col min="231" max="231" width="25.42578125" customWidth="1"/>
    <col min="232" max="232" width="5.5703125" customWidth="1"/>
    <col min="233" max="233" width="12.42578125" customWidth="1"/>
    <col min="234" max="234" width="17.85546875" customWidth="1"/>
    <col min="235" max="235" width="14.85546875" customWidth="1"/>
    <col min="236" max="236" width="17" customWidth="1"/>
    <col min="237" max="237" width="19.28515625" customWidth="1"/>
    <col min="238" max="238" width="26.42578125" customWidth="1"/>
    <col min="239" max="239" width="28" customWidth="1"/>
    <col min="240" max="240" width="16" customWidth="1"/>
    <col min="241" max="241" width="14.140625" customWidth="1"/>
    <col min="243" max="243" width="18.5703125" customWidth="1"/>
    <col min="244" max="244" width="28.28515625" customWidth="1"/>
    <col min="245" max="245" width="20.28515625" customWidth="1"/>
    <col min="247" max="247" width="40.7109375" customWidth="1"/>
    <col min="248" max="248" width="19.42578125" customWidth="1"/>
    <col min="249" max="249" width="68.42578125" customWidth="1"/>
    <col min="250" max="250" width="54.7109375" customWidth="1"/>
    <col min="251" max="251" width="92.7109375" customWidth="1"/>
    <col min="252" max="252" width="34.85546875" customWidth="1"/>
    <col min="253" max="253" width="17.85546875" bestFit="1" customWidth="1"/>
    <col min="254" max="254" width="36.42578125" customWidth="1"/>
    <col min="256" max="256" width="20.7109375" customWidth="1"/>
    <col min="257" max="257" width="31.42578125" customWidth="1"/>
    <col min="258" max="258" width="29.85546875" customWidth="1"/>
    <col min="259" max="259" width="32.5703125" customWidth="1"/>
    <col min="260" max="260" width="23.28515625" customWidth="1"/>
    <col min="261" max="261" width="47.42578125" customWidth="1"/>
    <col min="263" max="263" width="7.140625" customWidth="1"/>
    <col min="264" max="264" width="21.85546875" customWidth="1"/>
    <col min="265" max="265" width="127.85546875" customWidth="1"/>
    <col min="266" max="266" width="108.7109375" customWidth="1"/>
    <col min="267" max="267" width="111.85546875" customWidth="1"/>
    <col min="268" max="268" width="91.5703125" customWidth="1"/>
    <col min="269" max="269" width="94.7109375" customWidth="1"/>
    <col min="270" max="270" width="93" customWidth="1"/>
    <col min="271" max="271" width="17.7109375" customWidth="1"/>
    <col min="272" max="272" width="23.140625" customWidth="1"/>
    <col min="274" max="274" width="14.28515625" customWidth="1"/>
    <col min="275" max="275" width="53" customWidth="1"/>
    <col min="277" max="277" width="25.7109375" customWidth="1"/>
    <col min="278" max="278" width="14.7109375" customWidth="1"/>
    <col min="279" max="279" width="19.85546875" customWidth="1"/>
    <col min="280" max="280" width="15" customWidth="1"/>
    <col min="283" max="283" width="16.42578125" customWidth="1"/>
    <col min="285" max="285" width="12.7109375" customWidth="1"/>
    <col min="286" max="286" width="28.42578125" customWidth="1"/>
    <col min="288" max="288" width="25.7109375" customWidth="1"/>
    <col min="289" max="289" width="27.42578125" customWidth="1"/>
    <col min="290" max="290" width="21.7109375" customWidth="1"/>
    <col min="291" max="291" width="31" customWidth="1"/>
    <col min="292" max="292" width="15.28515625" customWidth="1"/>
    <col min="296" max="296" width="11" customWidth="1"/>
    <col min="297" max="297" width="12.85546875" customWidth="1"/>
    <col min="299" max="299" width="11.42578125" customWidth="1"/>
    <col min="300" max="300" width="10.42578125" customWidth="1"/>
    <col min="301" max="302" width="12.5703125" customWidth="1"/>
    <col min="303" max="303" width="13.7109375" customWidth="1"/>
    <col min="305" max="305" width="14" customWidth="1"/>
    <col min="308" max="308" width="15.42578125" customWidth="1"/>
    <col min="309" max="309" width="17.42578125" customWidth="1"/>
    <col min="310" max="310" width="16.7109375" customWidth="1"/>
    <col min="311" max="311" width="17.7109375" customWidth="1"/>
    <col min="312" max="312" width="17.85546875" customWidth="1"/>
    <col min="314" max="314" width="12.7109375" customWidth="1"/>
    <col min="316" max="316" width="16.28515625" customWidth="1"/>
    <col min="317" max="317" width="21" customWidth="1"/>
    <col min="318" max="318" width="15.42578125" customWidth="1"/>
    <col min="319" max="319" width="17.7109375" customWidth="1"/>
    <col min="320" max="320" width="11.85546875" customWidth="1"/>
    <col min="321" max="321" width="20" customWidth="1"/>
    <col min="322" max="322" width="7.28515625" customWidth="1"/>
    <col min="323" max="323" width="13.28515625" customWidth="1"/>
    <col min="325" max="325" width="16" customWidth="1"/>
    <col min="326" max="326" width="18.85546875" customWidth="1"/>
    <col min="327" max="327" width="17.140625" customWidth="1"/>
    <col min="328" max="328" width="14.42578125" customWidth="1"/>
    <col min="329" max="329" width="16.28515625" customWidth="1"/>
    <col min="330" max="330" width="7.140625" customWidth="1"/>
    <col min="331" max="331" width="18.7109375" customWidth="1"/>
    <col min="333" max="333" width="8" customWidth="1"/>
    <col min="334" max="334" width="14.7109375" customWidth="1"/>
    <col min="335" max="335" width="11.85546875" customWidth="1"/>
    <col min="336" max="336" width="14" customWidth="1"/>
    <col min="337" max="337" width="21.42578125" customWidth="1"/>
    <col min="338" max="338" width="11.28515625" customWidth="1"/>
    <col min="339" max="339" width="12.85546875" customWidth="1"/>
    <col min="340" max="340" width="20.140625" customWidth="1"/>
    <col min="341" max="341" width="6.28515625" customWidth="1"/>
    <col min="344" max="344" width="15.140625" customWidth="1"/>
    <col min="345" max="345" width="11.85546875" customWidth="1"/>
    <col min="346" max="346" width="14.28515625" customWidth="1"/>
    <col min="347" max="347" width="21" customWidth="1"/>
    <col min="348" max="348" width="24.85546875" customWidth="1"/>
    <col min="349" max="349" width="16.5703125" customWidth="1"/>
    <col min="350" max="350" width="19.7109375" customWidth="1"/>
    <col min="351" max="351" width="6.5703125" customWidth="1"/>
    <col min="354" max="354" width="14.5703125" customWidth="1"/>
    <col min="355" max="355" width="12" customWidth="1"/>
    <col min="356" max="356" width="13.5703125" customWidth="1"/>
    <col min="357" max="357" width="20" customWidth="1"/>
    <col min="358" max="358" width="19.7109375" customWidth="1"/>
    <col min="359" max="359" width="14.140625" customWidth="1"/>
    <col min="360" max="360" width="19.5703125" customWidth="1"/>
    <col min="362" max="362" width="14" customWidth="1"/>
    <col min="363" max="363" width="6.42578125" customWidth="1"/>
    <col min="365" max="366" width="10.5703125" customWidth="1"/>
    <col min="367" max="367" width="11.140625" customWidth="1"/>
    <col min="368" max="368" width="15.85546875" customWidth="1"/>
    <col min="372" max="372" width="13.85546875" customWidth="1"/>
    <col min="373" max="373" width="6.5703125" customWidth="1"/>
    <col min="374" max="374" width="33.28515625" customWidth="1"/>
    <col min="375" max="375" width="17.5703125" customWidth="1"/>
    <col min="376" max="376" width="17" customWidth="1"/>
    <col min="377" max="377" width="16.140625" customWidth="1"/>
    <col min="378" max="378" width="26.85546875" customWidth="1"/>
    <col min="379" max="379" width="23.28515625" customWidth="1"/>
    <col min="380" max="380" width="11" customWidth="1"/>
    <col min="381" max="381" width="14.140625" customWidth="1"/>
    <col min="382" max="383" width="12.140625" customWidth="1"/>
    <col min="384" max="384" width="24.7109375" customWidth="1"/>
    <col min="385" max="385" width="27.85546875" customWidth="1"/>
    <col min="386" max="386" width="32.85546875" customWidth="1"/>
    <col min="387" max="387" width="19.7109375" customWidth="1"/>
    <col min="388" max="388" width="23.7109375" customWidth="1"/>
    <col min="389" max="389" width="24.140625" customWidth="1"/>
    <col min="390" max="390" width="22.5703125" customWidth="1"/>
    <col min="391" max="391" width="18.85546875" customWidth="1"/>
    <col min="392" max="392" width="23.140625" customWidth="1"/>
    <col min="393" max="394" width="22.85546875" customWidth="1"/>
    <col min="395" max="395" width="14.140625" customWidth="1"/>
    <col min="396" max="397" width="20.140625" customWidth="1"/>
    <col min="398" max="398" width="15.7109375" customWidth="1"/>
    <col min="399" max="399" width="25" customWidth="1"/>
    <col min="400" max="400" width="21.7109375" customWidth="1"/>
    <col min="401" max="401" width="22" customWidth="1"/>
    <col min="402" max="402" width="12.85546875" customWidth="1"/>
    <col min="403" max="404" width="24.42578125" customWidth="1"/>
    <col min="405" max="405" width="32.85546875" customWidth="1"/>
    <col min="406" max="406" width="19.7109375" customWidth="1"/>
    <col min="407" max="407" width="19" customWidth="1"/>
    <col min="408" max="408" width="16.28515625" customWidth="1"/>
    <col min="409" max="409" width="27.85546875" customWidth="1"/>
    <col min="411" max="411" width="21.140625" customWidth="1"/>
    <col min="412" max="412" width="10" customWidth="1"/>
    <col min="413" max="413" width="21.140625" customWidth="1"/>
    <col min="414" max="414" width="22.5703125" customWidth="1"/>
    <col min="415" max="415" width="25.140625" customWidth="1"/>
    <col min="416" max="416" width="18.85546875" customWidth="1"/>
    <col min="418" max="418" width="19.7109375" customWidth="1"/>
    <col min="419" max="419" width="21.28515625" customWidth="1"/>
    <col min="420" max="420" width="14.5703125" customWidth="1"/>
    <col min="421" max="421" width="21.5703125" customWidth="1"/>
    <col min="422" max="422" width="24.7109375" customWidth="1"/>
    <col min="424" max="424" width="19.85546875" customWidth="1"/>
    <col min="425" max="425" width="26.140625" customWidth="1"/>
    <col min="426" max="426" width="27.85546875" customWidth="1"/>
  </cols>
  <sheetData>
    <row r="1" spans="1:498" x14ac:dyDescent="0.25">
      <c r="A1" s="45" t="s">
        <v>2791</v>
      </c>
      <c r="B1" s="45" t="s">
        <v>2791</v>
      </c>
      <c r="C1" s="45" t="s">
        <v>2791</v>
      </c>
      <c r="D1" s="65" t="s">
        <v>2818</v>
      </c>
      <c r="E1" s="65"/>
      <c r="F1" s="65"/>
      <c r="G1" s="65"/>
      <c r="H1" s="65" t="s">
        <v>2805</v>
      </c>
      <c r="I1" s="65"/>
      <c r="J1" s="65" t="s">
        <v>2805</v>
      </c>
      <c r="K1" s="65"/>
      <c r="L1" s="46"/>
      <c r="M1" s="71"/>
      <c r="N1" s="72" t="s">
        <v>2805</v>
      </c>
      <c r="O1" s="71"/>
      <c r="P1" s="45"/>
      <c r="Q1" s="45"/>
      <c r="R1" s="45"/>
      <c r="S1" s="45"/>
      <c r="T1" s="94" t="s">
        <v>2819</v>
      </c>
      <c r="U1" s="94"/>
      <c r="V1" s="94"/>
      <c r="W1" s="94"/>
      <c r="X1" s="94"/>
      <c r="Y1" s="94"/>
      <c r="Z1" s="45"/>
      <c r="AA1" s="45"/>
      <c r="AB1" s="45"/>
      <c r="AC1" s="45"/>
      <c r="AD1" s="45"/>
      <c r="AE1" s="71"/>
      <c r="AF1" s="71"/>
      <c r="AG1" s="71"/>
      <c r="AH1" s="94" t="s">
        <v>2819</v>
      </c>
      <c r="AI1" s="94"/>
      <c r="AJ1" s="94"/>
      <c r="AK1" s="94"/>
      <c r="AL1" s="94"/>
      <c r="AM1" s="94"/>
      <c r="AN1" s="45"/>
      <c r="AO1" s="45"/>
      <c r="AP1" s="45"/>
      <c r="AQ1" s="45"/>
      <c r="AR1" s="45"/>
      <c r="AS1" s="45"/>
      <c r="AT1" s="45"/>
      <c r="AU1" s="94" t="s">
        <v>2819</v>
      </c>
      <c r="AV1" s="94"/>
      <c r="AW1" s="94"/>
      <c r="AX1" s="94"/>
      <c r="AY1" s="94"/>
      <c r="AZ1" s="94"/>
      <c r="BA1" s="45"/>
      <c r="BB1" s="45"/>
      <c r="BC1" s="45"/>
      <c r="BD1" s="45"/>
      <c r="BE1" s="45"/>
      <c r="BF1" s="95"/>
      <c r="BG1" s="95"/>
      <c r="BH1" s="95"/>
      <c r="BI1" s="45"/>
      <c r="BJ1" s="45"/>
      <c r="BK1" s="45"/>
      <c r="BL1" s="45"/>
      <c r="BM1" s="45"/>
      <c r="BN1" s="45"/>
      <c r="BO1" s="45"/>
      <c r="BP1" s="45"/>
      <c r="BQ1" s="45"/>
      <c r="BR1" s="45"/>
      <c r="BS1" s="45"/>
      <c r="BT1" s="45"/>
      <c r="BU1" s="45"/>
      <c r="BV1" s="65" t="s">
        <v>2835</v>
      </c>
      <c r="BW1" s="65"/>
      <c r="BX1" s="65"/>
      <c r="BY1" s="65"/>
      <c r="BZ1" s="65"/>
      <c r="CA1" s="65"/>
      <c r="CB1" s="65"/>
      <c r="CC1" s="6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t="s">
        <v>2851</v>
      </c>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t="s">
        <v>3170</v>
      </c>
      <c r="IN1" s="45"/>
      <c r="IO1" s="45"/>
      <c r="IP1" s="45"/>
      <c r="IQ1" s="45"/>
      <c r="IR1" s="45"/>
      <c r="IS1" s="45"/>
      <c r="IT1" s="45"/>
      <c r="IU1" s="45"/>
      <c r="IV1" s="45"/>
      <c r="IW1" s="45"/>
      <c r="IX1" s="45"/>
      <c r="IY1" s="45"/>
      <c r="IZ1" s="45"/>
      <c r="JA1" s="45"/>
      <c r="JB1" s="45"/>
      <c r="JC1" s="45"/>
      <c r="JD1" s="45"/>
      <c r="JE1" s="45"/>
      <c r="JF1" s="45"/>
      <c r="JG1" s="45"/>
      <c r="JH1" s="45"/>
      <c r="JI1" s="45"/>
      <c r="JJ1" s="45"/>
      <c r="JK1" s="65" t="s">
        <v>3177</v>
      </c>
      <c r="JL1" s="65"/>
      <c r="JM1" s="65"/>
      <c r="JN1" s="65"/>
      <c r="JO1" s="65"/>
      <c r="JP1" s="65"/>
      <c r="JQ1" s="65"/>
      <c r="JR1" s="65"/>
      <c r="JS1" s="65"/>
      <c r="JT1" s="65"/>
      <c r="JU1" s="65"/>
      <c r="JV1" s="65"/>
      <c r="JW1" s="65"/>
      <c r="JX1" s="65"/>
      <c r="JY1" s="65"/>
      <c r="JZ1" s="65"/>
      <c r="KA1" s="65"/>
      <c r="KB1" s="65"/>
      <c r="KC1" s="65"/>
      <c r="KD1" s="65"/>
      <c r="KE1" s="65"/>
      <c r="KF1" s="65"/>
      <c r="KG1" s="65"/>
      <c r="KH1" s="45"/>
      <c r="KI1" s="45"/>
      <c r="KJ1" s="45"/>
      <c r="KK1" s="45"/>
      <c r="KL1" s="45"/>
      <c r="KM1" s="45"/>
      <c r="KN1" s="45"/>
      <c r="KO1" s="45"/>
      <c r="KP1" s="45"/>
      <c r="KQ1" s="45"/>
      <c r="KR1" s="45"/>
      <c r="KS1" s="45"/>
      <c r="KT1" s="45"/>
      <c r="KU1" s="45"/>
      <c r="KV1" s="45"/>
      <c r="KW1" s="45"/>
      <c r="KX1" s="45"/>
      <c r="KY1" s="45"/>
      <c r="KZ1" s="45"/>
      <c r="LA1" s="45"/>
      <c r="LB1" s="45"/>
      <c r="LC1" s="45"/>
      <c r="LD1" s="45"/>
      <c r="LE1" s="45"/>
      <c r="LF1" s="45"/>
      <c r="LG1" s="45"/>
      <c r="LH1" s="45"/>
      <c r="LI1" s="45"/>
      <c r="LJ1" s="45"/>
      <c r="LK1" s="45"/>
      <c r="LL1" s="45"/>
      <c r="LM1" s="45"/>
      <c r="LN1" s="45"/>
      <c r="LO1" s="45"/>
      <c r="LP1" s="45"/>
      <c r="LQ1" s="45"/>
      <c r="LR1" s="45"/>
      <c r="LS1" s="45"/>
      <c r="LT1" s="45"/>
      <c r="LU1" s="45"/>
      <c r="LV1" s="45"/>
      <c r="LW1" s="45"/>
      <c r="LX1" s="45"/>
      <c r="LY1" s="45"/>
      <c r="LZ1" s="45"/>
      <c r="MA1" s="45"/>
      <c r="MB1" s="45"/>
      <c r="MC1" s="45"/>
      <c r="MD1" s="45"/>
      <c r="ME1" s="45"/>
      <c r="MF1" s="45"/>
      <c r="MG1" s="45"/>
      <c r="MH1" s="45"/>
      <c r="MI1" s="45"/>
      <c r="MJ1" s="45"/>
      <c r="MK1" s="45"/>
      <c r="ML1" s="45"/>
      <c r="MM1" s="45"/>
      <c r="MN1" s="45"/>
      <c r="MO1" s="45"/>
      <c r="MP1" s="45"/>
      <c r="MQ1" s="45"/>
      <c r="MR1" s="45"/>
      <c r="MS1" s="45"/>
      <c r="MT1" s="45"/>
      <c r="MU1" s="45"/>
      <c r="MV1" s="45"/>
      <c r="MW1" s="45"/>
      <c r="MX1" s="45"/>
      <c r="MY1" s="45"/>
      <c r="MZ1" s="45"/>
      <c r="NA1" s="45"/>
      <c r="NB1" s="45"/>
      <c r="NC1" s="45"/>
      <c r="ND1" s="45"/>
      <c r="NE1" s="45"/>
      <c r="NF1" s="45"/>
      <c r="NG1" s="45"/>
      <c r="NH1" s="45"/>
      <c r="NI1" s="45"/>
      <c r="NJ1" s="45"/>
      <c r="NK1" s="45"/>
      <c r="NL1" s="45"/>
      <c r="NM1" s="45"/>
      <c r="NN1" s="45"/>
      <c r="NO1" s="45"/>
      <c r="NP1" s="45"/>
      <c r="NQ1" s="45"/>
      <c r="NR1" s="45"/>
      <c r="NS1" s="45"/>
      <c r="NT1" s="45"/>
      <c r="NU1" s="45"/>
      <c r="NV1" s="45"/>
      <c r="NW1" s="45"/>
      <c r="NX1" s="45"/>
      <c r="NY1" s="45"/>
      <c r="NZ1" s="45"/>
      <c r="OA1" s="45"/>
      <c r="OB1" s="45"/>
      <c r="OC1" s="45"/>
      <c r="OD1" s="45"/>
      <c r="OE1" s="45"/>
      <c r="OF1" s="45"/>
      <c r="OG1" s="45"/>
      <c r="OH1" s="45"/>
      <c r="OI1" s="45"/>
      <c r="OJ1" s="45"/>
      <c r="OK1" s="45"/>
      <c r="OL1" s="45"/>
      <c r="OM1" s="45"/>
      <c r="ON1" s="45"/>
      <c r="OO1" s="45"/>
      <c r="OP1" s="45"/>
      <c r="OQ1" s="45"/>
      <c r="OR1" s="45"/>
      <c r="OS1" s="45"/>
      <c r="OT1" s="45"/>
      <c r="OU1" s="45"/>
      <c r="OV1" s="45"/>
      <c r="OW1" s="45"/>
      <c r="OX1" s="45"/>
      <c r="OY1" s="45"/>
      <c r="OZ1" s="45"/>
      <c r="PA1" s="45"/>
      <c r="PB1" s="45"/>
      <c r="PC1" s="45"/>
      <c r="PD1" s="45"/>
      <c r="PE1" s="45"/>
      <c r="PF1" s="45"/>
      <c r="PG1" s="45"/>
      <c r="PH1" s="45"/>
      <c r="PI1" s="45"/>
      <c r="PJ1" s="45"/>
      <c r="PK1" s="45"/>
    </row>
    <row r="2" spans="1:498" s="83" customFormat="1" ht="54" customHeight="1" x14ac:dyDescent="0.25">
      <c r="A2" s="80" t="s">
        <v>2792</v>
      </c>
      <c r="B2" s="80" t="s">
        <v>2793</v>
      </c>
      <c r="C2" s="80" t="s">
        <v>2794</v>
      </c>
      <c r="D2" s="80" t="s">
        <v>2812</v>
      </c>
      <c r="E2" s="80" t="s">
        <v>2813</v>
      </c>
      <c r="F2" s="80" t="s">
        <v>2814</v>
      </c>
      <c r="G2" s="80" t="s">
        <v>2815</v>
      </c>
      <c r="H2" s="80" t="s">
        <v>2799</v>
      </c>
      <c r="I2" s="80"/>
      <c r="J2" s="96" t="s">
        <v>2804</v>
      </c>
      <c r="K2" s="96"/>
      <c r="L2" s="96" t="s">
        <v>2806</v>
      </c>
      <c r="M2" s="96"/>
      <c r="N2" s="80" t="s">
        <v>2816</v>
      </c>
      <c r="O2" s="80" t="s">
        <v>287</v>
      </c>
      <c r="P2" s="80" t="s">
        <v>2817</v>
      </c>
      <c r="Q2" s="80" t="s">
        <v>2814</v>
      </c>
      <c r="R2" s="80" t="s">
        <v>2815</v>
      </c>
      <c r="S2" s="80" t="s">
        <v>2084</v>
      </c>
      <c r="T2" s="80" t="s">
        <v>2817</v>
      </c>
      <c r="U2" s="80" t="s">
        <v>2822</v>
      </c>
      <c r="V2" s="80" t="s">
        <v>2820</v>
      </c>
      <c r="W2" s="80" t="s">
        <v>247</v>
      </c>
      <c r="X2" s="80" t="s">
        <v>310</v>
      </c>
      <c r="Y2" s="80" t="s">
        <v>284</v>
      </c>
      <c r="Z2" s="80" t="s">
        <v>2821</v>
      </c>
      <c r="AA2" s="80" t="s">
        <v>2201</v>
      </c>
      <c r="AB2" s="80" t="s">
        <v>2084</v>
      </c>
      <c r="AC2" s="82" t="s">
        <v>2823</v>
      </c>
      <c r="AD2" s="82" t="s">
        <v>2825</v>
      </c>
      <c r="AE2" s="80"/>
      <c r="AF2" s="80" t="s">
        <v>2824</v>
      </c>
      <c r="AG2" s="80"/>
      <c r="AH2" s="80" t="s">
        <v>2814</v>
      </c>
      <c r="AI2" s="80" t="s">
        <v>2822</v>
      </c>
      <c r="AJ2" s="80" t="s">
        <v>2820</v>
      </c>
      <c r="AK2" s="80" t="s">
        <v>247</v>
      </c>
      <c r="AL2" s="80" t="s">
        <v>310</v>
      </c>
      <c r="AM2" s="80" t="s">
        <v>284</v>
      </c>
      <c r="AN2" s="80" t="s">
        <v>2821</v>
      </c>
      <c r="AO2" s="80" t="s">
        <v>2201</v>
      </c>
      <c r="AP2" s="80" t="s">
        <v>2084</v>
      </c>
      <c r="AQ2" s="82" t="s">
        <v>2823</v>
      </c>
      <c r="AR2" s="96" t="s">
        <v>2825</v>
      </c>
      <c r="AS2" s="96"/>
      <c r="AT2" s="80" t="s">
        <v>2824</v>
      </c>
      <c r="AU2" s="80" t="s">
        <v>2815</v>
      </c>
      <c r="AV2" s="80" t="s">
        <v>2822</v>
      </c>
      <c r="AW2" s="80" t="s">
        <v>2820</v>
      </c>
      <c r="AX2" s="80" t="s">
        <v>247</v>
      </c>
      <c r="AY2" s="80" t="s">
        <v>310</v>
      </c>
      <c r="AZ2" s="80" t="s">
        <v>284</v>
      </c>
      <c r="BA2" s="80" t="s">
        <v>2821</v>
      </c>
      <c r="BB2" s="80" t="s">
        <v>2201</v>
      </c>
      <c r="BC2" s="80" t="s">
        <v>2084</v>
      </c>
      <c r="BD2" s="82" t="s">
        <v>2823</v>
      </c>
      <c r="BE2" s="96" t="s">
        <v>2825</v>
      </c>
      <c r="BF2" s="96"/>
      <c r="BG2" s="80" t="s">
        <v>2827</v>
      </c>
      <c r="BH2" s="80" t="s">
        <v>2217</v>
      </c>
      <c r="BI2" s="80" t="s">
        <v>2220</v>
      </c>
      <c r="BJ2" s="80" t="s">
        <v>2828</v>
      </c>
      <c r="BK2" s="80" t="s">
        <v>2089</v>
      </c>
      <c r="BL2" s="80" t="s">
        <v>2084</v>
      </c>
      <c r="BM2" s="80" t="s">
        <v>2824</v>
      </c>
      <c r="BN2" s="80" t="s">
        <v>2829</v>
      </c>
      <c r="BO2" s="80" t="s">
        <v>2236</v>
      </c>
      <c r="BP2" s="80" t="s">
        <v>2831</v>
      </c>
      <c r="BQ2" s="80" t="s">
        <v>2832</v>
      </c>
      <c r="BR2" s="80" t="s">
        <v>2833</v>
      </c>
      <c r="BS2" s="80" t="s">
        <v>2834</v>
      </c>
      <c r="BT2" s="80" t="s">
        <v>2830</v>
      </c>
      <c r="BU2" s="80" t="s">
        <v>2084</v>
      </c>
      <c r="BV2" s="80" t="s">
        <v>2839</v>
      </c>
      <c r="BW2" s="80" t="s">
        <v>2841</v>
      </c>
      <c r="BX2" s="80" t="s">
        <v>2842</v>
      </c>
      <c r="BY2" s="80" t="s">
        <v>2843</v>
      </c>
      <c r="BZ2" s="80" t="s">
        <v>2840</v>
      </c>
      <c r="CA2" s="80" t="s">
        <v>542</v>
      </c>
      <c r="CB2" s="80" t="s">
        <v>372</v>
      </c>
      <c r="CC2" s="80" t="s">
        <v>2261</v>
      </c>
      <c r="CD2" s="80" t="s">
        <v>323</v>
      </c>
      <c r="CE2" s="80" t="s">
        <v>2042</v>
      </c>
      <c r="CF2" s="80" t="s">
        <v>2267</v>
      </c>
      <c r="CG2" s="80" t="s">
        <v>2270</v>
      </c>
      <c r="CH2" s="80" t="s">
        <v>2273</v>
      </c>
      <c r="CI2" s="80" t="s">
        <v>2276</v>
      </c>
      <c r="CJ2" s="80" t="s">
        <v>2279</v>
      </c>
      <c r="CK2" s="80" t="s">
        <v>2282</v>
      </c>
      <c r="CL2" s="80" t="s">
        <v>2285</v>
      </c>
      <c r="CM2" s="80" t="s">
        <v>2288</v>
      </c>
      <c r="CN2" s="80" t="s">
        <v>2291</v>
      </c>
      <c r="CO2" s="80" t="s">
        <v>2988</v>
      </c>
      <c r="CP2" s="80" t="s">
        <v>2989</v>
      </c>
      <c r="CQ2" s="80" t="s">
        <v>2990</v>
      </c>
      <c r="CR2" s="80" t="s">
        <v>2084</v>
      </c>
      <c r="CS2" s="80" t="s">
        <v>2991</v>
      </c>
      <c r="CT2" s="80" t="s">
        <v>2844</v>
      </c>
      <c r="CU2" s="80" t="s">
        <v>2845</v>
      </c>
      <c r="CV2" s="80" t="s">
        <v>2846</v>
      </c>
      <c r="CW2" s="80" t="s">
        <v>2992</v>
      </c>
      <c r="CX2" s="80" t="s">
        <v>2847</v>
      </c>
      <c r="CY2" s="80" t="s">
        <v>2848</v>
      </c>
      <c r="CZ2" s="80" t="s">
        <v>287</v>
      </c>
      <c r="DA2" s="80" t="s">
        <v>2297</v>
      </c>
      <c r="DB2" s="80" t="s">
        <v>337</v>
      </c>
      <c r="DC2" s="80" t="s">
        <v>2084</v>
      </c>
      <c r="DD2" s="80" t="s">
        <v>2849</v>
      </c>
      <c r="DE2" s="80" t="s">
        <v>287</v>
      </c>
      <c r="DF2" s="80" t="s">
        <v>2297</v>
      </c>
      <c r="DG2" s="80" t="s">
        <v>337</v>
      </c>
      <c r="DH2" s="80" t="s">
        <v>2084</v>
      </c>
      <c r="DI2" s="80" t="s">
        <v>2850</v>
      </c>
      <c r="DJ2" s="80" t="s">
        <v>287</v>
      </c>
      <c r="DK2" s="80" t="s">
        <v>2297</v>
      </c>
      <c r="DL2" s="80" t="s">
        <v>337</v>
      </c>
      <c r="DM2" s="80" t="s">
        <v>2084</v>
      </c>
      <c r="DN2" s="80" t="s">
        <v>2852</v>
      </c>
      <c r="DO2" s="80" t="s">
        <v>2303</v>
      </c>
      <c r="DP2" s="80" t="s">
        <v>288</v>
      </c>
      <c r="DQ2" s="80" t="s">
        <v>606</v>
      </c>
      <c r="DR2" s="80" t="s">
        <v>2310</v>
      </c>
      <c r="DS2" s="80" t="s">
        <v>2313</v>
      </c>
      <c r="DT2" s="80" t="s">
        <v>2316</v>
      </c>
      <c r="DU2" s="80" t="s">
        <v>2319</v>
      </c>
      <c r="DV2" s="80" t="s">
        <v>394</v>
      </c>
      <c r="DW2" s="80" t="s">
        <v>2324</v>
      </c>
      <c r="DX2" s="80" t="s">
        <v>2084</v>
      </c>
      <c r="DY2" s="80" t="s">
        <v>2853</v>
      </c>
      <c r="DZ2" s="80" t="s">
        <v>3134</v>
      </c>
      <c r="EA2" s="80" t="s">
        <v>3135</v>
      </c>
      <c r="EB2" s="80" t="s">
        <v>3136</v>
      </c>
      <c r="EC2" s="80" t="s">
        <v>3137</v>
      </c>
      <c r="ED2" s="80" t="s">
        <v>3138</v>
      </c>
      <c r="EE2" s="80" t="s">
        <v>3139</v>
      </c>
      <c r="EF2" s="80" t="s">
        <v>3140</v>
      </c>
      <c r="EG2" s="80" t="s">
        <v>3145</v>
      </c>
      <c r="EH2" s="80" t="s">
        <v>419</v>
      </c>
      <c r="EI2" s="80" t="s">
        <v>358</v>
      </c>
      <c r="EJ2" s="80" t="s">
        <v>2339</v>
      </c>
      <c r="EK2" s="80" t="s">
        <v>2342</v>
      </c>
      <c r="EL2" s="80" t="s">
        <v>2345</v>
      </c>
      <c r="EM2" s="80" t="s">
        <v>545</v>
      </c>
      <c r="EN2" s="80" t="s">
        <v>2949</v>
      </c>
      <c r="EO2" s="80" t="s">
        <v>2084</v>
      </c>
      <c r="EP2" s="80" t="s">
        <v>3146</v>
      </c>
      <c r="EQ2" s="80" t="s">
        <v>419</v>
      </c>
      <c r="ER2" s="80" t="s">
        <v>358</v>
      </c>
      <c r="ES2" s="80" t="s">
        <v>2339</v>
      </c>
      <c r="ET2" s="80" t="s">
        <v>2342</v>
      </c>
      <c r="EU2" s="80" t="s">
        <v>2345</v>
      </c>
      <c r="EV2" s="80" t="s">
        <v>545</v>
      </c>
      <c r="EW2" s="80" t="s">
        <v>2084</v>
      </c>
      <c r="EX2" s="80" t="s">
        <v>3147</v>
      </c>
      <c r="EY2" s="80" t="s">
        <v>419</v>
      </c>
      <c r="EZ2" s="80" t="s">
        <v>358</v>
      </c>
      <c r="FA2" s="80" t="s">
        <v>2339</v>
      </c>
      <c r="FB2" s="80" t="s">
        <v>2342</v>
      </c>
      <c r="FC2" s="80" t="s">
        <v>2345</v>
      </c>
      <c r="FD2" s="80" t="s">
        <v>545</v>
      </c>
      <c r="FE2" s="80" t="s">
        <v>2084</v>
      </c>
      <c r="FF2" s="80" t="s">
        <v>3148</v>
      </c>
      <c r="FG2" s="80" t="s">
        <v>289</v>
      </c>
      <c r="FH2" s="80" t="s">
        <v>2353</v>
      </c>
      <c r="FI2" s="80" t="s">
        <v>259</v>
      </c>
      <c r="FJ2" s="80" t="s">
        <v>2358</v>
      </c>
      <c r="FK2" s="80" t="s">
        <v>2361</v>
      </c>
      <c r="FL2" s="80" t="s">
        <v>3149</v>
      </c>
      <c r="FM2" s="80" t="s">
        <v>2084</v>
      </c>
      <c r="FN2" s="80" t="s">
        <v>3158</v>
      </c>
      <c r="FO2" s="80" t="s">
        <v>3157</v>
      </c>
      <c r="FP2" s="80" t="s">
        <v>3156</v>
      </c>
      <c r="FQ2" s="80" t="s">
        <v>3150</v>
      </c>
      <c r="FR2" s="80" t="s">
        <v>3151</v>
      </c>
      <c r="FS2" s="80" t="s">
        <v>3152</v>
      </c>
      <c r="FT2" s="80" t="s">
        <v>3153</v>
      </c>
      <c r="FU2" s="80" t="s">
        <v>3154</v>
      </c>
      <c r="FV2" s="80" t="s">
        <v>3155</v>
      </c>
      <c r="FW2" s="80" t="s">
        <v>3159</v>
      </c>
      <c r="FX2" s="80" t="s">
        <v>3160</v>
      </c>
      <c r="FY2" s="80" t="s">
        <v>2373</v>
      </c>
      <c r="FZ2" s="80" t="s">
        <v>2376</v>
      </c>
      <c r="GA2" s="80" t="s">
        <v>2379</v>
      </c>
      <c r="GB2" s="80" t="s">
        <v>2382</v>
      </c>
      <c r="GC2" s="80" t="s">
        <v>2385</v>
      </c>
      <c r="GD2" s="80" t="s">
        <v>2388</v>
      </c>
      <c r="GE2" s="80" t="s">
        <v>2391</v>
      </c>
      <c r="GF2" s="80" t="s">
        <v>2394</v>
      </c>
      <c r="GG2" s="80" t="s">
        <v>2397</v>
      </c>
      <c r="GH2" s="80" t="s">
        <v>2400</v>
      </c>
      <c r="GI2" s="80" t="s">
        <v>2403</v>
      </c>
      <c r="GJ2" s="80" t="s">
        <v>2084</v>
      </c>
      <c r="GK2" s="80" t="s">
        <v>3161</v>
      </c>
      <c r="GL2" s="80"/>
      <c r="GM2" s="80" t="s">
        <v>3162</v>
      </c>
      <c r="GN2" s="80" t="s">
        <v>3157</v>
      </c>
      <c r="GO2" s="80" t="s">
        <v>3156</v>
      </c>
      <c r="GP2" s="80" t="s">
        <v>3150</v>
      </c>
      <c r="GQ2" s="80" t="s">
        <v>3151</v>
      </c>
      <c r="GR2" s="80" t="s">
        <v>3152</v>
      </c>
      <c r="GS2" s="80" t="s">
        <v>3153</v>
      </c>
      <c r="GT2" s="80" t="s">
        <v>3154</v>
      </c>
      <c r="GU2" s="80" t="s">
        <v>3155</v>
      </c>
      <c r="GV2" s="80" t="s">
        <v>3163</v>
      </c>
      <c r="GW2" s="80" t="s">
        <v>3160</v>
      </c>
      <c r="GX2" s="80" t="s">
        <v>2373</v>
      </c>
      <c r="GY2" s="80" t="s">
        <v>2376</v>
      </c>
      <c r="GZ2" s="80" t="s">
        <v>2379</v>
      </c>
      <c r="HA2" s="80" t="s">
        <v>2382</v>
      </c>
      <c r="HB2" s="80" t="s">
        <v>2385</v>
      </c>
      <c r="HC2" s="80" t="s">
        <v>2388</v>
      </c>
      <c r="HD2" s="80" t="s">
        <v>2391</v>
      </c>
      <c r="HE2" s="80" t="s">
        <v>2394</v>
      </c>
      <c r="HF2" s="80" t="s">
        <v>2397</v>
      </c>
      <c r="HG2" s="80" t="s">
        <v>2400</v>
      </c>
      <c r="HH2" s="80" t="s">
        <v>2403</v>
      </c>
      <c r="HI2" s="80" t="s">
        <v>3164</v>
      </c>
      <c r="HJ2" s="80" t="s">
        <v>3165</v>
      </c>
      <c r="HK2" s="80" t="s">
        <v>2084</v>
      </c>
      <c r="HL2" s="80" t="s">
        <v>3166</v>
      </c>
      <c r="HM2" s="80"/>
      <c r="HN2" s="80" t="s">
        <v>3167</v>
      </c>
      <c r="HO2" s="80" t="s">
        <v>3157</v>
      </c>
      <c r="HP2" s="80" t="s">
        <v>3156</v>
      </c>
      <c r="HQ2" s="80" t="s">
        <v>3150</v>
      </c>
      <c r="HR2" s="80" t="s">
        <v>3151</v>
      </c>
      <c r="HS2" s="80" t="s">
        <v>3152</v>
      </c>
      <c r="HT2" s="80" t="s">
        <v>3153</v>
      </c>
      <c r="HU2" s="80" t="s">
        <v>3154</v>
      </c>
      <c r="HV2" s="80" t="s">
        <v>3155</v>
      </c>
      <c r="HW2" s="80" t="s">
        <v>3168</v>
      </c>
      <c r="HX2" s="80" t="s">
        <v>3160</v>
      </c>
      <c r="HY2" s="80" t="s">
        <v>2373</v>
      </c>
      <c r="HZ2" s="80" t="s">
        <v>2376</v>
      </c>
      <c r="IA2" s="80" t="s">
        <v>2379</v>
      </c>
      <c r="IB2" s="80" t="s">
        <v>2382</v>
      </c>
      <c r="IC2" s="80" t="s">
        <v>2385</v>
      </c>
      <c r="ID2" s="80" t="s">
        <v>2388</v>
      </c>
      <c r="IE2" s="80" t="s">
        <v>2391</v>
      </c>
      <c r="IF2" s="80" t="s">
        <v>2394</v>
      </c>
      <c r="IG2" s="80" t="s">
        <v>2397</v>
      </c>
      <c r="IH2" s="80" t="s">
        <v>2400</v>
      </c>
      <c r="II2" s="80" t="s">
        <v>2403</v>
      </c>
      <c r="IJ2" s="80" t="s">
        <v>2084</v>
      </c>
      <c r="IK2" s="80" t="s">
        <v>3169</v>
      </c>
      <c r="IL2" s="80"/>
      <c r="IM2" s="80" t="s">
        <v>3171</v>
      </c>
      <c r="IN2" s="80" t="s">
        <v>3172</v>
      </c>
      <c r="IO2" s="80" t="s">
        <v>3048</v>
      </c>
      <c r="IP2" s="80" t="s">
        <v>3042</v>
      </c>
      <c r="IQ2" s="80" t="s">
        <v>3044</v>
      </c>
      <c r="IR2" s="80" t="s">
        <v>3173</v>
      </c>
      <c r="IS2" s="80" t="s">
        <v>3043</v>
      </c>
      <c r="IT2" s="80" t="s">
        <v>3174</v>
      </c>
      <c r="IU2" s="80" t="s">
        <v>2541</v>
      </c>
      <c r="IV2" s="80" t="s">
        <v>3061</v>
      </c>
      <c r="IW2" s="80" t="s">
        <v>3175</v>
      </c>
      <c r="IX2" s="80" t="s">
        <v>296</v>
      </c>
      <c r="IY2" s="80" t="s">
        <v>2416</v>
      </c>
      <c r="IZ2" s="80" t="s">
        <v>490</v>
      </c>
      <c r="JA2" s="80" t="s">
        <v>320</v>
      </c>
      <c r="JB2" s="80" t="s">
        <v>2541</v>
      </c>
      <c r="JC2" s="80" t="s">
        <v>2084</v>
      </c>
      <c r="JD2" s="80" t="s">
        <v>3176</v>
      </c>
      <c r="JE2" s="80" t="s">
        <v>399</v>
      </c>
      <c r="JF2" s="80" t="s">
        <v>321</v>
      </c>
      <c r="JG2" s="80" t="s">
        <v>297</v>
      </c>
      <c r="JH2" s="80" t="s">
        <v>2430</v>
      </c>
      <c r="JI2" s="80" t="s">
        <v>699</v>
      </c>
      <c r="JJ2" s="80" t="s">
        <v>2435</v>
      </c>
      <c r="JK2" s="80" t="s">
        <v>3178</v>
      </c>
      <c r="JL2" s="80" t="s">
        <v>3141</v>
      </c>
      <c r="JM2" s="80" t="s">
        <v>267</v>
      </c>
      <c r="JN2" s="80" t="s">
        <v>2439</v>
      </c>
      <c r="JO2" s="80" t="s">
        <v>298</v>
      </c>
      <c r="JP2" s="80" t="s">
        <v>2444</v>
      </c>
      <c r="JQ2" s="80" t="s">
        <v>426</v>
      </c>
      <c r="JR2" s="80" t="s">
        <v>2449</v>
      </c>
      <c r="JS2" s="80" t="s">
        <v>2452</v>
      </c>
      <c r="JT2" s="80" t="s">
        <v>2455</v>
      </c>
      <c r="JU2" s="80" t="s">
        <v>2458</v>
      </c>
      <c r="JV2" s="80" t="s">
        <v>2084</v>
      </c>
      <c r="JW2" s="80" t="s">
        <v>3142</v>
      </c>
      <c r="JX2" s="80" t="s">
        <v>267</v>
      </c>
      <c r="JY2" s="80" t="s">
        <v>2439</v>
      </c>
      <c r="JZ2" s="80" t="s">
        <v>298</v>
      </c>
      <c r="KA2" s="80" t="s">
        <v>2444</v>
      </c>
      <c r="KB2" s="80" t="s">
        <v>426</v>
      </c>
      <c r="KC2" s="80" t="s">
        <v>2449</v>
      </c>
      <c r="KD2" s="80" t="s">
        <v>2452</v>
      </c>
      <c r="KE2" s="80" t="s">
        <v>2455</v>
      </c>
      <c r="KF2" s="80" t="s">
        <v>2458</v>
      </c>
      <c r="KG2" s="80" t="s">
        <v>2084</v>
      </c>
      <c r="KH2" s="80" t="s">
        <v>3143</v>
      </c>
      <c r="KI2" s="80" t="s">
        <v>267</v>
      </c>
      <c r="KJ2" s="80" t="s">
        <v>2439</v>
      </c>
      <c r="KK2" s="80" t="s">
        <v>298</v>
      </c>
      <c r="KL2" s="80" t="s">
        <v>2444</v>
      </c>
      <c r="KM2" s="80" t="s">
        <v>426</v>
      </c>
      <c r="KN2" s="80" t="s">
        <v>2449</v>
      </c>
      <c r="KO2" s="80" t="s">
        <v>2452</v>
      </c>
      <c r="KP2" s="80" t="s">
        <v>2455</v>
      </c>
      <c r="KQ2" s="80" t="s">
        <v>2458</v>
      </c>
      <c r="KR2" s="80" t="s">
        <v>2084</v>
      </c>
      <c r="KS2" s="80" t="s">
        <v>3179</v>
      </c>
      <c r="KT2" s="80" t="s">
        <v>3141</v>
      </c>
      <c r="KU2" s="80" t="s">
        <v>267</v>
      </c>
      <c r="KV2" s="80" t="s">
        <v>299</v>
      </c>
      <c r="KW2" s="80" t="s">
        <v>2464</v>
      </c>
      <c r="KX2" s="80" t="s">
        <v>2467</v>
      </c>
      <c r="KY2" s="80" t="s">
        <v>2470</v>
      </c>
      <c r="KZ2" s="80" t="s">
        <v>684</v>
      </c>
      <c r="LA2" s="80" t="s">
        <v>2084</v>
      </c>
      <c r="LB2" s="80" t="s">
        <v>3142</v>
      </c>
      <c r="LC2" s="80" t="s">
        <v>267</v>
      </c>
      <c r="LD2" s="80" t="s">
        <v>299</v>
      </c>
      <c r="LE2" s="80" t="s">
        <v>2464</v>
      </c>
      <c r="LF2" s="80" t="s">
        <v>2467</v>
      </c>
      <c r="LG2" s="80" t="s">
        <v>2470</v>
      </c>
      <c r="LH2" s="80" t="s">
        <v>684</v>
      </c>
      <c r="LI2" s="80" t="s">
        <v>3065</v>
      </c>
      <c r="LJ2" s="80" t="s">
        <v>2084</v>
      </c>
      <c r="LK2" s="80" t="s">
        <v>3143</v>
      </c>
      <c r="LL2" s="80" t="s">
        <v>267</v>
      </c>
      <c r="LM2" s="80" t="s">
        <v>299</v>
      </c>
      <c r="LN2" s="80" t="s">
        <v>2464</v>
      </c>
      <c r="LO2" s="80" t="s">
        <v>2467</v>
      </c>
      <c r="LP2" s="80" t="s">
        <v>2470</v>
      </c>
      <c r="LQ2" s="80" t="s">
        <v>684</v>
      </c>
      <c r="LR2" s="80" t="s">
        <v>2084</v>
      </c>
      <c r="LS2" s="80" t="s">
        <v>3180</v>
      </c>
      <c r="LT2" s="80" t="s">
        <v>3141</v>
      </c>
      <c r="LU2" s="80" t="s">
        <v>267</v>
      </c>
      <c r="LV2" s="80" t="s">
        <v>300</v>
      </c>
      <c r="LW2" s="80" t="s">
        <v>2478</v>
      </c>
      <c r="LX2" s="80" t="s">
        <v>645</v>
      </c>
      <c r="LY2" s="80" t="s">
        <v>2483</v>
      </c>
      <c r="LZ2" s="80" t="s">
        <v>535</v>
      </c>
      <c r="MA2" s="80" t="s">
        <v>2488</v>
      </c>
      <c r="MB2" s="80" t="s">
        <v>2514</v>
      </c>
      <c r="MC2" s="80" t="s">
        <v>2084</v>
      </c>
      <c r="MD2" s="80" t="s">
        <v>3142</v>
      </c>
      <c r="ME2" s="80" t="s">
        <v>267</v>
      </c>
      <c r="MF2" s="80" t="s">
        <v>300</v>
      </c>
      <c r="MG2" s="80" t="s">
        <v>2478</v>
      </c>
      <c r="MH2" s="80" t="s">
        <v>645</v>
      </c>
      <c r="MI2" s="80" t="s">
        <v>2483</v>
      </c>
      <c r="MJ2" s="80" t="s">
        <v>535</v>
      </c>
      <c r="MK2" s="80" t="s">
        <v>2488</v>
      </c>
      <c r="ML2" s="80" t="s">
        <v>2514</v>
      </c>
      <c r="MM2" s="80" t="s">
        <v>2084</v>
      </c>
      <c r="MN2" s="80" t="s">
        <v>3143</v>
      </c>
      <c r="MO2" s="80" t="s">
        <v>267</v>
      </c>
      <c r="MP2" s="80" t="s">
        <v>300</v>
      </c>
      <c r="MQ2" s="80" t="s">
        <v>2478</v>
      </c>
      <c r="MR2" s="80" t="s">
        <v>645</v>
      </c>
      <c r="MS2" s="80" t="s">
        <v>2483</v>
      </c>
      <c r="MT2" s="80" t="s">
        <v>535</v>
      </c>
      <c r="MU2" s="80" t="s">
        <v>2488</v>
      </c>
      <c r="MV2" s="80" t="s">
        <v>2514</v>
      </c>
      <c r="MW2" s="80" t="s">
        <v>2084</v>
      </c>
      <c r="MX2" s="80" t="s">
        <v>3182</v>
      </c>
      <c r="MY2" s="80" t="s">
        <v>287</v>
      </c>
      <c r="MZ2" s="80" t="s">
        <v>2492</v>
      </c>
      <c r="NA2" s="80" t="s">
        <v>301</v>
      </c>
      <c r="NB2" s="80" t="s">
        <v>323</v>
      </c>
      <c r="NC2" s="80" t="s">
        <v>2042</v>
      </c>
      <c r="ND2" s="80" t="s">
        <v>372</v>
      </c>
      <c r="NE2" s="80" t="s">
        <v>2261</v>
      </c>
      <c r="NF2" s="80" t="s">
        <v>2497</v>
      </c>
      <c r="NG2" s="80" t="s">
        <v>2500</v>
      </c>
      <c r="NH2" s="80" t="s">
        <v>3181</v>
      </c>
      <c r="NI2" s="80" t="s">
        <v>2084</v>
      </c>
      <c r="NJ2" s="80" t="s">
        <v>3183</v>
      </c>
      <c r="NK2" s="80" t="s">
        <v>3185</v>
      </c>
      <c r="NL2" s="80" t="s">
        <v>3190</v>
      </c>
      <c r="NM2" s="80" t="s">
        <v>3184</v>
      </c>
      <c r="NN2" s="80" t="s">
        <v>3189</v>
      </c>
      <c r="NO2" s="80" t="s">
        <v>3186</v>
      </c>
      <c r="NP2" s="80" t="s">
        <v>3187</v>
      </c>
      <c r="NQ2" s="80" t="s">
        <v>3188</v>
      </c>
      <c r="NR2" s="80" t="s">
        <v>3191</v>
      </c>
      <c r="NS2" s="80" t="s">
        <v>3141</v>
      </c>
      <c r="NT2" s="80" t="s">
        <v>271</v>
      </c>
      <c r="NU2" s="80" t="s">
        <v>302</v>
      </c>
      <c r="NV2" s="80" t="s">
        <v>624</v>
      </c>
      <c r="NW2" s="80" t="s">
        <v>3142</v>
      </c>
      <c r="NX2" s="80" t="s">
        <v>271</v>
      </c>
      <c r="NY2" s="80" t="s">
        <v>302</v>
      </c>
      <c r="NZ2" s="80" t="s">
        <v>624</v>
      </c>
      <c r="OA2" s="80" t="s">
        <v>3143</v>
      </c>
      <c r="OB2" s="80" t="s">
        <v>271</v>
      </c>
      <c r="OC2" s="80" t="s">
        <v>302</v>
      </c>
      <c r="OD2" s="80" t="s">
        <v>624</v>
      </c>
      <c r="OE2" s="80" t="s">
        <v>3192</v>
      </c>
      <c r="OF2" s="81" t="s">
        <v>3193</v>
      </c>
      <c r="OG2" s="80" t="s">
        <v>3194</v>
      </c>
      <c r="OH2" s="80" t="s">
        <v>3195</v>
      </c>
      <c r="OI2" s="80" t="s">
        <v>3196</v>
      </c>
      <c r="OJ2" s="80" t="s">
        <v>3095</v>
      </c>
      <c r="OK2" s="80" t="s">
        <v>3097</v>
      </c>
      <c r="OL2" s="80" t="s">
        <v>2084</v>
      </c>
      <c r="OM2" s="81" t="s">
        <v>3197</v>
      </c>
      <c r="ON2" s="80" t="s">
        <v>3198</v>
      </c>
      <c r="OO2" s="80" t="s">
        <v>3195</v>
      </c>
      <c r="OP2" s="80" t="s">
        <v>3199</v>
      </c>
      <c r="OQ2" s="80" t="s">
        <v>3101</v>
      </c>
      <c r="OR2" s="80" t="s">
        <v>3200</v>
      </c>
      <c r="OS2" s="80" t="s">
        <v>3104</v>
      </c>
      <c r="OT2" s="80" t="s">
        <v>255</v>
      </c>
      <c r="OU2" s="80" t="s">
        <v>3201</v>
      </c>
      <c r="OV2" s="80" t="s">
        <v>2541</v>
      </c>
      <c r="OW2" s="80" t="s">
        <v>3095</v>
      </c>
      <c r="OX2" s="80" t="s">
        <v>3116</v>
      </c>
      <c r="OY2" s="80" t="s">
        <v>3117</v>
      </c>
      <c r="OZ2" s="80" t="s">
        <v>3202</v>
      </c>
      <c r="PA2" s="80" t="s">
        <v>255</v>
      </c>
      <c r="PB2" s="80" t="s">
        <v>3203</v>
      </c>
      <c r="PC2" s="80" t="s">
        <v>3204</v>
      </c>
      <c r="PD2" s="80" t="s">
        <v>3195</v>
      </c>
      <c r="PE2" s="80" t="s">
        <v>3199</v>
      </c>
      <c r="PF2" s="80" t="s">
        <v>3104</v>
      </c>
      <c r="PG2" s="80" t="s">
        <v>255</v>
      </c>
      <c r="PH2" s="80" t="s">
        <v>3201</v>
      </c>
      <c r="PI2" s="80" t="s">
        <v>3095</v>
      </c>
      <c r="PJ2" s="80" t="s">
        <v>3117</v>
      </c>
      <c r="PK2" s="80" t="s">
        <v>255</v>
      </c>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row>
    <row r="3" spans="1:498" x14ac:dyDescent="0.25">
      <c r="A3" t="s">
        <v>241</v>
      </c>
      <c r="B3" t="s">
        <v>242</v>
      </c>
      <c r="C3" s="24" t="s">
        <v>243</v>
      </c>
      <c r="H3" t="s">
        <v>244</v>
      </c>
      <c r="J3">
        <v>375</v>
      </c>
      <c r="L3">
        <v>120</v>
      </c>
      <c r="N3" t="s">
        <v>245</v>
      </c>
      <c r="O3">
        <v>0</v>
      </c>
      <c r="P3">
        <v>1</v>
      </c>
      <c r="Q3">
        <v>1</v>
      </c>
      <c r="R3">
        <v>0</v>
      </c>
      <c r="S3">
        <v>0</v>
      </c>
      <c r="T3" s="81"/>
      <c r="U3" t="s">
        <v>246</v>
      </c>
      <c r="V3" t="s">
        <v>247</v>
      </c>
      <c r="W3">
        <v>1</v>
      </c>
      <c r="X3">
        <v>0</v>
      </c>
      <c r="Y3">
        <v>0</v>
      </c>
      <c r="Z3">
        <v>0</v>
      </c>
      <c r="AA3">
        <v>0</v>
      </c>
      <c r="AB3">
        <v>0</v>
      </c>
      <c r="AC3" t="s">
        <v>248</v>
      </c>
      <c r="AD3" t="s">
        <v>249</v>
      </c>
      <c r="AF3" t="s">
        <v>250</v>
      </c>
      <c r="AH3" s="81"/>
      <c r="AI3" t="s">
        <v>246</v>
      </c>
      <c r="AJ3" t="s">
        <v>247</v>
      </c>
      <c r="AK3">
        <v>1</v>
      </c>
      <c r="AL3">
        <v>0</v>
      </c>
      <c r="AM3">
        <v>0</v>
      </c>
      <c r="AN3">
        <v>0</v>
      </c>
      <c r="AO3">
        <v>0</v>
      </c>
      <c r="AP3">
        <v>0</v>
      </c>
      <c r="AQ3" t="s">
        <v>248</v>
      </c>
      <c r="AR3" t="s">
        <v>249</v>
      </c>
      <c r="AT3" t="s">
        <v>250</v>
      </c>
      <c r="AU3" s="81"/>
      <c r="BV3" s="80"/>
      <c r="BW3" t="s">
        <v>251</v>
      </c>
      <c r="BX3" t="s">
        <v>251</v>
      </c>
      <c r="BZ3" t="s">
        <v>2910</v>
      </c>
      <c r="CA3">
        <v>1</v>
      </c>
      <c r="CB3">
        <v>0</v>
      </c>
      <c r="CC3">
        <v>1</v>
      </c>
      <c r="CD3">
        <v>1</v>
      </c>
      <c r="CE3">
        <v>1</v>
      </c>
      <c r="CF3">
        <v>0</v>
      </c>
      <c r="CG3">
        <v>1</v>
      </c>
      <c r="CH3">
        <v>0</v>
      </c>
      <c r="CI3">
        <v>0</v>
      </c>
      <c r="CJ3">
        <v>0</v>
      </c>
      <c r="CK3">
        <v>0</v>
      </c>
      <c r="CL3">
        <v>0</v>
      </c>
      <c r="CM3">
        <v>0</v>
      </c>
      <c r="CN3">
        <v>0</v>
      </c>
      <c r="CO3">
        <v>0</v>
      </c>
      <c r="CP3">
        <v>0</v>
      </c>
      <c r="CQ3">
        <v>0</v>
      </c>
      <c r="CR3">
        <v>0</v>
      </c>
      <c r="CS3" s="81"/>
      <c r="CT3" t="s">
        <v>252</v>
      </c>
      <c r="CU3" t="s">
        <v>252</v>
      </c>
      <c r="CW3" t="s">
        <v>240</v>
      </c>
      <c r="CX3" s="81"/>
      <c r="CY3" t="s">
        <v>255</v>
      </c>
      <c r="CZ3">
        <v>0</v>
      </c>
      <c r="DA3">
        <v>0</v>
      </c>
      <c r="DB3">
        <v>0</v>
      </c>
      <c r="DC3">
        <v>0</v>
      </c>
      <c r="DD3" t="s">
        <v>255</v>
      </c>
      <c r="DE3">
        <v>0</v>
      </c>
      <c r="DF3">
        <v>0</v>
      </c>
      <c r="DG3">
        <v>0</v>
      </c>
      <c r="DH3">
        <v>0</v>
      </c>
      <c r="DN3" t="s">
        <v>256</v>
      </c>
      <c r="DO3">
        <v>0</v>
      </c>
      <c r="DP3">
        <v>1</v>
      </c>
      <c r="DQ3">
        <v>1</v>
      </c>
      <c r="DR3">
        <v>0</v>
      </c>
      <c r="DS3">
        <v>0</v>
      </c>
      <c r="DT3">
        <v>0</v>
      </c>
      <c r="DU3">
        <v>0</v>
      </c>
      <c r="DV3">
        <v>1</v>
      </c>
      <c r="DW3">
        <v>0</v>
      </c>
      <c r="DX3">
        <v>0</v>
      </c>
      <c r="DY3" t="s">
        <v>257</v>
      </c>
      <c r="DZ3" s="80"/>
      <c r="EB3" t="s">
        <v>240</v>
      </c>
      <c r="ED3" t="s">
        <v>252</v>
      </c>
      <c r="EF3" s="80"/>
      <c r="FF3" t="s">
        <v>259</v>
      </c>
      <c r="FG3">
        <v>0</v>
      </c>
      <c r="FH3">
        <v>0</v>
      </c>
      <c r="FI3">
        <v>1</v>
      </c>
      <c r="FJ3">
        <v>0</v>
      </c>
      <c r="FK3">
        <v>0</v>
      </c>
      <c r="FL3">
        <v>0</v>
      </c>
      <c r="FM3">
        <v>0</v>
      </c>
      <c r="FN3" t="s">
        <v>2955</v>
      </c>
      <c r="FO3">
        <v>1</v>
      </c>
      <c r="FS3">
        <v>1</v>
      </c>
      <c r="FW3" t="s">
        <v>261</v>
      </c>
      <c r="FX3">
        <v>1</v>
      </c>
      <c r="FY3">
        <v>1</v>
      </c>
      <c r="FZ3">
        <v>1</v>
      </c>
      <c r="GA3">
        <v>1</v>
      </c>
      <c r="GB3">
        <v>1</v>
      </c>
      <c r="GC3">
        <v>1</v>
      </c>
      <c r="GD3">
        <v>0</v>
      </c>
      <c r="GE3">
        <v>0</v>
      </c>
      <c r="GF3">
        <v>0</v>
      </c>
      <c r="GG3">
        <v>0</v>
      </c>
      <c r="GH3">
        <v>1</v>
      </c>
      <c r="GI3">
        <v>1</v>
      </c>
      <c r="GJ3">
        <v>0</v>
      </c>
      <c r="GK3" t="s">
        <v>262</v>
      </c>
      <c r="GL3" s="80"/>
      <c r="GM3" t="s">
        <v>2974</v>
      </c>
      <c r="GN3">
        <v>1</v>
      </c>
      <c r="GR3">
        <v>1</v>
      </c>
      <c r="GV3" t="s">
        <v>263</v>
      </c>
      <c r="GW3">
        <v>0</v>
      </c>
      <c r="GX3">
        <v>1</v>
      </c>
      <c r="GY3">
        <v>1</v>
      </c>
      <c r="GZ3">
        <v>1</v>
      </c>
      <c r="HA3">
        <v>0</v>
      </c>
      <c r="HB3">
        <v>1</v>
      </c>
      <c r="HC3">
        <v>0</v>
      </c>
      <c r="HD3">
        <v>0</v>
      </c>
      <c r="HE3">
        <v>0</v>
      </c>
      <c r="HF3">
        <v>0</v>
      </c>
      <c r="HG3">
        <v>0</v>
      </c>
      <c r="HH3">
        <v>1</v>
      </c>
      <c r="HI3">
        <v>0</v>
      </c>
      <c r="HJ3">
        <v>0</v>
      </c>
      <c r="HK3">
        <v>0</v>
      </c>
      <c r="HL3" t="s">
        <v>262</v>
      </c>
      <c r="HM3" s="80"/>
      <c r="IM3" t="s">
        <v>3048</v>
      </c>
      <c r="IO3">
        <v>1</v>
      </c>
      <c r="IW3" t="s">
        <v>265</v>
      </c>
      <c r="IX3">
        <v>0</v>
      </c>
      <c r="IY3">
        <v>0</v>
      </c>
      <c r="IZ3">
        <v>1</v>
      </c>
      <c r="JA3">
        <v>1</v>
      </c>
      <c r="JB3">
        <v>0</v>
      </c>
      <c r="JC3">
        <v>0</v>
      </c>
      <c r="JD3" t="s">
        <v>266</v>
      </c>
      <c r="JE3">
        <v>1</v>
      </c>
      <c r="JF3">
        <v>1</v>
      </c>
      <c r="JG3">
        <v>1</v>
      </c>
      <c r="JH3">
        <v>1</v>
      </c>
      <c r="JI3">
        <v>0</v>
      </c>
      <c r="JJ3">
        <v>1</v>
      </c>
      <c r="JK3" s="80"/>
      <c r="JL3" s="2" t="s">
        <v>255</v>
      </c>
      <c r="JM3" s="2">
        <v>0</v>
      </c>
      <c r="JN3" s="2">
        <v>0</v>
      </c>
      <c r="JO3" s="2">
        <v>0</v>
      </c>
      <c r="JP3" s="2">
        <v>0</v>
      </c>
      <c r="JQ3" s="2">
        <v>0</v>
      </c>
      <c r="JR3" s="2">
        <v>0</v>
      </c>
      <c r="JS3" s="2">
        <v>0</v>
      </c>
      <c r="JT3" s="2">
        <v>0</v>
      </c>
      <c r="JU3" s="2">
        <v>0</v>
      </c>
      <c r="JV3" s="2">
        <v>0</v>
      </c>
      <c r="JW3" s="2" t="s">
        <v>255</v>
      </c>
      <c r="JX3" s="2">
        <v>0</v>
      </c>
      <c r="JY3" s="2">
        <v>0</v>
      </c>
      <c r="JZ3" s="2">
        <v>0</v>
      </c>
      <c r="KA3" s="2">
        <v>0</v>
      </c>
      <c r="KB3" s="2">
        <v>0</v>
      </c>
      <c r="KC3" s="2">
        <v>0</v>
      </c>
      <c r="KD3" s="2">
        <v>0</v>
      </c>
      <c r="KE3" s="2">
        <v>0</v>
      </c>
      <c r="KF3" s="2">
        <v>0</v>
      </c>
      <c r="KG3" s="2">
        <v>0</v>
      </c>
      <c r="KS3" s="80"/>
      <c r="KT3" t="s">
        <v>267</v>
      </c>
      <c r="KU3">
        <v>1</v>
      </c>
      <c r="KV3">
        <v>0</v>
      </c>
      <c r="KW3">
        <v>0</v>
      </c>
      <c r="KX3">
        <v>0</v>
      </c>
      <c r="KY3">
        <v>0</v>
      </c>
      <c r="KZ3">
        <v>0</v>
      </c>
      <c r="LA3">
        <v>0</v>
      </c>
      <c r="LB3" t="s">
        <v>267</v>
      </c>
      <c r="LC3">
        <v>1</v>
      </c>
      <c r="LD3">
        <v>0</v>
      </c>
      <c r="LE3">
        <v>0</v>
      </c>
      <c r="LF3">
        <v>0</v>
      </c>
      <c r="LG3">
        <v>0</v>
      </c>
      <c r="LH3">
        <v>0</v>
      </c>
      <c r="LI3">
        <v>0</v>
      </c>
      <c r="LJ3">
        <v>0</v>
      </c>
      <c r="LS3" s="80"/>
      <c r="LT3" t="s">
        <v>268</v>
      </c>
      <c r="LU3">
        <v>0</v>
      </c>
      <c r="LV3">
        <v>1</v>
      </c>
      <c r="LW3">
        <v>1</v>
      </c>
      <c r="LX3">
        <v>0</v>
      </c>
      <c r="LY3">
        <v>0</v>
      </c>
      <c r="LZ3">
        <v>0</v>
      </c>
      <c r="MA3">
        <v>0</v>
      </c>
      <c r="MB3">
        <v>0</v>
      </c>
      <c r="MC3">
        <v>0</v>
      </c>
      <c r="MD3" t="s">
        <v>269</v>
      </c>
      <c r="ME3">
        <v>0</v>
      </c>
      <c r="MF3">
        <v>1</v>
      </c>
      <c r="MG3">
        <v>1</v>
      </c>
      <c r="MH3">
        <v>0</v>
      </c>
      <c r="MI3">
        <v>0</v>
      </c>
      <c r="MJ3">
        <v>0</v>
      </c>
      <c r="MK3">
        <v>0</v>
      </c>
      <c r="ML3">
        <v>0</v>
      </c>
      <c r="MM3">
        <v>0</v>
      </c>
      <c r="MX3" t="s">
        <v>255</v>
      </c>
      <c r="MY3">
        <v>0</v>
      </c>
      <c r="MZ3">
        <v>0</v>
      </c>
      <c r="NA3">
        <v>0</v>
      </c>
      <c r="NB3">
        <v>0</v>
      </c>
      <c r="NC3">
        <v>0</v>
      </c>
      <c r="ND3">
        <v>0</v>
      </c>
      <c r="NE3">
        <v>0</v>
      </c>
      <c r="NF3">
        <v>0</v>
      </c>
      <c r="NG3">
        <v>0</v>
      </c>
      <c r="NH3">
        <v>0</v>
      </c>
      <c r="NI3">
        <v>0</v>
      </c>
      <c r="NR3" s="80"/>
      <c r="NS3" t="s">
        <v>271</v>
      </c>
      <c r="NT3">
        <v>1</v>
      </c>
      <c r="NU3">
        <v>0</v>
      </c>
      <c r="NV3">
        <v>0</v>
      </c>
      <c r="NW3" t="s">
        <v>272</v>
      </c>
      <c r="NX3">
        <v>1</v>
      </c>
      <c r="NY3">
        <v>1</v>
      </c>
      <c r="NZ3">
        <v>1</v>
      </c>
      <c r="OE3" s="80"/>
      <c r="OF3" t="s">
        <v>252</v>
      </c>
      <c r="OG3" t="s">
        <v>240</v>
      </c>
      <c r="OH3" t="s">
        <v>255</v>
      </c>
      <c r="OI3" t="s">
        <v>3095</v>
      </c>
      <c r="OJ3">
        <v>1</v>
      </c>
      <c r="OM3" t="s">
        <v>252</v>
      </c>
      <c r="ON3" t="s">
        <v>240</v>
      </c>
      <c r="OO3" t="s">
        <v>255</v>
      </c>
      <c r="OT3">
        <v>1</v>
      </c>
      <c r="OU3" t="s">
        <v>3095</v>
      </c>
      <c r="OW3">
        <v>1</v>
      </c>
    </row>
    <row r="4" spans="1:498" x14ac:dyDescent="0.25">
      <c r="A4" t="s">
        <v>241</v>
      </c>
      <c r="B4" t="s">
        <v>242</v>
      </c>
      <c r="C4" s="24" t="s">
        <v>243</v>
      </c>
      <c r="H4" t="s">
        <v>244</v>
      </c>
      <c r="J4">
        <v>375</v>
      </c>
      <c r="L4">
        <v>120</v>
      </c>
      <c r="N4" t="s">
        <v>245</v>
      </c>
      <c r="O4">
        <v>0</v>
      </c>
      <c r="P4">
        <v>1</v>
      </c>
      <c r="Q4">
        <v>1</v>
      </c>
      <c r="R4">
        <v>0</v>
      </c>
      <c r="S4">
        <v>0</v>
      </c>
      <c r="T4" s="81"/>
      <c r="U4" t="s">
        <v>246</v>
      </c>
      <c r="V4" t="s">
        <v>247</v>
      </c>
      <c r="W4">
        <v>1</v>
      </c>
      <c r="X4">
        <v>0</v>
      </c>
      <c r="Y4">
        <v>0</v>
      </c>
      <c r="Z4">
        <v>0</v>
      </c>
      <c r="AA4">
        <v>0</v>
      </c>
      <c r="AB4">
        <v>0</v>
      </c>
      <c r="AC4" t="s">
        <v>282</v>
      </c>
      <c r="AD4" t="s">
        <v>249</v>
      </c>
      <c r="AF4" t="s">
        <v>283</v>
      </c>
      <c r="AH4" s="81"/>
      <c r="AI4" t="s">
        <v>246</v>
      </c>
      <c r="AJ4" t="s">
        <v>284</v>
      </c>
      <c r="AK4">
        <v>0</v>
      </c>
      <c r="AL4">
        <v>0</v>
      </c>
      <c r="AM4">
        <v>1</v>
      </c>
      <c r="AN4">
        <v>0</v>
      </c>
      <c r="AO4">
        <v>0</v>
      </c>
      <c r="AP4">
        <v>0</v>
      </c>
      <c r="AR4" t="s">
        <v>249</v>
      </c>
      <c r="AT4" t="s">
        <v>250</v>
      </c>
      <c r="AU4" s="81"/>
      <c r="BV4" s="80"/>
      <c r="BW4" t="s">
        <v>251</v>
      </c>
      <c r="BX4" t="s">
        <v>251</v>
      </c>
      <c r="BZ4" t="s">
        <v>2910</v>
      </c>
      <c r="CA4">
        <v>1</v>
      </c>
      <c r="CB4">
        <v>0</v>
      </c>
      <c r="CC4">
        <v>1</v>
      </c>
      <c r="CD4">
        <v>1</v>
      </c>
      <c r="CE4">
        <v>1</v>
      </c>
      <c r="CF4">
        <v>0</v>
      </c>
      <c r="CG4">
        <v>1</v>
      </c>
      <c r="CH4">
        <v>0</v>
      </c>
      <c r="CI4">
        <v>0</v>
      </c>
      <c r="CJ4">
        <v>0</v>
      </c>
      <c r="CK4">
        <v>0</v>
      </c>
      <c r="CL4">
        <v>0</v>
      </c>
      <c r="CM4">
        <v>0</v>
      </c>
      <c r="CN4">
        <v>0</v>
      </c>
      <c r="CO4">
        <v>0</v>
      </c>
      <c r="CP4">
        <v>0</v>
      </c>
      <c r="CQ4">
        <v>0</v>
      </c>
      <c r="CR4">
        <v>0</v>
      </c>
      <c r="CS4" s="81"/>
      <c r="CT4" t="s">
        <v>252</v>
      </c>
      <c r="CU4" t="s">
        <v>252</v>
      </c>
      <c r="CW4" t="s">
        <v>240</v>
      </c>
      <c r="CX4" s="81"/>
      <c r="CY4" t="s">
        <v>287</v>
      </c>
      <c r="CZ4">
        <v>1</v>
      </c>
      <c r="DA4">
        <v>0</v>
      </c>
      <c r="DB4">
        <v>0</v>
      </c>
      <c r="DC4">
        <v>0</v>
      </c>
      <c r="DD4" t="s">
        <v>287</v>
      </c>
      <c r="DE4">
        <v>1</v>
      </c>
      <c r="DF4">
        <v>0</v>
      </c>
      <c r="DG4">
        <v>0</v>
      </c>
      <c r="DH4">
        <v>0</v>
      </c>
      <c r="DN4" t="s">
        <v>288</v>
      </c>
      <c r="DO4">
        <v>0</v>
      </c>
      <c r="DP4">
        <v>1</v>
      </c>
      <c r="DQ4">
        <v>0</v>
      </c>
      <c r="DR4">
        <v>0</v>
      </c>
      <c r="DS4">
        <v>0</v>
      </c>
      <c r="DT4">
        <v>0</v>
      </c>
      <c r="DU4">
        <v>0</v>
      </c>
      <c r="DV4">
        <v>0</v>
      </c>
      <c r="DW4">
        <v>0</v>
      </c>
      <c r="DX4">
        <v>0</v>
      </c>
      <c r="DY4" t="s">
        <v>257</v>
      </c>
      <c r="DZ4" s="80"/>
      <c r="EB4" t="s">
        <v>240</v>
      </c>
      <c r="ED4" t="s">
        <v>240</v>
      </c>
      <c r="EF4" s="80"/>
      <c r="FF4" t="s">
        <v>289</v>
      </c>
      <c r="FG4">
        <v>1</v>
      </c>
      <c r="FH4">
        <v>0</v>
      </c>
      <c r="FI4">
        <v>0</v>
      </c>
      <c r="FJ4">
        <v>0</v>
      </c>
      <c r="FK4">
        <v>0</v>
      </c>
      <c r="FL4">
        <v>0</v>
      </c>
      <c r="FM4">
        <v>0</v>
      </c>
      <c r="FN4" t="s">
        <v>2954</v>
      </c>
      <c r="FO4">
        <v>1</v>
      </c>
      <c r="FP4">
        <v>1</v>
      </c>
      <c r="FW4" t="s">
        <v>291</v>
      </c>
      <c r="FX4">
        <v>1</v>
      </c>
      <c r="FY4">
        <v>1</v>
      </c>
      <c r="FZ4">
        <v>1</v>
      </c>
      <c r="GA4">
        <v>1</v>
      </c>
      <c r="GB4">
        <v>0</v>
      </c>
      <c r="GC4">
        <v>0</v>
      </c>
      <c r="GD4">
        <v>0</v>
      </c>
      <c r="GE4">
        <v>0</v>
      </c>
      <c r="GF4">
        <v>0</v>
      </c>
      <c r="GG4">
        <v>0</v>
      </c>
      <c r="GH4">
        <v>0</v>
      </c>
      <c r="GI4">
        <v>0</v>
      </c>
      <c r="GJ4">
        <v>0</v>
      </c>
      <c r="GK4" t="s">
        <v>292</v>
      </c>
      <c r="GL4" s="80"/>
      <c r="GM4" t="s">
        <v>2974</v>
      </c>
      <c r="GN4">
        <v>1</v>
      </c>
      <c r="GR4">
        <v>1</v>
      </c>
      <c r="GV4" t="s">
        <v>294</v>
      </c>
      <c r="GW4">
        <v>1</v>
      </c>
      <c r="GX4">
        <v>1</v>
      </c>
      <c r="GY4">
        <v>1</v>
      </c>
      <c r="GZ4">
        <v>1</v>
      </c>
      <c r="HA4">
        <v>1</v>
      </c>
      <c r="HB4">
        <v>0</v>
      </c>
      <c r="HC4">
        <v>0</v>
      </c>
      <c r="HD4">
        <v>0</v>
      </c>
      <c r="HE4">
        <v>0</v>
      </c>
      <c r="HF4">
        <v>0</v>
      </c>
      <c r="HG4">
        <v>0</v>
      </c>
      <c r="HH4">
        <v>0</v>
      </c>
      <c r="HI4">
        <v>0</v>
      </c>
      <c r="HJ4">
        <v>0</v>
      </c>
      <c r="HK4">
        <v>0</v>
      </c>
      <c r="HL4" t="s">
        <v>292</v>
      </c>
      <c r="HM4" s="80"/>
      <c r="IM4" t="s">
        <v>3042</v>
      </c>
      <c r="IP4">
        <v>1</v>
      </c>
      <c r="IW4" t="s">
        <v>296</v>
      </c>
      <c r="IX4">
        <v>1</v>
      </c>
      <c r="IY4">
        <v>0</v>
      </c>
      <c r="IZ4">
        <v>0</v>
      </c>
      <c r="JA4">
        <v>0</v>
      </c>
      <c r="JB4">
        <v>0</v>
      </c>
      <c r="JC4">
        <v>0</v>
      </c>
      <c r="JD4" t="s">
        <v>297</v>
      </c>
      <c r="JE4">
        <v>0</v>
      </c>
      <c r="JF4">
        <v>0</v>
      </c>
      <c r="JG4">
        <v>1</v>
      </c>
      <c r="JH4">
        <v>0</v>
      </c>
      <c r="JI4">
        <v>0</v>
      </c>
      <c r="JJ4">
        <v>0</v>
      </c>
      <c r="JK4" s="80"/>
      <c r="JL4" s="2" t="s">
        <v>298</v>
      </c>
      <c r="JM4" s="2">
        <v>0</v>
      </c>
      <c r="JN4" s="2">
        <v>0</v>
      </c>
      <c r="JO4" s="2">
        <v>1</v>
      </c>
      <c r="JP4" s="2">
        <v>0</v>
      </c>
      <c r="JQ4" s="2">
        <v>0</v>
      </c>
      <c r="JR4" s="2">
        <v>0</v>
      </c>
      <c r="JS4" s="2">
        <v>0</v>
      </c>
      <c r="JT4" s="2">
        <v>0</v>
      </c>
      <c r="JU4" s="2">
        <v>0</v>
      </c>
      <c r="JV4" s="2">
        <v>0</v>
      </c>
      <c r="JW4" s="2" t="s">
        <v>298</v>
      </c>
      <c r="JX4" s="2">
        <v>0</v>
      </c>
      <c r="JY4" s="2">
        <v>0</v>
      </c>
      <c r="JZ4" s="2">
        <v>1</v>
      </c>
      <c r="KA4" s="2">
        <v>0</v>
      </c>
      <c r="KB4" s="2">
        <v>0</v>
      </c>
      <c r="KC4" s="2">
        <v>0</v>
      </c>
      <c r="KD4" s="2">
        <v>0</v>
      </c>
      <c r="KE4" s="2">
        <v>0</v>
      </c>
      <c r="KF4" s="2">
        <v>0</v>
      </c>
      <c r="KG4" s="2">
        <v>0</v>
      </c>
      <c r="KS4" s="80"/>
      <c r="KT4" t="s">
        <v>299</v>
      </c>
      <c r="KU4">
        <v>0</v>
      </c>
      <c r="KV4">
        <v>1</v>
      </c>
      <c r="KW4">
        <v>0</v>
      </c>
      <c r="KX4">
        <v>0</v>
      </c>
      <c r="KY4">
        <v>0</v>
      </c>
      <c r="KZ4">
        <v>0</v>
      </c>
      <c r="LA4">
        <v>0</v>
      </c>
      <c r="LB4" t="s">
        <v>299</v>
      </c>
      <c r="LC4">
        <v>0</v>
      </c>
      <c r="LD4">
        <v>1</v>
      </c>
      <c r="LE4">
        <v>0</v>
      </c>
      <c r="LF4">
        <v>0</v>
      </c>
      <c r="LG4">
        <v>0</v>
      </c>
      <c r="LH4">
        <v>0</v>
      </c>
      <c r="LI4">
        <v>0</v>
      </c>
      <c r="LJ4">
        <v>0</v>
      </c>
      <c r="LS4" s="80"/>
      <c r="LT4" t="s">
        <v>300</v>
      </c>
      <c r="LU4">
        <v>0</v>
      </c>
      <c r="LV4">
        <v>1</v>
      </c>
      <c r="LW4">
        <v>0</v>
      </c>
      <c r="LX4">
        <v>0</v>
      </c>
      <c r="LY4">
        <v>0</v>
      </c>
      <c r="LZ4">
        <v>0</v>
      </c>
      <c r="MA4">
        <v>0</v>
      </c>
      <c r="MB4">
        <v>0</v>
      </c>
      <c r="MC4">
        <v>0</v>
      </c>
      <c r="MD4" t="s">
        <v>300</v>
      </c>
      <c r="ME4">
        <v>0</v>
      </c>
      <c r="MF4">
        <v>1</v>
      </c>
      <c r="MG4">
        <v>0</v>
      </c>
      <c r="MH4">
        <v>0</v>
      </c>
      <c r="MI4">
        <v>0</v>
      </c>
      <c r="MJ4">
        <v>0</v>
      </c>
      <c r="MK4">
        <v>0</v>
      </c>
      <c r="ML4">
        <v>0</v>
      </c>
      <c r="MM4">
        <v>0</v>
      </c>
      <c r="MX4" t="s">
        <v>301</v>
      </c>
      <c r="MY4">
        <v>0</v>
      </c>
      <c r="MZ4">
        <v>0</v>
      </c>
      <c r="NA4">
        <v>1</v>
      </c>
      <c r="NB4">
        <v>0</v>
      </c>
      <c r="NC4">
        <v>0</v>
      </c>
      <c r="ND4">
        <v>0</v>
      </c>
      <c r="NE4">
        <v>0</v>
      </c>
      <c r="NF4">
        <v>0</v>
      </c>
      <c r="NG4">
        <v>0</v>
      </c>
      <c r="NH4">
        <v>0</v>
      </c>
      <c r="NI4">
        <v>0</v>
      </c>
      <c r="NJ4" t="s">
        <v>3076</v>
      </c>
      <c r="NK4">
        <v>1</v>
      </c>
      <c r="NL4">
        <v>1</v>
      </c>
      <c r="NR4" s="80"/>
      <c r="NS4" t="s">
        <v>302</v>
      </c>
      <c r="NT4">
        <v>0</v>
      </c>
      <c r="NU4">
        <v>1</v>
      </c>
      <c r="NV4">
        <v>0</v>
      </c>
      <c r="NW4" t="s">
        <v>302</v>
      </c>
      <c r="NX4">
        <v>0</v>
      </c>
      <c r="NY4">
        <v>1</v>
      </c>
      <c r="NZ4">
        <v>0</v>
      </c>
      <c r="OE4" s="80"/>
      <c r="OF4" t="s">
        <v>252</v>
      </c>
      <c r="OG4" t="s">
        <v>252</v>
      </c>
      <c r="OM4" t="s">
        <v>252</v>
      </c>
      <c r="ON4" t="s">
        <v>252</v>
      </c>
    </row>
    <row r="5" spans="1:498" x14ac:dyDescent="0.25">
      <c r="A5" t="s">
        <v>241</v>
      </c>
      <c r="B5" t="s">
        <v>307</v>
      </c>
      <c r="C5" s="70" t="s">
        <v>308</v>
      </c>
      <c r="D5" t="s">
        <v>309</v>
      </c>
      <c r="E5">
        <v>0</v>
      </c>
      <c r="F5">
        <v>1</v>
      </c>
      <c r="G5">
        <v>0</v>
      </c>
      <c r="T5" s="81"/>
      <c r="AH5" s="81"/>
      <c r="AI5" t="s">
        <v>255</v>
      </c>
      <c r="AJ5" t="s">
        <v>247</v>
      </c>
      <c r="AK5">
        <v>0</v>
      </c>
      <c r="AL5">
        <v>1</v>
      </c>
      <c r="AM5">
        <v>0</v>
      </c>
      <c r="AN5">
        <v>0</v>
      </c>
      <c r="AO5">
        <v>0</v>
      </c>
      <c r="AP5">
        <v>0</v>
      </c>
      <c r="AQ5" t="s">
        <v>282</v>
      </c>
      <c r="AR5" t="s">
        <v>336</v>
      </c>
      <c r="AT5" t="s">
        <v>250</v>
      </c>
      <c r="AU5" s="81"/>
      <c r="BV5" s="80"/>
      <c r="BX5" t="s">
        <v>251</v>
      </c>
      <c r="BZ5" t="s">
        <v>2927</v>
      </c>
      <c r="CA5">
        <v>0</v>
      </c>
      <c r="CB5">
        <v>0</v>
      </c>
      <c r="CC5">
        <v>1</v>
      </c>
      <c r="CD5">
        <v>1</v>
      </c>
      <c r="CE5">
        <v>1</v>
      </c>
      <c r="CF5">
        <v>1</v>
      </c>
      <c r="CG5">
        <v>1</v>
      </c>
      <c r="CH5">
        <v>1</v>
      </c>
      <c r="CI5">
        <v>1</v>
      </c>
      <c r="CJ5">
        <v>1</v>
      </c>
      <c r="CK5">
        <v>1</v>
      </c>
      <c r="CL5">
        <v>1</v>
      </c>
      <c r="CM5">
        <v>0</v>
      </c>
      <c r="CN5">
        <v>0</v>
      </c>
      <c r="CO5">
        <v>1</v>
      </c>
      <c r="CP5">
        <v>1</v>
      </c>
      <c r="CQ5">
        <v>0</v>
      </c>
      <c r="CR5">
        <v>0</v>
      </c>
      <c r="CS5" s="81"/>
      <c r="CU5" t="s">
        <v>240</v>
      </c>
      <c r="CW5" t="s">
        <v>255</v>
      </c>
      <c r="CX5" s="81"/>
      <c r="DD5" t="s">
        <v>311</v>
      </c>
      <c r="DE5">
        <v>0</v>
      </c>
      <c r="DF5">
        <v>1</v>
      </c>
      <c r="DG5">
        <v>0</v>
      </c>
      <c r="DH5">
        <v>1</v>
      </c>
      <c r="DN5" t="s">
        <v>314</v>
      </c>
      <c r="DO5">
        <v>0</v>
      </c>
      <c r="DP5">
        <v>0</v>
      </c>
      <c r="DQ5">
        <v>1</v>
      </c>
      <c r="DR5">
        <v>0</v>
      </c>
      <c r="DS5">
        <v>0</v>
      </c>
      <c r="DT5">
        <v>1</v>
      </c>
      <c r="DU5">
        <v>0</v>
      </c>
      <c r="DV5">
        <v>0</v>
      </c>
      <c r="DW5">
        <v>0</v>
      </c>
      <c r="DX5">
        <v>0</v>
      </c>
      <c r="DY5" t="s">
        <v>257</v>
      </c>
      <c r="DZ5" s="80"/>
      <c r="EC5" t="s">
        <v>240</v>
      </c>
      <c r="EF5" s="80"/>
      <c r="EP5" t="s">
        <v>358</v>
      </c>
      <c r="EQ5">
        <v>0</v>
      </c>
      <c r="ER5">
        <v>1</v>
      </c>
      <c r="ES5">
        <v>0</v>
      </c>
      <c r="ET5">
        <v>0</v>
      </c>
      <c r="EU5">
        <v>0</v>
      </c>
      <c r="EV5">
        <v>0</v>
      </c>
      <c r="EW5">
        <v>0</v>
      </c>
      <c r="GL5" s="80"/>
      <c r="GM5" t="s">
        <v>2964</v>
      </c>
      <c r="GU5">
        <v>1</v>
      </c>
      <c r="GV5" t="s">
        <v>2981</v>
      </c>
      <c r="GW5">
        <v>1</v>
      </c>
      <c r="GX5">
        <v>1</v>
      </c>
      <c r="GY5">
        <v>1</v>
      </c>
      <c r="GZ5">
        <v>1</v>
      </c>
      <c r="HA5">
        <v>1</v>
      </c>
      <c r="HB5">
        <v>0</v>
      </c>
      <c r="HC5">
        <v>0</v>
      </c>
      <c r="HD5">
        <v>0</v>
      </c>
      <c r="HE5">
        <v>0</v>
      </c>
      <c r="HF5">
        <v>0</v>
      </c>
      <c r="HG5">
        <v>0</v>
      </c>
      <c r="HH5">
        <v>1</v>
      </c>
      <c r="HI5">
        <v>1</v>
      </c>
      <c r="HJ5">
        <v>0</v>
      </c>
      <c r="HK5">
        <v>0</v>
      </c>
      <c r="HL5" t="s">
        <v>318</v>
      </c>
      <c r="HM5" s="80"/>
      <c r="IM5" t="s">
        <v>3044</v>
      </c>
      <c r="IQ5">
        <v>1</v>
      </c>
      <c r="IW5" t="s">
        <v>320</v>
      </c>
      <c r="IX5">
        <v>0</v>
      </c>
      <c r="IY5">
        <v>0</v>
      </c>
      <c r="IZ5">
        <v>0</v>
      </c>
      <c r="JA5">
        <v>1</v>
      </c>
      <c r="JB5">
        <v>0</v>
      </c>
      <c r="JC5">
        <v>0</v>
      </c>
      <c r="JD5" t="s">
        <v>321</v>
      </c>
      <c r="JE5">
        <v>0</v>
      </c>
      <c r="JF5">
        <v>1</v>
      </c>
      <c r="JG5">
        <v>0</v>
      </c>
      <c r="JH5">
        <v>0</v>
      </c>
      <c r="JI5">
        <v>0</v>
      </c>
      <c r="JJ5">
        <v>0</v>
      </c>
      <c r="JK5" s="80"/>
      <c r="JL5" s="2"/>
      <c r="JM5" s="2"/>
      <c r="JN5" s="2"/>
      <c r="JO5" s="2"/>
      <c r="JP5" s="2"/>
      <c r="JQ5" s="2"/>
      <c r="JR5" s="2"/>
      <c r="JS5" s="2"/>
      <c r="JT5" s="2"/>
      <c r="JU5" s="2"/>
      <c r="JV5" s="2"/>
      <c r="JW5" s="2" t="s">
        <v>298</v>
      </c>
      <c r="JX5" s="2">
        <v>0</v>
      </c>
      <c r="JY5" s="2">
        <v>0</v>
      </c>
      <c r="JZ5" s="2">
        <v>1</v>
      </c>
      <c r="KA5" s="2">
        <v>0</v>
      </c>
      <c r="KB5" s="2">
        <v>0</v>
      </c>
      <c r="KC5" s="2">
        <v>0</v>
      </c>
      <c r="KD5" s="2">
        <v>0</v>
      </c>
      <c r="KE5" s="2">
        <v>0</v>
      </c>
      <c r="KF5" s="2">
        <v>0</v>
      </c>
      <c r="KG5" s="2">
        <v>0</v>
      </c>
      <c r="KS5" s="80"/>
      <c r="LB5" t="s">
        <v>311</v>
      </c>
      <c r="LC5">
        <v>0</v>
      </c>
      <c r="LD5">
        <v>0</v>
      </c>
      <c r="LE5">
        <v>0</v>
      </c>
      <c r="LF5">
        <v>0</v>
      </c>
      <c r="LG5">
        <v>0</v>
      </c>
      <c r="LH5">
        <v>0</v>
      </c>
      <c r="LI5">
        <v>0</v>
      </c>
      <c r="LJ5">
        <v>1</v>
      </c>
      <c r="LS5" s="80"/>
      <c r="MD5" t="s">
        <v>300</v>
      </c>
      <c r="ME5">
        <v>0</v>
      </c>
      <c r="MF5">
        <v>1</v>
      </c>
      <c r="MG5">
        <v>0</v>
      </c>
      <c r="MH5">
        <v>0</v>
      </c>
      <c r="MI5">
        <v>0</v>
      </c>
      <c r="MJ5">
        <v>0</v>
      </c>
      <c r="MK5">
        <v>0</v>
      </c>
      <c r="ML5">
        <v>0</v>
      </c>
      <c r="MM5">
        <v>0</v>
      </c>
      <c r="MX5" t="s">
        <v>323</v>
      </c>
      <c r="MY5">
        <v>0</v>
      </c>
      <c r="MZ5">
        <v>0</v>
      </c>
      <c r="NA5">
        <v>0</v>
      </c>
      <c r="NB5">
        <v>1</v>
      </c>
      <c r="NC5">
        <v>0</v>
      </c>
      <c r="ND5">
        <v>0</v>
      </c>
      <c r="NE5">
        <v>0</v>
      </c>
      <c r="NF5">
        <v>0</v>
      </c>
      <c r="NG5">
        <v>0</v>
      </c>
      <c r="NH5">
        <v>0</v>
      </c>
      <c r="NI5">
        <v>0</v>
      </c>
      <c r="NJ5" t="s">
        <v>3076</v>
      </c>
      <c r="NK5">
        <v>1</v>
      </c>
      <c r="NL5">
        <v>1</v>
      </c>
      <c r="NR5" s="80"/>
      <c r="NW5" t="s">
        <v>271</v>
      </c>
      <c r="NX5">
        <v>1</v>
      </c>
      <c r="NY5">
        <v>0</v>
      </c>
      <c r="NZ5">
        <v>0</v>
      </c>
      <c r="OE5" s="80"/>
      <c r="OM5" t="s">
        <v>240</v>
      </c>
      <c r="ON5" t="s">
        <v>240</v>
      </c>
    </row>
    <row r="6" spans="1:498" x14ac:dyDescent="0.25">
      <c r="A6" t="s">
        <v>331</v>
      </c>
      <c r="B6" t="s">
        <v>242</v>
      </c>
      <c r="C6" s="24" t="s">
        <v>243</v>
      </c>
      <c r="H6" t="s">
        <v>2525</v>
      </c>
      <c r="J6">
        <v>32</v>
      </c>
      <c r="L6">
        <v>8</v>
      </c>
      <c r="N6" t="s">
        <v>333</v>
      </c>
      <c r="O6">
        <v>0</v>
      </c>
      <c r="P6">
        <v>0</v>
      </c>
      <c r="Q6">
        <v>1</v>
      </c>
      <c r="R6">
        <v>0</v>
      </c>
      <c r="S6">
        <v>1</v>
      </c>
      <c r="T6" s="81"/>
      <c r="AH6" s="81"/>
      <c r="AI6" t="s">
        <v>335</v>
      </c>
      <c r="AJ6" t="s">
        <v>247</v>
      </c>
      <c r="AK6">
        <v>1</v>
      </c>
      <c r="AL6">
        <v>0</v>
      </c>
      <c r="AM6">
        <v>0</v>
      </c>
      <c r="AN6">
        <v>0</v>
      </c>
      <c r="AO6">
        <v>0</v>
      </c>
      <c r="AP6">
        <v>0</v>
      </c>
      <c r="AQ6" t="s">
        <v>248</v>
      </c>
      <c r="AR6" t="s">
        <v>336</v>
      </c>
      <c r="AT6" t="s">
        <v>250</v>
      </c>
      <c r="AU6" s="81"/>
      <c r="BV6" s="80"/>
      <c r="BX6" t="s">
        <v>251</v>
      </c>
      <c r="BZ6" t="s">
        <v>311</v>
      </c>
      <c r="CA6">
        <v>0</v>
      </c>
      <c r="CB6">
        <v>0</v>
      </c>
      <c r="CC6">
        <v>0</v>
      </c>
      <c r="CD6">
        <v>0</v>
      </c>
      <c r="CE6">
        <v>0</v>
      </c>
      <c r="CF6">
        <v>0</v>
      </c>
      <c r="CG6">
        <v>0</v>
      </c>
      <c r="CH6">
        <v>0</v>
      </c>
      <c r="CI6">
        <v>0</v>
      </c>
      <c r="CJ6">
        <v>0</v>
      </c>
      <c r="CK6">
        <v>0</v>
      </c>
      <c r="CL6">
        <v>0</v>
      </c>
      <c r="CM6">
        <v>0</v>
      </c>
      <c r="CN6">
        <v>0</v>
      </c>
      <c r="CO6">
        <v>0</v>
      </c>
      <c r="CP6">
        <v>0</v>
      </c>
      <c r="CQ6">
        <v>0</v>
      </c>
      <c r="CR6">
        <v>1</v>
      </c>
      <c r="CS6" s="81"/>
      <c r="CU6" t="s">
        <v>240</v>
      </c>
      <c r="CW6" t="s">
        <v>252</v>
      </c>
      <c r="CX6" s="81"/>
      <c r="DD6" t="s">
        <v>337</v>
      </c>
      <c r="DE6">
        <v>0</v>
      </c>
      <c r="DF6">
        <v>0</v>
      </c>
      <c r="DG6">
        <v>1</v>
      </c>
      <c r="DH6">
        <v>0</v>
      </c>
      <c r="DN6" t="s">
        <v>338</v>
      </c>
      <c r="DO6">
        <v>0</v>
      </c>
      <c r="DP6">
        <v>1</v>
      </c>
      <c r="DQ6">
        <v>1</v>
      </c>
      <c r="DR6">
        <v>1</v>
      </c>
      <c r="DS6">
        <v>0</v>
      </c>
      <c r="DT6">
        <v>1</v>
      </c>
      <c r="DU6">
        <v>0</v>
      </c>
      <c r="DV6">
        <v>1</v>
      </c>
      <c r="DW6">
        <v>1</v>
      </c>
      <c r="DX6">
        <v>0</v>
      </c>
      <c r="DY6" t="s">
        <v>257</v>
      </c>
      <c r="DZ6" s="80"/>
      <c r="ED6" t="s">
        <v>240</v>
      </c>
      <c r="EF6" s="80"/>
      <c r="FF6" t="s">
        <v>339</v>
      </c>
      <c r="FG6">
        <v>0</v>
      </c>
      <c r="FH6">
        <v>0</v>
      </c>
      <c r="FI6">
        <v>1</v>
      </c>
      <c r="FJ6">
        <v>1</v>
      </c>
      <c r="FK6">
        <v>0</v>
      </c>
      <c r="FL6">
        <v>0</v>
      </c>
      <c r="FM6">
        <v>0</v>
      </c>
      <c r="GL6" s="80"/>
      <c r="GM6" t="s">
        <v>2964</v>
      </c>
      <c r="GU6">
        <v>1</v>
      </c>
      <c r="GV6" t="s">
        <v>2982</v>
      </c>
      <c r="GW6">
        <v>1</v>
      </c>
      <c r="GX6">
        <v>0</v>
      </c>
      <c r="GY6">
        <v>0</v>
      </c>
      <c r="GZ6">
        <v>1</v>
      </c>
      <c r="HA6">
        <v>1</v>
      </c>
      <c r="HB6">
        <v>0</v>
      </c>
      <c r="HC6">
        <v>0</v>
      </c>
      <c r="HD6">
        <v>0</v>
      </c>
      <c r="HE6">
        <v>0</v>
      </c>
      <c r="HF6">
        <v>0</v>
      </c>
      <c r="HG6">
        <v>0</v>
      </c>
      <c r="HH6">
        <v>0</v>
      </c>
      <c r="HI6">
        <v>1</v>
      </c>
      <c r="HJ6">
        <v>0</v>
      </c>
      <c r="HK6">
        <v>0</v>
      </c>
      <c r="HL6" t="s">
        <v>292</v>
      </c>
      <c r="HM6" s="80"/>
      <c r="IM6" t="s">
        <v>3048</v>
      </c>
      <c r="IO6">
        <v>1</v>
      </c>
      <c r="IW6" t="s">
        <v>343</v>
      </c>
      <c r="IX6">
        <v>0</v>
      </c>
      <c r="IY6">
        <v>1</v>
      </c>
      <c r="IZ6">
        <v>0</v>
      </c>
      <c r="JA6">
        <v>1</v>
      </c>
      <c r="JB6">
        <v>0</v>
      </c>
      <c r="JC6">
        <v>0</v>
      </c>
      <c r="JD6" t="s">
        <v>344</v>
      </c>
      <c r="JE6">
        <v>0</v>
      </c>
      <c r="JF6">
        <v>1</v>
      </c>
      <c r="JG6">
        <v>0</v>
      </c>
      <c r="JH6">
        <v>1</v>
      </c>
      <c r="JI6">
        <v>1</v>
      </c>
      <c r="JJ6">
        <v>1</v>
      </c>
      <c r="JK6" s="80"/>
      <c r="JL6" s="2"/>
      <c r="JM6" s="2"/>
      <c r="JN6" s="2"/>
      <c r="JO6" s="2"/>
      <c r="JP6" s="2"/>
      <c r="JQ6" s="2"/>
      <c r="JR6" s="2"/>
      <c r="JS6" s="2"/>
      <c r="JT6" s="2"/>
      <c r="JU6" s="2"/>
      <c r="JV6" s="2"/>
      <c r="JW6" s="2" t="s">
        <v>345</v>
      </c>
      <c r="JX6" s="2">
        <v>0</v>
      </c>
      <c r="JY6" s="2">
        <v>1</v>
      </c>
      <c r="JZ6" s="2">
        <v>1</v>
      </c>
      <c r="KA6" s="2">
        <v>0</v>
      </c>
      <c r="KB6" s="2">
        <v>1</v>
      </c>
      <c r="KC6" s="2">
        <v>0</v>
      </c>
      <c r="KD6" s="2">
        <v>0</v>
      </c>
      <c r="KE6" s="2">
        <v>0</v>
      </c>
      <c r="KF6" s="2">
        <v>0</v>
      </c>
      <c r="KG6" s="2">
        <v>0</v>
      </c>
      <c r="KS6" s="80"/>
      <c r="LB6" t="s">
        <v>3065</v>
      </c>
      <c r="LC6">
        <v>0</v>
      </c>
      <c r="LD6">
        <v>0</v>
      </c>
      <c r="LE6">
        <v>0</v>
      </c>
      <c r="LF6">
        <v>0</v>
      </c>
      <c r="LG6">
        <v>0</v>
      </c>
      <c r="LH6">
        <v>0</v>
      </c>
      <c r="LI6">
        <v>1</v>
      </c>
      <c r="LJ6">
        <v>0</v>
      </c>
      <c r="LS6" s="80"/>
      <c r="MD6" t="s">
        <v>311</v>
      </c>
      <c r="ME6">
        <v>0</v>
      </c>
      <c r="MF6">
        <v>0</v>
      </c>
      <c r="MG6">
        <v>0</v>
      </c>
      <c r="MH6">
        <v>0</v>
      </c>
      <c r="MI6">
        <v>0</v>
      </c>
      <c r="MJ6">
        <v>0</v>
      </c>
      <c r="MK6">
        <v>0</v>
      </c>
      <c r="ML6">
        <v>0</v>
      </c>
      <c r="MM6">
        <v>1</v>
      </c>
      <c r="MX6" t="s">
        <v>287</v>
      </c>
      <c r="MY6">
        <v>1</v>
      </c>
      <c r="MZ6">
        <v>0</v>
      </c>
      <c r="NA6">
        <v>0</v>
      </c>
      <c r="NB6">
        <v>0</v>
      </c>
      <c r="NC6">
        <v>0</v>
      </c>
      <c r="ND6">
        <v>0</v>
      </c>
      <c r="NE6">
        <v>0</v>
      </c>
      <c r="NF6">
        <v>0</v>
      </c>
      <c r="NG6">
        <v>0</v>
      </c>
      <c r="NH6">
        <v>0</v>
      </c>
      <c r="NI6">
        <v>0</v>
      </c>
      <c r="NR6" s="80"/>
      <c r="NW6" t="s">
        <v>272</v>
      </c>
      <c r="NX6">
        <v>1</v>
      </c>
      <c r="NY6">
        <v>1</v>
      </c>
      <c r="NZ6">
        <v>1</v>
      </c>
      <c r="OE6" s="80"/>
      <c r="OM6" t="s">
        <v>255</v>
      </c>
      <c r="ON6" t="s">
        <v>255</v>
      </c>
    </row>
    <row r="7" spans="1:498" x14ac:dyDescent="0.25">
      <c r="A7" t="s">
        <v>331</v>
      </c>
      <c r="B7" t="s">
        <v>242</v>
      </c>
      <c r="C7" s="70" t="s">
        <v>308</v>
      </c>
      <c r="D7" t="s">
        <v>350</v>
      </c>
      <c r="E7">
        <v>0</v>
      </c>
      <c r="F7">
        <v>1</v>
      </c>
      <c r="G7">
        <v>1</v>
      </c>
      <c r="T7" s="81"/>
      <c r="AH7" s="81"/>
      <c r="AI7" t="s">
        <v>335</v>
      </c>
      <c r="AJ7" t="s">
        <v>247</v>
      </c>
      <c r="AK7">
        <v>0</v>
      </c>
      <c r="AL7">
        <v>1</v>
      </c>
      <c r="AM7">
        <v>0</v>
      </c>
      <c r="AN7">
        <v>0</v>
      </c>
      <c r="AO7">
        <v>0</v>
      </c>
      <c r="AP7">
        <v>0</v>
      </c>
      <c r="AQ7" t="s">
        <v>282</v>
      </c>
      <c r="AR7" t="s">
        <v>411</v>
      </c>
      <c r="AT7" t="s">
        <v>413</v>
      </c>
      <c r="AU7" s="81"/>
      <c r="AV7" t="s">
        <v>335</v>
      </c>
      <c r="AW7" t="s">
        <v>247</v>
      </c>
      <c r="AX7">
        <v>1</v>
      </c>
      <c r="AY7">
        <v>0</v>
      </c>
      <c r="AZ7">
        <v>0</v>
      </c>
      <c r="BA7">
        <v>0</v>
      </c>
      <c r="BB7">
        <v>0</v>
      </c>
      <c r="BC7">
        <v>0</v>
      </c>
      <c r="BD7" t="s">
        <v>352</v>
      </c>
      <c r="BE7" t="s">
        <v>336</v>
      </c>
      <c r="BM7" t="s">
        <v>311</v>
      </c>
      <c r="BV7" s="80"/>
      <c r="BX7" t="s">
        <v>251</v>
      </c>
      <c r="BY7" t="s">
        <v>251</v>
      </c>
      <c r="BZ7" t="s">
        <v>2909</v>
      </c>
      <c r="CA7">
        <v>0</v>
      </c>
      <c r="CB7">
        <v>0</v>
      </c>
      <c r="CC7">
        <v>1</v>
      </c>
      <c r="CD7">
        <v>1</v>
      </c>
      <c r="CE7">
        <v>0</v>
      </c>
      <c r="CF7">
        <v>0</v>
      </c>
      <c r="CG7">
        <v>1</v>
      </c>
      <c r="CH7">
        <v>1</v>
      </c>
      <c r="CI7">
        <v>1</v>
      </c>
      <c r="CJ7">
        <v>0</v>
      </c>
      <c r="CK7">
        <v>1</v>
      </c>
      <c r="CL7">
        <v>1</v>
      </c>
      <c r="CM7">
        <v>1</v>
      </c>
      <c r="CN7">
        <v>0</v>
      </c>
      <c r="CO7">
        <v>0</v>
      </c>
      <c r="CP7">
        <v>0</v>
      </c>
      <c r="CQ7">
        <v>0</v>
      </c>
      <c r="CR7">
        <v>0</v>
      </c>
      <c r="CS7" s="81"/>
      <c r="CU7" t="s">
        <v>255</v>
      </c>
      <c r="CV7" t="s">
        <v>255</v>
      </c>
      <c r="CW7" t="s">
        <v>240</v>
      </c>
      <c r="CX7" s="81"/>
      <c r="DD7" t="s">
        <v>355</v>
      </c>
      <c r="DE7">
        <v>0</v>
      </c>
      <c r="DF7">
        <v>1</v>
      </c>
      <c r="DG7">
        <v>1</v>
      </c>
      <c r="DH7">
        <v>0</v>
      </c>
      <c r="DI7" t="s">
        <v>337</v>
      </c>
      <c r="DJ7">
        <v>0</v>
      </c>
      <c r="DK7">
        <v>0</v>
      </c>
      <c r="DL7">
        <v>1</v>
      </c>
      <c r="DM7">
        <v>0</v>
      </c>
      <c r="DN7" t="s">
        <v>356</v>
      </c>
      <c r="DO7">
        <v>0</v>
      </c>
      <c r="DP7">
        <v>1</v>
      </c>
      <c r="DQ7">
        <v>1</v>
      </c>
      <c r="DR7">
        <v>0</v>
      </c>
      <c r="DS7">
        <v>0</v>
      </c>
      <c r="DT7">
        <v>0</v>
      </c>
      <c r="DU7">
        <v>0</v>
      </c>
      <c r="DV7">
        <v>0</v>
      </c>
      <c r="DW7">
        <v>0</v>
      </c>
      <c r="DX7">
        <v>0</v>
      </c>
      <c r="DY7" t="s">
        <v>357</v>
      </c>
      <c r="DZ7" s="80"/>
      <c r="EC7" t="s">
        <v>252</v>
      </c>
      <c r="EE7" t="s">
        <v>252</v>
      </c>
      <c r="EF7" s="80"/>
      <c r="EP7" t="s">
        <v>358</v>
      </c>
      <c r="EQ7">
        <v>0</v>
      </c>
      <c r="ER7">
        <v>1</v>
      </c>
      <c r="ES7">
        <v>0</v>
      </c>
      <c r="ET7">
        <v>0</v>
      </c>
      <c r="EU7">
        <v>0</v>
      </c>
      <c r="EV7">
        <v>0</v>
      </c>
      <c r="EW7">
        <v>0</v>
      </c>
      <c r="EX7" t="s">
        <v>358</v>
      </c>
      <c r="EY7">
        <v>0</v>
      </c>
      <c r="EZ7">
        <v>1</v>
      </c>
      <c r="FA7">
        <v>0</v>
      </c>
      <c r="FB7">
        <v>0</v>
      </c>
      <c r="FC7">
        <v>0</v>
      </c>
      <c r="FD7">
        <v>0</v>
      </c>
      <c r="FE7">
        <v>0</v>
      </c>
      <c r="GL7" s="80"/>
      <c r="GM7" t="s">
        <v>2964</v>
      </c>
      <c r="GU7">
        <v>1</v>
      </c>
      <c r="GV7" t="s">
        <v>2983</v>
      </c>
      <c r="GW7">
        <v>0</v>
      </c>
      <c r="GX7">
        <v>0</v>
      </c>
      <c r="GY7">
        <v>0</v>
      </c>
      <c r="GZ7">
        <v>1</v>
      </c>
      <c r="HA7">
        <v>1</v>
      </c>
      <c r="HB7">
        <v>0</v>
      </c>
      <c r="HC7">
        <v>0</v>
      </c>
      <c r="HD7">
        <v>0</v>
      </c>
      <c r="HE7">
        <v>1</v>
      </c>
      <c r="HF7">
        <v>1</v>
      </c>
      <c r="HG7">
        <v>0</v>
      </c>
      <c r="HH7">
        <v>1</v>
      </c>
      <c r="HI7">
        <v>1</v>
      </c>
      <c r="HJ7">
        <v>0</v>
      </c>
      <c r="HK7">
        <v>0</v>
      </c>
      <c r="HL7" t="s">
        <v>361</v>
      </c>
      <c r="HM7" s="80"/>
      <c r="HN7" t="s">
        <v>255</v>
      </c>
      <c r="HW7" t="s">
        <v>362</v>
      </c>
      <c r="HX7">
        <v>1</v>
      </c>
      <c r="HY7">
        <v>1</v>
      </c>
      <c r="HZ7">
        <v>1</v>
      </c>
      <c r="IA7">
        <v>1</v>
      </c>
      <c r="IB7">
        <v>1</v>
      </c>
      <c r="IC7">
        <v>0</v>
      </c>
      <c r="ID7">
        <v>0</v>
      </c>
      <c r="IE7">
        <v>0</v>
      </c>
      <c r="IF7">
        <v>0</v>
      </c>
      <c r="IG7">
        <v>0</v>
      </c>
      <c r="IH7">
        <v>0</v>
      </c>
      <c r="II7">
        <v>0</v>
      </c>
      <c r="IJ7">
        <v>0</v>
      </c>
      <c r="IK7" t="s">
        <v>318</v>
      </c>
      <c r="IM7" t="s">
        <v>3048</v>
      </c>
      <c r="IO7">
        <v>1</v>
      </c>
      <c r="IW7" t="s">
        <v>364</v>
      </c>
      <c r="IX7">
        <v>1</v>
      </c>
      <c r="IY7">
        <v>1</v>
      </c>
      <c r="IZ7">
        <v>0</v>
      </c>
      <c r="JA7">
        <v>0</v>
      </c>
      <c r="JB7">
        <v>0</v>
      </c>
      <c r="JC7">
        <v>0</v>
      </c>
      <c r="JD7" t="s">
        <v>365</v>
      </c>
      <c r="JE7">
        <v>1</v>
      </c>
      <c r="JF7">
        <v>1</v>
      </c>
      <c r="JG7">
        <v>0</v>
      </c>
      <c r="JH7">
        <v>0</v>
      </c>
      <c r="JI7">
        <v>1</v>
      </c>
      <c r="JJ7">
        <v>1</v>
      </c>
      <c r="JK7" s="80"/>
      <c r="JL7" s="2"/>
      <c r="JM7" s="2"/>
      <c r="JN7" s="2"/>
      <c r="JO7" s="2"/>
      <c r="JP7" s="2"/>
      <c r="JQ7" s="2"/>
      <c r="JR7" s="2"/>
      <c r="JS7" s="2"/>
      <c r="JT7" s="2"/>
      <c r="JU7" s="2"/>
      <c r="JV7" s="2"/>
      <c r="JW7" s="2" t="s">
        <v>366</v>
      </c>
      <c r="JX7" s="2">
        <v>0</v>
      </c>
      <c r="JY7" s="2">
        <v>1</v>
      </c>
      <c r="JZ7" s="2">
        <v>0</v>
      </c>
      <c r="KA7" s="2">
        <v>0</v>
      </c>
      <c r="KB7" s="2">
        <v>1</v>
      </c>
      <c r="KC7" s="2">
        <v>0</v>
      </c>
      <c r="KD7" s="2">
        <v>0</v>
      </c>
      <c r="KE7" s="2">
        <v>1</v>
      </c>
      <c r="KF7" s="2">
        <v>0</v>
      </c>
      <c r="KG7" s="2">
        <v>0</v>
      </c>
      <c r="KH7" t="s">
        <v>367</v>
      </c>
      <c r="KI7">
        <v>0</v>
      </c>
      <c r="KJ7">
        <v>1</v>
      </c>
      <c r="KK7">
        <v>1</v>
      </c>
      <c r="KL7">
        <v>0</v>
      </c>
      <c r="KM7">
        <v>1</v>
      </c>
      <c r="KN7">
        <v>0</v>
      </c>
      <c r="KO7">
        <v>0</v>
      </c>
      <c r="KP7">
        <v>1</v>
      </c>
      <c r="KQ7">
        <v>0</v>
      </c>
      <c r="KR7">
        <v>0</v>
      </c>
      <c r="KS7" s="80"/>
      <c r="LB7" t="s">
        <v>368</v>
      </c>
      <c r="LC7">
        <v>0</v>
      </c>
      <c r="LD7">
        <v>1</v>
      </c>
      <c r="LE7">
        <v>1</v>
      </c>
      <c r="LF7">
        <v>0</v>
      </c>
      <c r="LG7">
        <v>1</v>
      </c>
      <c r="LH7">
        <v>0</v>
      </c>
      <c r="LI7">
        <v>0</v>
      </c>
      <c r="LJ7">
        <v>0</v>
      </c>
      <c r="LK7" t="s">
        <v>369</v>
      </c>
      <c r="LL7">
        <v>0</v>
      </c>
      <c r="LM7">
        <v>1</v>
      </c>
      <c r="LN7">
        <v>0</v>
      </c>
      <c r="LO7">
        <v>1</v>
      </c>
      <c r="LP7">
        <v>1</v>
      </c>
      <c r="LQ7">
        <v>0</v>
      </c>
      <c r="LR7">
        <v>0</v>
      </c>
      <c r="LS7" s="80"/>
      <c r="MD7" t="s">
        <v>370</v>
      </c>
      <c r="ME7">
        <v>0</v>
      </c>
      <c r="MF7">
        <v>1</v>
      </c>
      <c r="MG7">
        <v>0</v>
      </c>
      <c r="MH7">
        <v>0</v>
      </c>
      <c r="MI7">
        <v>0</v>
      </c>
      <c r="MJ7">
        <v>1</v>
      </c>
      <c r="MK7">
        <v>0</v>
      </c>
      <c r="ML7">
        <v>0</v>
      </c>
      <c r="MM7">
        <v>0</v>
      </c>
      <c r="MN7" t="s">
        <v>371</v>
      </c>
      <c r="MO7">
        <v>0</v>
      </c>
      <c r="MP7">
        <v>1</v>
      </c>
      <c r="MQ7">
        <v>0</v>
      </c>
      <c r="MR7">
        <v>1</v>
      </c>
      <c r="MS7">
        <v>0</v>
      </c>
      <c r="MT7">
        <v>0</v>
      </c>
      <c r="MU7">
        <v>0</v>
      </c>
      <c r="MV7">
        <v>0</v>
      </c>
      <c r="MW7">
        <v>0</v>
      </c>
      <c r="MX7" t="s">
        <v>372</v>
      </c>
      <c r="MY7">
        <v>0</v>
      </c>
      <c r="MZ7">
        <v>0</v>
      </c>
      <c r="NA7">
        <v>0</v>
      </c>
      <c r="NB7">
        <v>0</v>
      </c>
      <c r="NC7">
        <v>0</v>
      </c>
      <c r="ND7">
        <v>1</v>
      </c>
      <c r="NE7">
        <v>0</v>
      </c>
      <c r="NF7">
        <v>0</v>
      </c>
      <c r="NG7">
        <v>0</v>
      </c>
      <c r="NH7">
        <v>0</v>
      </c>
      <c r="NI7">
        <v>0</v>
      </c>
      <c r="NJ7" t="s">
        <v>3083</v>
      </c>
      <c r="NM7">
        <v>1</v>
      </c>
      <c r="NR7" s="80"/>
      <c r="NW7" t="s">
        <v>374</v>
      </c>
      <c r="NX7">
        <v>0</v>
      </c>
      <c r="NY7">
        <v>1</v>
      </c>
      <c r="NZ7">
        <v>1</v>
      </c>
      <c r="OA7" t="s">
        <v>375</v>
      </c>
      <c r="OB7">
        <v>1</v>
      </c>
      <c r="OC7">
        <v>0</v>
      </c>
      <c r="OD7">
        <v>1</v>
      </c>
      <c r="OE7" s="80"/>
      <c r="OM7" t="s">
        <v>252</v>
      </c>
      <c r="ON7" t="s">
        <v>240</v>
      </c>
      <c r="OO7" t="s">
        <v>255</v>
      </c>
      <c r="OT7">
        <v>1</v>
      </c>
      <c r="OU7" t="s">
        <v>255</v>
      </c>
      <c r="PA7">
        <v>1</v>
      </c>
      <c r="PB7" t="s">
        <v>240</v>
      </c>
      <c r="PC7" t="s">
        <v>240</v>
      </c>
      <c r="PD7" t="s">
        <v>255</v>
      </c>
      <c r="PG7">
        <v>1</v>
      </c>
      <c r="PH7" t="s">
        <v>255</v>
      </c>
      <c r="PK7">
        <v>1</v>
      </c>
    </row>
    <row r="8" spans="1:498" x14ac:dyDescent="0.25">
      <c r="A8" t="s">
        <v>241</v>
      </c>
      <c r="B8" t="s">
        <v>307</v>
      </c>
      <c r="C8" s="24" t="s">
        <v>243</v>
      </c>
      <c r="H8" t="s">
        <v>379</v>
      </c>
      <c r="J8">
        <v>30</v>
      </c>
      <c r="L8">
        <v>10</v>
      </c>
      <c r="N8" t="s">
        <v>2531</v>
      </c>
      <c r="O8">
        <v>1</v>
      </c>
      <c r="P8">
        <v>0</v>
      </c>
      <c r="Q8">
        <v>0</v>
      </c>
      <c r="R8">
        <v>0</v>
      </c>
      <c r="S8">
        <v>1</v>
      </c>
      <c r="T8" s="81"/>
      <c r="AH8" s="81"/>
      <c r="AI8" t="s">
        <v>335</v>
      </c>
      <c r="AJ8" t="s">
        <v>247</v>
      </c>
      <c r="AK8">
        <v>1</v>
      </c>
      <c r="AL8">
        <v>0</v>
      </c>
      <c r="AM8">
        <v>0</v>
      </c>
      <c r="AN8">
        <v>0</v>
      </c>
      <c r="AO8">
        <v>0</v>
      </c>
      <c r="AP8">
        <v>0</v>
      </c>
      <c r="AQ8" t="s">
        <v>282</v>
      </c>
      <c r="AR8" t="s">
        <v>336</v>
      </c>
      <c r="AT8" t="s">
        <v>250</v>
      </c>
      <c r="AU8" s="81"/>
      <c r="BV8" s="80"/>
      <c r="CS8" s="81"/>
      <c r="CW8" t="s">
        <v>255</v>
      </c>
      <c r="CX8" s="81"/>
      <c r="DN8" t="s">
        <v>381</v>
      </c>
      <c r="DO8">
        <v>0</v>
      </c>
      <c r="DP8">
        <v>1</v>
      </c>
      <c r="DQ8">
        <v>0</v>
      </c>
      <c r="DR8">
        <v>1</v>
      </c>
      <c r="DS8">
        <v>0</v>
      </c>
      <c r="DT8">
        <v>0</v>
      </c>
      <c r="DU8">
        <v>1</v>
      </c>
      <c r="DV8">
        <v>0</v>
      </c>
      <c r="DW8">
        <v>0</v>
      </c>
      <c r="DX8">
        <v>0</v>
      </c>
      <c r="DY8" t="s">
        <v>257</v>
      </c>
      <c r="DZ8" s="80"/>
      <c r="EF8" s="80"/>
      <c r="GL8" s="80"/>
      <c r="HM8" s="80"/>
      <c r="IM8" t="s">
        <v>3048</v>
      </c>
      <c r="IO8">
        <v>1</v>
      </c>
      <c r="IW8" t="s">
        <v>383</v>
      </c>
      <c r="IX8">
        <v>1</v>
      </c>
      <c r="IY8">
        <v>1</v>
      </c>
      <c r="IZ8">
        <v>1</v>
      </c>
      <c r="JA8">
        <v>1</v>
      </c>
      <c r="JB8">
        <v>0</v>
      </c>
      <c r="JC8">
        <v>0</v>
      </c>
      <c r="JD8" t="s">
        <v>384</v>
      </c>
      <c r="JE8">
        <v>1</v>
      </c>
      <c r="JF8">
        <v>1</v>
      </c>
      <c r="JG8">
        <v>0</v>
      </c>
      <c r="JH8">
        <v>1</v>
      </c>
      <c r="JI8">
        <v>0</v>
      </c>
      <c r="JJ8">
        <v>0</v>
      </c>
      <c r="JK8" s="80"/>
      <c r="KS8" s="80"/>
      <c r="LS8" s="80"/>
      <c r="MX8" t="s">
        <v>385</v>
      </c>
      <c r="MY8">
        <v>0</v>
      </c>
      <c r="MZ8">
        <v>1</v>
      </c>
      <c r="NA8">
        <v>1</v>
      </c>
      <c r="NB8">
        <v>1</v>
      </c>
      <c r="NC8">
        <v>1</v>
      </c>
      <c r="ND8">
        <v>1</v>
      </c>
      <c r="NE8">
        <v>1</v>
      </c>
      <c r="NF8">
        <v>1</v>
      </c>
      <c r="NG8">
        <v>1</v>
      </c>
      <c r="NH8">
        <v>0</v>
      </c>
      <c r="NI8">
        <v>0</v>
      </c>
      <c r="NJ8" t="s">
        <v>3077</v>
      </c>
      <c r="NP8">
        <v>1</v>
      </c>
      <c r="NQ8">
        <v>1</v>
      </c>
      <c r="NR8" s="80"/>
      <c r="OE8" s="80"/>
    </row>
    <row r="9" spans="1:498" x14ac:dyDescent="0.25">
      <c r="A9" t="s">
        <v>241</v>
      </c>
      <c r="B9" t="s">
        <v>307</v>
      </c>
      <c r="C9" s="69" t="s">
        <v>389</v>
      </c>
      <c r="D9" t="s">
        <v>309</v>
      </c>
      <c r="E9">
        <v>0</v>
      </c>
      <c r="F9">
        <v>1</v>
      </c>
      <c r="G9">
        <v>0</v>
      </c>
      <c r="T9" s="81"/>
      <c r="AH9" s="81"/>
      <c r="AI9" t="s">
        <v>572</v>
      </c>
      <c r="AJ9" t="s">
        <v>310</v>
      </c>
      <c r="AK9">
        <v>1</v>
      </c>
      <c r="AL9">
        <v>0</v>
      </c>
      <c r="AM9">
        <v>0</v>
      </c>
      <c r="AN9">
        <v>0</v>
      </c>
      <c r="AO9">
        <v>0</v>
      </c>
      <c r="AP9">
        <v>0</v>
      </c>
      <c r="AQ9" t="s">
        <v>352</v>
      </c>
      <c r="AR9" t="s">
        <v>411</v>
      </c>
      <c r="AT9" t="s">
        <v>250</v>
      </c>
      <c r="AU9" s="81"/>
      <c r="BV9" s="80"/>
      <c r="BX9" t="s">
        <v>251</v>
      </c>
      <c r="BZ9" t="s">
        <v>2928</v>
      </c>
      <c r="CA9">
        <v>0</v>
      </c>
      <c r="CB9">
        <v>0</v>
      </c>
      <c r="CC9">
        <v>1</v>
      </c>
      <c r="CD9">
        <v>1</v>
      </c>
      <c r="CE9">
        <v>1</v>
      </c>
      <c r="CF9">
        <v>1</v>
      </c>
      <c r="CG9">
        <v>1</v>
      </c>
      <c r="CH9">
        <v>1</v>
      </c>
      <c r="CI9">
        <v>1</v>
      </c>
      <c r="CJ9">
        <v>1</v>
      </c>
      <c r="CK9">
        <v>1</v>
      </c>
      <c r="CL9">
        <v>1</v>
      </c>
      <c r="CM9">
        <v>0</v>
      </c>
      <c r="CN9">
        <v>0</v>
      </c>
      <c r="CO9">
        <v>1</v>
      </c>
      <c r="CP9">
        <v>1</v>
      </c>
      <c r="CQ9">
        <v>1</v>
      </c>
      <c r="CR9">
        <v>0</v>
      </c>
      <c r="CS9" s="81"/>
      <c r="CU9" t="s">
        <v>240</v>
      </c>
      <c r="CW9" t="s">
        <v>240</v>
      </c>
      <c r="CX9" s="81"/>
      <c r="DD9" t="s">
        <v>337</v>
      </c>
      <c r="DE9">
        <v>0</v>
      </c>
      <c r="DF9">
        <v>0</v>
      </c>
      <c r="DG9">
        <v>1</v>
      </c>
      <c r="DH9">
        <v>0</v>
      </c>
      <c r="DN9" t="s">
        <v>394</v>
      </c>
      <c r="DO9">
        <v>0</v>
      </c>
      <c r="DP9">
        <v>0</v>
      </c>
      <c r="DQ9">
        <v>0</v>
      </c>
      <c r="DR9">
        <v>0</v>
      </c>
      <c r="DS9">
        <v>0</v>
      </c>
      <c r="DT9">
        <v>0</v>
      </c>
      <c r="DU9">
        <v>0</v>
      </c>
      <c r="DV9">
        <v>1</v>
      </c>
      <c r="DW9">
        <v>0</v>
      </c>
      <c r="DX9">
        <v>0</v>
      </c>
      <c r="DY9" t="s">
        <v>257</v>
      </c>
      <c r="DZ9" s="80"/>
      <c r="EC9" t="s">
        <v>240</v>
      </c>
      <c r="EF9" s="80"/>
      <c r="EP9" t="s">
        <v>358</v>
      </c>
      <c r="EQ9">
        <v>0</v>
      </c>
      <c r="ER9">
        <v>1</v>
      </c>
      <c r="ES9">
        <v>0</v>
      </c>
      <c r="ET9">
        <v>0</v>
      </c>
      <c r="EU9">
        <v>0</v>
      </c>
      <c r="EV9">
        <v>0</v>
      </c>
      <c r="EW9">
        <v>0</v>
      </c>
      <c r="GL9" s="80"/>
      <c r="GM9" t="s">
        <v>2964</v>
      </c>
      <c r="GU9">
        <v>1</v>
      </c>
      <c r="GV9" t="s">
        <v>2980</v>
      </c>
      <c r="GW9">
        <v>1</v>
      </c>
      <c r="GX9">
        <v>1</v>
      </c>
      <c r="GY9">
        <v>1</v>
      </c>
      <c r="GZ9">
        <v>1</v>
      </c>
      <c r="HA9">
        <v>1</v>
      </c>
      <c r="HB9">
        <v>1</v>
      </c>
      <c r="HC9">
        <v>0</v>
      </c>
      <c r="HD9">
        <v>0</v>
      </c>
      <c r="HE9">
        <v>1</v>
      </c>
      <c r="HF9">
        <v>1</v>
      </c>
      <c r="HG9">
        <v>1</v>
      </c>
      <c r="HH9">
        <v>1</v>
      </c>
      <c r="HI9">
        <v>1</v>
      </c>
      <c r="HJ9">
        <v>0</v>
      </c>
      <c r="HK9">
        <v>0</v>
      </c>
      <c r="HL9" t="s">
        <v>318</v>
      </c>
      <c r="HM9" s="80"/>
      <c r="IM9" t="s">
        <v>3049</v>
      </c>
      <c r="IN9">
        <v>1</v>
      </c>
      <c r="IO9">
        <v>1</v>
      </c>
      <c r="IR9">
        <v>1</v>
      </c>
      <c r="IW9" t="s">
        <v>2541</v>
      </c>
      <c r="IX9">
        <v>0</v>
      </c>
      <c r="IY9">
        <v>0</v>
      </c>
      <c r="IZ9">
        <v>0</v>
      </c>
      <c r="JA9">
        <v>0</v>
      </c>
      <c r="JB9">
        <v>1</v>
      </c>
      <c r="JC9">
        <v>0</v>
      </c>
      <c r="JD9" t="s">
        <v>399</v>
      </c>
      <c r="JE9">
        <v>1</v>
      </c>
      <c r="JF9">
        <v>0</v>
      </c>
      <c r="JG9">
        <v>0</v>
      </c>
      <c r="JH9">
        <v>0</v>
      </c>
      <c r="JI9">
        <v>0</v>
      </c>
      <c r="JJ9">
        <v>0</v>
      </c>
      <c r="JK9" s="80"/>
      <c r="JW9" t="s">
        <v>400</v>
      </c>
      <c r="JX9">
        <v>0</v>
      </c>
      <c r="JY9">
        <v>0</v>
      </c>
      <c r="JZ9">
        <v>1</v>
      </c>
      <c r="KA9">
        <v>0</v>
      </c>
      <c r="KB9">
        <v>1</v>
      </c>
      <c r="KC9">
        <v>0</v>
      </c>
      <c r="KD9">
        <v>0</v>
      </c>
      <c r="KE9">
        <v>0</v>
      </c>
      <c r="KF9">
        <v>0</v>
      </c>
      <c r="KG9">
        <v>0</v>
      </c>
      <c r="KS9" s="80"/>
      <c r="LB9" t="s">
        <v>311</v>
      </c>
      <c r="LC9">
        <v>0</v>
      </c>
      <c r="LD9">
        <v>0</v>
      </c>
      <c r="LE9">
        <v>0</v>
      </c>
      <c r="LF9">
        <v>0</v>
      </c>
      <c r="LG9">
        <v>0</v>
      </c>
      <c r="LH9">
        <v>0</v>
      </c>
      <c r="LI9">
        <v>0</v>
      </c>
      <c r="LJ9">
        <v>1</v>
      </c>
      <c r="LS9" s="80"/>
      <c r="MD9" t="s">
        <v>300</v>
      </c>
      <c r="ME9">
        <v>0</v>
      </c>
      <c r="MF9">
        <v>1</v>
      </c>
      <c r="MG9">
        <v>0</v>
      </c>
      <c r="MH9">
        <v>0</v>
      </c>
      <c r="MI9">
        <v>0</v>
      </c>
      <c r="MJ9">
        <v>0</v>
      </c>
      <c r="MK9">
        <v>0</v>
      </c>
      <c r="ML9">
        <v>0</v>
      </c>
      <c r="MM9">
        <v>0</v>
      </c>
      <c r="MX9" t="s">
        <v>323</v>
      </c>
      <c r="MY9">
        <v>0</v>
      </c>
      <c r="MZ9">
        <v>0</v>
      </c>
      <c r="NA9">
        <v>0</v>
      </c>
      <c r="NB9">
        <v>1</v>
      </c>
      <c r="NC9">
        <v>0</v>
      </c>
      <c r="ND9">
        <v>0</v>
      </c>
      <c r="NE9">
        <v>0</v>
      </c>
      <c r="NF9">
        <v>0</v>
      </c>
      <c r="NG9">
        <v>0</v>
      </c>
      <c r="NH9">
        <v>0</v>
      </c>
      <c r="NI9">
        <v>0</v>
      </c>
      <c r="NJ9" t="s">
        <v>3082</v>
      </c>
      <c r="NK9">
        <v>1</v>
      </c>
      <c r="NR9" s="80"/>
      <c r="NW9" t="s">
        <v>302</v>
      </c>
      <c r="NX9">
        <v>0</v>
      </c>
      <c r="NY9">
        <v>1</v>
      </c>
      <c r="NZ9">
        <v>0</v>
      </c>
      <c r="OE9" s="80"/>
      <c r="OM9" t="s">
        <v>240</v>
      </c>
      <c r="ON9" t="s">
        <v>240</v>
      </c>
      <c r="OO9" t="s">
        <v>3108</v>
      </c>
      <c r="OP9">
        <v>1</v>
      </c>
      <c r="OU9" t="s">
        <v>3118</v>
      </c>
    </row>
    <row r="10" spans="1:498" x14ac:dyDescent="0.25">
      <c r="A10" t="s">
        <v>241</v>
      </c>
      <c r="B10" t="s">
        <v>307</v>
      </c>
      <c r="C10" s="69" t="s">
        <v>389</v>
      </c>
      <c r="D10" t="s">
        <v>409</v>
      </c>
      <c r="E10">
        <v>1</v>
      </c>
      <c r="F10">
        <v>0</v>
      </c>
      <c r="G10">
        <v>1</v>
      </c>
      <c r="T10" s="81"/>
      <c r="U10" t="s">
        <v>335</v>
      </c>
      <c r="V10" t="s">
        <v>410</v>
      </c>
      <c r="W10">
        <v>0</v>
      </c>
      <c r="X10">
        <v>0</v>
      </c>
      <c r="Y10">
        <v>1</v>
      </c>
      <c r="Z10">
        <v>1</v>
      </c>
      <c r="AA10">
        <v>0</v>
      </c>
      <c r="AB10">
        <v>0</v>
      </c>
      <c r="AD10" t="s">
        <v>411</v>
      </c>
      <c r="AF10" t="s">
        <v>413</v>
      </c>
      <c r="AH10" s="81"/>
      <c r="AI10" t="s">
        <v>335</v>
      </c>
      <c r="AJ10" t="s">
        <v>247</v>
      </c>
      <c r="AK10">
        <v>0</v>
      </c>
      <c r="AL10">
        <v>1</v>
      </c>
      <c r="AM10">
        <v>0</v>
      </c>
      <c r="AN10">
        <v>0</v>
      </c>
      <c r="AO10">
        <v>0</v>
      </c>
      <c r="AP10">
        <v>0</v>
      </c>
      <c r="AU10" s="81"/>
      <c r="AV10" t="s">
        <v>335</v>
      </c>
      <c r="AW10" t="s">
        <v>410</v>
      </c>
      <c r="AX10">
        <v>0</v>
      </c>
      <c r="AY10">
        <v>0</v>
      </c>
      <c r="AZ10">
        <v>1</v>
      </c>
      <c r="BA10">
        <v>1</v>
      </c>
      <c r="BB10">
        <v>0</v>
      </c>
      <c r="BC10">
        <v>0</v>
      </c>
      <c r="BE10" t="s">
        <v>411</v>
      </c>
      <c r="BG10" t="s">
        <v>414</v>
      </c>
      <c r="BH10">
        <v>1</v>
      </c>
      <c r="BI10">
        <v>0</v>
      </c>
      <c r="BJ10">
        <v>1</v>
      </c>
      <c r="BK10">
        <v>1</v>
      </c>
      <c r="BL10">
        <v>0</v>
      </c>
      <c r="BM10" t="s">
        <v>413</v>
      </c>
      <c r="BN10" t="s">
        <v>353</v>
      </c>
      <c r="BO10">
        <v>0</v>
      </c>
      <c r="BP10">
        <v>1</v>
      </c>
      <c r="BQ10">
        <v>0</v>
      </c>
      <c r="BR10">
        <v>0</v>
      </c>
      <c r="BS10">
        <v>0</v>
      </c>
      <c r="BT10">
        <v>0</v>
      </c>
      <c r="BU10">
        <v>0</v>
      </c>
      <c r="BV10" s="80"/>
      <c r="BW10" t="s">
        <v>415</v>
      </c>
      <c r="BY10" t="s">
        <v>415</v>
      </c>
      <c r="BZ10" t="s">
        <v>416</v>
      </c>
      <c r="CA10">
        <v>1</v>
      </c>
      <c r="CB10">
        <v>1</v>
      </c>
      <c r="CC10">
        <v>1</v>
      </c>
      <c r="CD10">
        <v>1</v>
      </c>
      <c r="CE10">
        <v>0</v>
      </c>
      <c r="CF10">
        <v>0</v>
      </c>
      <c r="CG10">
        <v>1</v>
      </c>
      <c r="CH10">
        <v>1</v>
      </c>
      <c r="CI10">
        <v>1</v>
      </c>
      <c r="CJ10">
        <v>0</v>
      </c>
      <c r="CK10">
        <v>1</v>
      </c>
      <c r="CL10">
        <v>1</v>
      </c>
      <c r="CM10">
        <v>1</v>
      </c>
      <c r="CN10">
        <v>1</v>
      </c>
      <c r="CO10">
        <v>0</v>
      </c>
      <c r="CP10">
        <v>0</v>
      </c>
      <c r="CQ10">
        <v>0</v>
      </c>
      <c r="CR10">
        <v>0</v>
      </c>
      <c r="CS10" s="81"/>
      <c r="CT10" t="s">
        <v>240</v>
      </c>
      <c r="CV10" t="s">
        <v>240</v>
      </c>
      <c r="CW10" t="s">
        <v>252</v>
      </c>
      <c r="CX10" s="81"/>
      <c r="CY10" t="s">
        <v>287</v>
      </c>
      <c r="CZ10">
        <v>1</v>
      </c>
      <c r="DA10">
        <v>0</v>
      </c>
      <c r="DB10">
        <v>0</v>
      </c>
      <c r="DC10">
        <v>0</v>
      </c>
      <c r="DI10" t="s">
        <v>255</v>
      </c>
      <c r="DJ10">
        <v>0</v>
      </c>
      <c r="DK10">
        <v>0</v>
      </c>
      <c r="DL10">
        <v>0</v>
      </c>
      <c r="DM10">
        <v>0</v>
      </c>
      <c r="DN10" t="s">
        <v>418</v>
      </c>
      <c r="DO10">
        <v>1</v>
      </c>
      <c r="DP10">
        <v>0</v>
      </c>
      <c r="DQ10">
        <v>1</v>
      </c>
      <c r="DR10">
        <v>1</v>
      </c>
      <c r="DS10">
        <v>1</v>
      </c>
      <c r="DT10">
        <v>0</v>
      </c>
      <c r="DU10">
        <v>0</v>
      </c>
      <c r="DV10">
        <v>0</v>
      </c>
      <c r="DW10">
        <v>1</v>
      </c>
      <c r="DX10">
        <v>0</v>
      </c>
      <c r="DY10" t="s">
        <v>357</v>
      </c>
      <c r="DZ10" s="80"/>
      <c r="EA10" t="s">
        <v>252</v>
      </c>
      <c r="EE10" t="s">
        <v>252</v>
      </c>
      <c r="EF10" s="80"/>
      <c r="EG10" t="s">
        <v>419</v>
      </c>
      <c r="EH10">
        <v>1</v>
      </c>
      <c r="EI10">
        <v>0</v>
      </c>
      <c r="EJ10">
        <v>0</v>
      </c>
      <c r="EK10">
        <v>0</v>
      </c>
      <c r="EL10">
        <v>0</v>
      </c>
      <c r="EM10">
        <v>0</v>
      </c>
      <c r="EO10">
        <v>0</v>
      </c>
      <c r="EX10" t="s">
        <v>419</v>
      </c>
      <c r="EY10">
        <v>1</v>
      </c>
      <c r="EZ10">
        <v>0</v>
      </c>
      <c r="FA10">
        <v>0</v>
      </c>
      <c r="FB10">
        <v>0</v>
      </c>
      <c r="FC10">
        <v>0</v>
      </c>
      <c r="FD10">
        <v>0</v>
      </c>
      <c r="FE10">
        <v>0</v>
      </c>
      <c r="FN10" t="s">
        <v>2956</v>
      </c>
      <c r="FO10">
        <v>1</v>
      </c>
      <c r="FT10">
        <v>1</v>
      </c>
      <c r="FU10">
        <v>1</v>
      </c>
      <c r="FW10" t="s">
        <v>421</v>
      </c>
      <c r="FX10">
        <v>1</v>
      </c>
      <c r="FY10">
        <v>0</v>
      </c>
      <c r="FZ10">
        <v>1</v>
      </c>
      <c r="GA10">
        <v>0</v>
      </c>
      <c r="GB10">
        <v>1</v>
      </c>
      <c r="GC10">
        <v>0</v>
      </c>
      <c r="GD10">
        <v>1</v>
      </c>
      <c r="GE10">
        <v>1</v>
      </c>
      <c r="GF10">
        <v>1</v>
      </c>
      <c r="GG10">
        <v>1</v>
      </c>
      <c r="GH10">
        <v>1</v>
      </c>
      <c r="GI10">
        <v>0</v>
      </c>
      <c r="GJ10">
        <v>0</v>
      </c>
      <c r="GK10" t="s">
        <v>292</v>
      </c>
      <c r="GL10" s="80"/>
      <c r="HM10" s="80"/>
      <c r="HN10" t="s">
        <v>3036</v>
      </c>
      <c r="HO10">
        <v>1</v>
      </c>
      <c r="HU10">
        <v>1</v>
      </c>
      <c r="HW10" t="s">
        <v>423</v>
      </c>
      <c r="HX10">
        <v>1</v>
      </c>
      <c r="HY10">
        <v>0</v>
      </c>
      <c r="HZ10">
        <v>1</v>
      </c>
      <c r="IA10">
        <v>0</v>
      </c>
      <c r="IB10">
        <v>1</v>
      </c>
      <c r="IC10">
        <v>0</v>
      </c>
      <c r="ID10">
        <v>1</v>
      </c>
      <c r="IE10">
        <v>1</v>
      </c>
      <c r="IF10">
        <v>0</v>
      </c>
      <c r="IG10">
        <v>1</v>
      </c>
      <c r="IH10">
        <v>1</v>
      </c>
      <c r="II10">
        <v>0</v>
      </c>
      <c r="IJ10">
        <v>0</v>
      </c>
      <c r="IK10" t="s">
        <v>292</v>
      </c>
      <c r="IM10" t="s">
        <v>3044</v>
      </c>
      <c r="IQ10">
        <v>1</v>
      </c>
      <c r="IW10" t="s">
        <v>255</v>
      </c>
      <c r="IX10">
        <v>0</v>
      </c>
      <c r="IY10">
        <v>0</v>
      </c>
      <c r="IZ10">
        <v>0</v>
      </c>
      <c r="JA10">
        <v>0</v>
      </c>
      <c r="JB10">
        <v>0</v>
      </c>
      <c r="JC10">
        <v>0</v>
      </c>
      <c r="JD10" t="s">
        <v>425</v>
      </c>
      <c r="JE10">
        <v>1</v>
      </c>
      <c r="JF10">
        <v>0</v>
      </c>
      <c r="JG10">
        <v>0</v>
      </c>
      <c r="JH10">
        <v>0</v>
      </c>
      <c r="JI10">
        <v>1</v>
      </c>
      <c r="JJ10">
        <v>0</v>
      </c>
      <c r="JK10" s="80"/>
      <c r="JL10" t="s">
        <v>267</v>
      </c>
      <c r="JM10">
        <v>1</v>
      </c>
      <c r="JN10">
        <v>0</v>
      </c>
      <c r="JO10">
        <v>0</v>
      </c>
      <c r="JP10">
        <v>0</v>
      </c>
      <c r="JQ10">
        <v>0</v>
      </c>
      <c r="JR10">
        <v>0</v>
      </c>
      <c r="JS10">
        <v>0</v>
      </c>
      <c r="JT10">
        <v>0</v>
      </c>
      <c r="JU10">
        <v>0</v>
      </c>
      <c r="JV10">
        <v>0</v>
      </c>
      <c r="KH10" t="s">
        <v>426</v>
      </c>
      <c r="KI10">
        <v>0</v>
      </c>
      <c r="KJ10">
        <v>0</v>
      </c>
      <c r="KK10">
        <v>0</v>
      </c>
      <c r="KL10">
        <v>0</v>
      </c>
      <c r="KM10">
        <v>1</v>
      </c>
      <c r="KN10">
        <v>0</v>
      </c>
      <c r="KO10">
        <v>0</v>
      </c>
      <c r="KP10">
        <v>0</v>
      </c>
      <c r="KQ10">
        <v>0</v>
      </c>
      <c r="KR10">
        <v>0</v>
      </c>
      <c r="KS10" s="80"/>
      <c r="KT10" t="s">
        <v>267</v>
      </c>
      <c r="KU10">
        <v>1</v>
      </c>
      <c r="KV10">
        <v>0</v>
      </c>
      <c r="KW10">
        <v>0</v>
      </c>
      <c r="KX10">
        <v>0</v>
      </c>
      <c r="KY10">
        <v>0</v>
      </c>
      <c r="KZ10">
        <v>0</v>
      </c>
      <c r="LA10">
        <v>0</v>
      </c>
      <c r="LK10" t="s">
        <v>267</v>
      </c>
      <c r="LL10">
        <v>1</v>
      </c>
      <c r="LM10">
        <v>0</v>
      </c>
      <c r="LN10">
        <v>0</v>
      </c>
      <c r="LO10">
        <v>0</v>
      </c>
      <c r="LP10">
        <v>0</v>
      </c>
      <c r="LQ10">
        <v>0</v>
      </c>
      <c r="LR10">
        <v>0</v>
      </c>
      <c r="LS10" s="80"/>
      <c r="LT10" t="s">
        <v>267</v>
      </c>
      <c r="LU10">
        <v>1</v>
      </c>
      <c r="LV10">
        <v>0</v>
      </c>
      <c r="LW10">
        <v>0</v>
      </c>
      <c r="LX10">
        <v>0</v>
      </c>
      <c r="LY10">
        <v>0</v>
      </c>
      <c r="LZ10">
        <v>0</v>
      </c>
      <c r="MA10">
        <v>0</v>
      </c>
      <c r="MC10">
        <v>0</v>
      </c>
      <c r="MN10" t="s">
        <v>267</v>
      </c>
      <c r="MO10">
        <v>1</v>
      </c>
      <c r="MP10">
        <v>0</v>
      </c>
      <c r="MQ10">
        <v>0</v>
      </c>
      <c r="MR10">
        <v>0</v>
      </c>
      <c r="MS10">
        <v>0</v>
      </c>
      <c r="MT10">
        <v>0</v>
      </c>
      <c r="MU10">
        <v>0</v>
      </c>
      <c r="MV10">
        <v>0</v>
      </c>
      <c r="MW10">
        <v>0</v>
      </c>
      <c r="MX10" t="s">
        <v>287</v>
      </c>
      <c r="MY10">
        <v>1</v>
      </c>
      <c r="MZ10">
        <v>0</v>
      </c>
      <c r="NA10">
        <v>0</v>
      </c>
      <c r="NB10">
        <v>0</v>
      </c>
      <c r="NC10">
        <v>0</v>
      </c>
      <c r="ND10">
        <v>0</v>
      </c>
      <c r="NE10">
        <v>0</v>
      </c>
      <c r="NF10">
        <v>0</v>
      </c>
      <c r="NG10">
        <v>0</v>
      </c>
      <c r="NH10">
        <v>0</v>
      </c>
      <c r="NI10">
        <v>0</v>
      </c>
      <c r="NR10" s="80"/>
      <c r="NS10" t="s">
        <v>271</v>
      </c>
      <c r="NT10">
        <v>1</v>
      </c>
      <c r="NU10">
        <v>0</v>
      </c>
      <c r="NV10">
        <v>0</v>
      </c>
      <c r="OA10" t="s">
        <v>302</v>
      </c>
      <c r="OB10">
        <v>0</v>
      </c>
      <c r="OC10">
        <v>1</v>
      </c>
      <c r="OD10">
        <v>0</v>
      </c>
      <c r="OE10" s="80"/>
      <c r="OF10" t="s">
        <v>255</v>
      </c>
      <c r="OG10" t="s">
        <v>255</v>
      </c>
      <c r="PB10" t="s">
        <v>255</v>
      </c>
      <c r="PC10" t="s">
        <v>240</v>
      </c>
    </row>
    <row r="11" spans="1:498" x14ac:dyDescent="0.25">
      <c r="A11" t="s">
        <v>331</v>
      </c>
      <c r="B11" t="s">
        <v>307</v>
      </c>
      <c r="C11" s="70" t="s">
        <v>308</v>
      </c>
      <c r="D11" t="s">
        <v>309</v>
      </c>
      <c r="E11">
        <v>0</v>
      </c>
      <c r="F11">
        <v>1</v>
      </c>
      <c r="G11">
        <v>0</v>
      </c>
      <c r="T11" s="81"/>
      <c r="AH11" s="81"/>
      <c r="AI11" t="s">
        <v>335</v>
      </c>
      <c r="AJ11" t="s">
        <v>247</v>
      </c>
      <c r="AK11">
        <v>1</v>
      </c>
      <c r="AL11">
        <v>0</v>
      </c>
      <c r="AM11">
        <v>0</v>
      </c>
      <c r="AN11">
        <v>0</v>
      </c>
      <c r="AO11">
        <v>0</v>
      </c>
      <c r="AP11">
        <v>0</v>
      </c>
      <c r="AQ11" t="s">
        <v>352</v>
      </c>
      <c r="AR11" t="s">
        <v>249</v>
      </c>
      <c r="AT11" t="s">
        <v>250</v>
      </c>
      <c r="AU11" s="81"/>
      <c r="BV11" s="80"/>
      <c r="BX11" t="s">
        <v>251</v>
      </c>
      <c r="BZ11" t="s">
        <v>429</v>
      </c>
      <c r="CA11">
        <v>0</v>
      </c>
      <c r="CB11">
        <v>0</v>
      </c>
      <c r="CC11">
        <v>1</v>
      </c>
      <c r="CD11">
        <v>1</v>
      </c>
      <c r="CE11">
        <v>0</v>
      </c>
      <c r="CF11">
        <v>0</v>
      </c>
      <c r="CG11">
        <v>1</v>
      </c>
      <c r="CH11">
        <v>1</v>
      </c>
      <c r="CI11">
        <v>1</v>
      </c>
      <c r="CJ11">
        <v>0</v>
      </c>
      <c r="CK11">
        <v>0</v>
      </c>
      <c r="CL11">
        <v>0</v>
      </c>
      <c r="CM11">
        <v>1</v>
      </c>
      <c r="CN11">
        <v>0</v>
      </c>
      <c r="CO11">
        <v>0</v>
      </c>
      <c r="CP11">
        <v>0</v>
      </c>
      <c r="CQ11">
        <v>0</v>
      </c>
      <c r="CR11">
        <v>0</v>
      </c>
      <c r="CS11" s="81"/>
      <c r="CU11" t="s">
        <v>240</v>
      </c>
      <c r="CW11" t="s">
        <v>240</v>
      </c>
      <c r="CX11" s="81"/>
      <c r="DD11" t="s">
        <v>432</v>
      </c>
      <c r="DE11">
        <v>0</v>
      </c>
      <c r="DF11">
        <v>1</v>
      </c>
      <c r="DG11">
        <v>0</v>
      </c>
      <c r="DH11">
        <v>1</v>
      </c>
      <c r="DN11" t="s">
        <v>434</v>
      </c>
      <c r="DO11">
        <v>1</v>
      </c>
      <c r="DP11">
        <v>1</v>
      </c>
      <c r="DQ11">
        <v>0</v>
      </c>
      <c r="DR11">
        <v>0</v>
      </c>
      <c r="DS11">
        <v>0</v>
      </c>
      <c r="DT11">
        <v>0</v>
      </c>
      <c r="DU11">
        <v>0</v>
      </c>
      <c r="DV11">
        <v>1</v>
      </c>
      <c r="DW11">
        <v>0</v>
      </c>
      <c r="DX11">
        <v>0</v>
      </c>
      <c r="DY11" t="s">
        <v>435</v>
      </c>
      <c r="DZ11" s="80"/>
      <c r="EC11" t="s">
        <v>255</v>
      </c>
      <c r="EF11" s="80"/>
      <c r="EP11" t="s">
        <v>358</v>
      </c>
      <c r="EQ11">
        <v>0</v>
      </c>
      <c r="ER11">
        <v>1</v>
      </c>
      <c r="ES11">
        <v>0</v>
      </c>
      <c r="ET11">
        <v>0</v>
      </c>
      <c r="EU11">
        <v>0</v>
      </c>
      <c r="EV11">
        <v>0</v>
      </c>
      <c r="EW11">
        <v>0</v>
      </c>
      <c r="GL11" s="80"/>
      <c r="GM11" t="s">
        <v>2964</v>
      </c>
      <c r="GU11">
        <v>1</v>
      </c>
      <c r="GV11" t="s">
        <v>396</v>
      </c>
      <c r="GW11">
        <v>1</v>
      </c>
      <c r="GX11">
        <v>1</v>
      </c>
      <c r="GY11">
        <v>1</v>
      </c>
      <c r="GZ11">
        <v>1</v>
      </c>
      <c r="HA11">
        <v>1</v>
      </c>
      <c r="HB11">
        <v>1</v>
      </c>
      <c r="HC11">
        <v>0</v>
      </c>
      <c r="HD11">
        <v>0</v>
      </c>
      <c r="HE11">
        <v>1</v>
      </c>
      <c r="HF11">
        <v>1</v>
      </c>
      <c r="HG11">
        <v>1</v>
      </c>
      <c r="HH11">
        <v>1</v>
      </c>
      <c r="HI11">
        <v>0</v>
      </c>
      <c r="HJ11">
        <v>0</v>
      </c>
      <c r="HK11">
        <v>0</v>
      </c>
      <c r="HL11" t="s">
        <v>255</v>
      </c>
      <c r="HM11" s="80"/>
      <c r="IM11" t="s">
        <v>3048</v>
      </c>
      <c r="IO11">
        <v>1</v>
      </c>
      <c r="IW11" t="s">
        <v>438</v>
      </c>
      <c r="IX11">
        <v>1</v>
      </c>
      <c r="IY11">
        <v>1</v>
      </c>
      <c r="IZ11">
        <v>0</v>
      </c>
      <c r="JA11">
        <v>1</v>
      </c>
      <c r="JB11">
        <v>0</v>
      </c>
      <c r="JC11">
        <v>0</v>
      </c>
      <c r="JD11" t="s">
        <v>439</v>
      </c>
      <c r="JE11">
        <v>1</v>
      </c>
      <c r="JF11">
        <v>1</v>
      </c>
      <c r="JG11">
        <v>1</v>
      </c>
      <c r="JH11">
        <v>1</v>
      </c>
      <c r="JI11">
        <v>0</v>
      </c>
      <c r="JJ11">
        <v>1</v>
      </c>
      <c r="JK11" s="80"/>
      <c r="JW11" t="s">
        <v>440</v>
      </c>
      <c r="JX11">
        <v>0</v>
      </c>
      <c r="JY11">
        <v>1</v>
      </c>
      <c r="JZ11">
        <v>1</v>
      </c>
      <c r="KA11">
        <v>1</v>
      </c>
      <c r="KB11">
        <v>1</v>
      </c>
      <c r="KC11">
        <v>0</v>
      </c>
      <c r="KD11">
        <v>0</v>
      </c>
      <c r="KE11">
        <v>0</v>
      </c>
      <c r="KF11">
        <v>0</v>
      </c>
      <c r="KG11">
        <v>0</v>
      </c>
      <c r="KS11" s="80"/>
      <c r="LB11" t="s">
        <v>441</v>
      </c>
      <c r="LC11">
        <v>0</v>
      </c>
      <c r="LD11">
        <v>1</v>
      </c>
      <c r="LE11">
        <v>1</v>
      </c>
      <c r="LF11">
        <v>0</v>
      </c>
      <c r="LG11">
        <v>0</v>
      </c>
      <c r="LH11">
        <v>0</v>
      </c>
      <c r="LI11">
        <v>0</v>
      </c>
      <c r="LJ11">
        <v>0</v>
      </c>
      <c r="LS11" s="80"/>
      <c r="MD11" t="s">
        <v>442</v>
      </c>
      <c r="ME11">
        <v>0</v>
      </c>
      <c r="MF11">
        <v>0</v>
      </c>
      <c r="MG11">
        <v>0</v>
      </c>
      <c r="MH11">
        <v>0</v>
      </c>
      <c r="MI11">
        <v>0</v>
      </c>
      <c r="MJ11">
        <v>0</v>
      </c>
      <c r="MK11">
        <v>0</v>
      </c>
      <c r="ML11">
        <v>0</v>
      </c>
      <c r="MM11">
        <v>0</v>
      </c>
      <c r="MX11" t="s">
        <v>255</v>
      </c>
      <c r="MY11">
        <v>0</v>
      </c>
      <c r="MZ11">
        <v>0</v>
      </c>
      <c r="NA11">
        <v>0</v>
      </c>
      <c r="NB11">
        <v>0</v>
      </c>
      <c r="NC11">
        <v>0</v>
      </c>
      <c r="ND11">
        <v>0</v>
      </c>
      <c r="NE11">
        <v>0</v>
      </c>
      <c r="NF11">
        <v>0</v>
      </c>
      <c r="NG11">
        <v>0</v>
      </c>
      <c r="NH11">
        <v>0</v>
      </c>
      <c r="NI11">
        <v>0</v>
      </c>
      <c r="NR11" s="80"/>
      <c r="NW11" t="s">
        <v>375</v>
      </c>
      <c r="NX11">
        <v>1</v>
      </c>
      <c r="NY11">
        <v>0</v>
      </c>
      <c r="NZ11">
        <v>1</v>
      </c>
      <c r="OE11" s="80"/>
      <c r="OM11" t="s">
        <v>240</v>
      </c>
      <c r="ON11" t="s">
        <v>255</v>
      </c>
      <c r="OO11" t="s">
        <v>255</v>
      </c>
      <c r="OT11">
        <v>1</v>
      </c>
      <c r="OU11" t="s">
        <v>255</v>
      </c>
      <c r="PA11">
        <v>1</v>
      </c>
    </row>
    <row r="12" spans="1:498" x14ac:dyDescent="0.25">
      <c r="A12" t="s">
        <v>331</v>
      </c>
      <c r="B12" t="s">
        <v>242</v>
      </c>
      <c r="C12" s="70" t="s">
        <v>308</v>
      </c>
      <c r="D12" t="s">
        <v>350</v>
      </c>
      <c r="E12">
        <v>0</v>
      </c>
      <c r="F12">
        <v>1</v>
      </c>
      <c r="G12">
        <v>1</v>
      </c>
      <c r="T12" s="81"/>
      <c r="AH12" s="81"/>
      <c r="AI12" t="s">
        <v>335</v>
      </c>
      <c r="AJ12" t="s">
        <v>247</v>
      </c>
      <c r="AK12">
        <v>1</v>
      </c>
      <c r="AL12">
        <v>0</v>
      </c>
      <c r="AM12">
        <v>0</v>
      </c>
      <c r="AN12">
        <v>0</v>
      </c>
      <c r="AO12">
        <v>0</v>
      </c>
      <c r="AP12">
        <v>0</v>
      </c>
      <c r="AQ12" t="s">
        <v>352</v>
      </c>
      <c r="AR12" t="s">
        <v>336</v>
      </c>
      <c r="AT12" t="s">
        <v>250</v>
      </c>
      <c r="AU12" s="81"/>
      <c r="AV12" t="s">
        <v>335</v>
      </c>
      <c r="AW12" t="s">
        <v>247</v>
      </c>
      <c r="AX12">
        <v>1</v>
      </c>
      <c r="AY12">
        <v>0</v>
      </c>
      <c r="AZ12">
        <v>0</v>
      </c>
      <c r="BA12">
        <v>0</v>
      </c>
      <c r="BB12">
        <v>0</v>
      </c>
      <c r="BC12">
        <v>0</v>
      </c>
      <c r="BD12" t="s">
        <v>282</v>
      </c>
      <c r="BE12" t="s">
        <v>336</v>
      </c>
      <c r="BM12" t="s">
        <v>445</v>
      </c>
      <c r="BV12" s="80"/>
      <c r="BX12" t="s">
        <v>251</v>
      </c>
      <c r="BY12" t="s">
        <v>415</v>
      </c>
      <c r="BZ12" t="s">
        <v>446</v>
      </c>
      <c r="CA12">
        <v>0</v>
      </c>
      <c r="CB12">
        <v>0</v>
      </c>
      <c r="CC12">
        <v>1</v>
      </c>
      <c r="CD12">
        <v>1</v>
      </c>
      <c r="CE12">
        <v>1</v>
      </c>
      <c r="CF12">
        <v>1</v>
      </c>
      <c r="CG12">
        <v>1</v>
      </c>
      <c r="CH12">
        <v>1</v>
      </c>
      <c r="CI12">
        <v>1</v>
      </c>
      <c r="CJ12">
        <v>0</v>
      </c>
      <c r="CK12">
        <v>1</v>
      </c>
      <c r="CL12">
        <v>0</v>
      </c>
      <c r="CM12">
        <v>0</v>
      </c>
      <c r="CN12">
        <v>1</v>
      </c>
      <c r="CO12">
        <v>0</v>
      </c>
      <c r="CP12">
        <v>0</v>
      </c>
      <c r="CQ12">
        <v>0</v>
      </c>
      <c r="CR12">
        <v>0</v>
      </c>
      <c r="CS12" s="81"/>
      <c r="CU12" t="s">
        <v>240</v>
      </c>
      <c r="CV12" t="s">
        <v>240</v>
      </c>
      <c r="CW12" t="s">
        <v>252</v>
      </c>
      <c r="CX12" s="81"/>
      <c r="DD12" t="s">
        <v>355</v>
      </c>
      <c r="DE12">
        <v>0</v>
      </c>
      <c r="DF12">
        <v>1</v>
      </c>
      <c r="DG12">
        <v>1</v>
      </c>
      <c r="DH12">
        <v>0</v>
      </c>
      <c r="DI12" t="s">
        <v>287</v>
      </c>
      <c r="DJ12">
        <v>1</v>
      </c>
      <c r="DK12">
        <v>0</v>
      </c>
      <c r="DL12">
        <v>0</v>
      </c>
      <c r="DM12">
        <v>0</v>
      </c>
      <c r="DN12" t="s">
        <v>448</v>
      </c>
      <c r="DO12">
        <v>0</v>
      </c>
      <c r="DP12">
        <v>1</v>
      </c>
      <c r="DQ12">
        <v>1</v>
      </c>
      <c r="DR12">
        <v>0</v>
      </c>
      <c r="DS12">
        <v>0</v>
      </c>
      <c r="DT12">
        <v>0</v>
      </c>
      <c r="DU12">
        <v>0</v>
      </c>
      <c r="DV12">
        <v>1</v>
      </c>
      <c r="DW12">
        <v>1</v>
      </c>
      <c r="DX12">
        <v>0</v>
      </c>
      <c r="DY12" t="s">
        <v>357</v>
      </c>
      <c r="DZ12" s="80"/>
      <c r="EC12" t="s">
        <v>255</v>
      </c>
      <c r="EE12" t="s">
        <v>240</v>
      </c>
      <c r="EF12" s="80"/>
      <c r="EP12" t="s">
        <v>449</v>
      </c>
      <c r="EQ12">
        <v>0</v>
      </c>
      <c r="ER12">
        <v>1</v>
      </c>
      <c r="ES12">
        <v>0</v>
      </c>
      <c r="ET12">
        <v>0</v>
      </c>
      <c r="EU12">
        <v>1</v>
      </c>
      <c r="EV12">
        <v>0</v>
      </c>
      <c r="EW12">
        <v>0</v>
      </c>
      <c r="EX12" t="s">
        <v>452</v>
      </c>
      <c r="EY12">
        <v>0</v>
      </c>
      <c r="EZ12">
        <v>1</v>
      </c>
      <c r="FA12">
        <v>0</v>
      </c>
      <c r="FB12">
        <v>1</v>
      </c>
      <c r="FC12">
        <v>1</v>
      </c>
      <c r="FD12">
        <v>0</v>
      </c>
      <c r="FE12">
        <v>0</v>
      </c>
      <c r="GL12" s="80"/>
      <c r="GM12" t="s">
        <v>2964</v>
      </c>
      <c r="GU12">
        <v>1</v>
      </c>
      <c r="GV12" t="s">
        <v>451</v>
      </c>
      <c r="GW12">
        <v>1</v>
      </c>
      <c r="GX12">
        <v>1</v>
      </c>
      <c r="GY12">
        <v>1</v>
      </c>
      <c r="GZ12">
        <v>1</v>
      </c>
      <c r="HA12">
        <v>1</v>
      </c>
      <c r="HB12">
        <v>1</v>
      </c>
      <c r="HC12">
        <v>1</v>
      </c>
      <c r="HD12">
        <v>0</v>
      </c>
      <c r="HE12">
        <v>1</v>
      </c>
      <c r="HF12">
        <v>1</v>
      </c>
      <c r="HG12">
        <v>1</v>
      </c>
      <c r="HH12">
        <v>1</v>
      </c>
      <c r="HI12">
        <v>0</v>
      </c>
      <c r="HJ12">
        <v>0</v>
      </c>
      <c r="HK12">
        <v>0</v>
      </c>
      <c r="HL12" t="s">
        <v>262</v>
      </c>
      <c r="HM12" s="80"/>
      <c r="HN12" t="s">
        <v>255</v>
      </c>
      <c r="HW12" t="s">
        <v>453</v>
      </c>
      <c r="HX12">
        <v>1</v>
      </c>
      <c r="HY12">
        <v>1</v>
      </c>
      <c r="HZ12">
        <v>1</v>
      </c>
      <c r="IA12">
        <v>1</v>
      </c>
      <c r="IB12">
        <v>1</v>
      </c>
      <c r="IC12">
        <v>1</v>
      </c>
      <c r="ID12">
        <v>1</v>
      </c>
      <c r="IE12">
        <v>1</v>
      </c>
      <c r="IF12">
        <v>0</v>
      </c>
      <c r="IG12">
        <v>0</v>
      </c>
      <c r="IH12">
        <v>0</v>
      </c>
      <c r="II12">
        <v>0</v>
      </c>
      <c r="IJ12">
        <v>0</v>
      </c>
      <c r="IK12" t="s">
        <v>361</v>
      </c>
      <c r="IM12" t="s">
        <v>3050</v>
      </c>
      <c r="IN12">
        <v>1</v>
      </c>
      <c r="IQ12">
        <v>1</v>
      </c>
      <c r="IR12">
        <v>1</v>
      </c>
      <c r="IW12" t="s">
        <v>455</v>
      </c>
      <c r="IX12">
        <v>1</v>
      </c>
      <c r="IY12">
        <v>0</v>
      </c>
      <c r="IZ12">
        <v>0</v>
      </c>
      <c r="JA12">
        <v>1</v>
      </c>
      <c r="JB12">
        <v>0</v>
      </c>
      <c r="JC12">
        <v>0</v>
      </c>
      <c r="JD12" t="s">
        <v>456</v>
      </c>
      <c r="JE12">
        <v>0</v>
      </c>
      <c r="JF12">
        <v>1</v>
      </c>
      <c r="JG12">
        <v>1</v>
      </c>
      <c r="JH12">
        <v>1</v>
      </c>
      <c r="JI12">
        <v>1</v>
      </c>
      <c r="JJ12">
        <v>1</v>
      </c>
      <c r="JK12" s="80"/>
      <c r="JW12" t="s">
        <v>457</v>
      </c>
      <c r="JX12">
        <v>0</v>
      </c>
      <c r="JY12">
        <v>1</v>
      </c>
      <c r="JZ12">
        <v>1</v>
      </c>
      <c r="KA12">
        <v>1</v>
      </c>
      <c r="KB12">
        <v>1</v>
      </c>
      <c r="KC12">
        <v>0</v>
      </c>
      <c r="KD12">
        <v>1</v>
      </c>
      <c r="KE12">
        <v>1</v>
      </c>
      <c r="KF12">
        <v>0</v>
      </c>
      <c r="KG12">
        <v>0</v>
      </c>
      <c r="KH12" t="s">
        <v>458</v>
      </c>
      <c r="KI12">
        <v>0</v>
      </c>
      <c r="KJ12">
        <v>0</v>
      </c>
      <c r="KK12">
        <v>1</v>
      </c>
      <c r="KL12">
        <v>0</v>
      </c>
      <c r="KM12">
        <v>1</v>
      </c>
      <c r="KN12">
        <v>0</v>
      </c>
      <c r="KO12">
        <v>0</v>
      </c>
      <c r="KP12">
        <v>1</v>
      </c>
      <c r="KQ12">
        <v>0</v>
      </c>
      <c r="KR12">
        <v>0</v>
      </c>
      <c r="KS12" s="80"/>
      <c r="LB12" t="s">
        <v>459</v>
      </c>
      <c r="LC12">
        <v>0</v>
      </c>
      <c r="LD12">
        <v>1</v>
      </c>
      <c r="LE12">
        <v>1</v>
      </c>
      <c r="LF12">
        <v>1</v>
      </c>
      <c r="LG12">
        <v>1</v>
      </c>
      <c r="LH12">
        <v>0</v>
      </c>
      <c r="LI12">
        <v>0</v>
      </c>
      <c r="LJ12">
        <v>0</v>
      </c>
      <c r="LK12" t="s">
        <v>459</v>
      </c>
      <c r="LL12">
        <v>0</v>
      </c>
      <c r="LM12">
        <v>1</v>
      </c>
      <c r="LN12">
        <v>1</v>
      </c>
      <c r="LO12">
        <v>1</v>
      </c>
      <c r="LP12">
        <v>1</v>
      </c>
      <c r="LQ12">
        <v>0</v>
      </c>
      <c r="LR12">
        <v>0</v>
      </c>
      <c r="LS12" s="80"/>
      <c r="MD12" t="s">
        <v>460</v>
      </c>
      <c r="ME12">
        <v>0</v>
      </c>
      <c r="MF12">
        <v>1</v>
      </c>
      <c r="MG12">
        <v>1</v>
      </c>
      <c r="MH12">
        <v>1</v>
      </c>
      <c r="MI12">
        <v>1</v>
      </c>
      <c r="MJ12">
        <v>1</v>
      </c>
      <c r="MK12">
        <v>0</v>
      </c>
      <c r="ML12">
        <v>0</v>
      </c>
      <c r="MM12">
        <v>0</v>
      </c>
      <c r="MN12" t="s">
        <v>460</v>
      </c>
      <c r="MO12">
        <v>0</v>
      </c>
      <c r="MP12">
        <v>1</v>
      </c>
      <c r="MQ12">
        <v>1</v>
      </c>
      <c r="MR12">
        <v>1</v>
      </c>
      <c r="MS12">
        <v>1</v>
      </c>
      <c r="MT12">
        <v>1</v>
      </c>
      <c r="MU12">
        <v>0</v>
      </c>
      <c r="MV12">
        <v>0</v>
      </c>
      <c r="MW12">
        <v>0</v>
      </c>
      <c r="MX12" t="s">
        <v>2699</v>
      </c>
      <c r="MY12">
        <v>0</v>
      </c>
      <c r="MZ12">
        <v>0</v>
      </c>
      <c r="NA12">
        <v>0</v>
      </c>
      <c r="NB12">
        <v>1</v>
      </c>
      <c r="NC12">
        <v>1</v>
      </c>
      <c r="ND12">
        <v>1</v>
      </c>
      <c r="NE12">
        <v>0</v>
      </c>
      <c r="NF12">
        <v>1</v>
      </c>
      <c r="NG12">
        <v>0</v>
      </c>
      <c r="NH12">
        <v>1</v>
      </c>
      <c r="NI12">
        <v>0</v>
      </c>
      <c r="NJ12" t="s">
        <v>3086</v>
      </c>
      <c r="NM12">
        <v>1</v>
      </c>
      <c r="NN12">
        <v>1</v>
      </c>
      <c r="NR12" s="80"/>
      <c r="NW12" t="s">
        <v>375</v>
      </c>
      <c r="NX12">
        <v>1</v>
      </c>
      <c r="NY12">
        <v>0</v>
      </c>
      <c r="NZ12">
        <v>1</v>
      </c>
      <c r="OA12" t="s">
        <v>375</v>
      </c>
      <c r="OB12">
        <v>1</v>
      </c>
      <c r="OC12">
        <v>0</v>
      </c>
      <c r="OD12">
        <v>1</v>
      </c>
      <c r="OE12" s="80"/>
      <c r="OM12" t="s">
        <v>252</v>
      </c>
      <c r="ON12" t="s">
        <v>240</v>
      </c>
      <c r="OO12" t="s">
        <v>3101</v>
      </c>
      <c r="OQ12">
        <v>1</v>
      </c>
      <c r="OU12" t="s">
        <v>3114</v>
      </c>
      <c r="PB12" t="s">
        <v>252</v>
      </c>
      <c r="PC12" t="s">
        <v>252</v>
      </c>
      <c r="PH12" t="s">
        <v>3117</v>
      </c>
      <c r="PJ12">
        <v>1</v>
      </c>
    </row>
    <row r="13" spans="1:498" x14ac:dyDescent="0.25">
      <c r="A13" t="s">
        <v>331</v>
      </c>
      <c r="B13" t="s">
        <v>242</v>
      </c>
      <c r="C13" s="70" t="s">
        <v>308</v>
      </c>
      <c r="D13" t="s">
        <v>309</v>
      </c>
      <c r="E13">
        <v>0</v>
      </c>
      <c r="F13">
        <v>1</v>
      </c>
      <c r="G13">
        <v>0</v>
      </c>
      <c r="T13" s="81"/>
      <c r="AH13" s="81"/>
      <c r="AI13" t="s">
        <v>335</v>
      </c>
      <c r="AJ13" t="s">
        <v>247</v>
      </c>
      <c r="AK13">
        <v>1</v>
      </c>
      <c r="AL13">
        <v>0</v>
      </c>
      <c r="AM13">
        <v>0</v>
      </c>
      <c r="AN13">
        <v>0</v>
      </c>
      <c r="AO13">
        <v>0</v>
      </c>
      <c r="AP13">
        <v>0</v>
      </c>
      <c r="AQ13" t="s">
        <v>352</v>
      </c>
      <c r="AR13" t="s">
        <v>336</v>
      </c>
      <c r="AT13" t="s">
        <v>250</v>
      </c>
      <c r="AU13" s="81"/>
      <c r="BV13" s="80"/>
      <c r="BX13" t="s">
        <v>251</v>
      </c>
      <c r="BZ13" t="s">
        <v>2929</v>
      </c>
      <c r="CA13">
        <v>0</v>
      </c>
      <c r="CB13">
        <v>0</v>
      </c>
      <c r="CC13">
        <v>1</v>
      </c>
      <c r="CD13">
        <v>1</v>
      </c>
      <c r="CE13">
        <v>1</v>
      </c>
      <c r="CF13">
        <v>1</v>
      </c>
      <c r="CG13">
        <v>1</v>
      </c>
      <c r="CH13">
        <v>1</v>
      </c>
      <c r="CI13">
        <v>1</v>
      </c>
      <c r="CJ13">
        <v>1</v>
      </c>
      <c r="CK13">
        <v>1</v>
      </c>
      <c r="CL13">
        <v>1</v>
      </c>
      <c r="CM13">
        <v>0</v>
      </c>
      <c r="CN13">
        <v>0</v>
      </c>
      <c r="CO13">
        <v>1</v>
      </c>
      <c r="CP13">
        <v>1</v>
      </c>
      <c r="CQ13">
        <v>0</v>
      </c>
      <c r="CR13">
        <v>0</v>
      </c>
      <c r="CS13" s="81"/>
      <c r="CU13" t="s">
        <v>240</v>
      </c>
      <c r="CW13" t="s">
        <v>252</v>
      </c>
      <c r="CX13" s="81"/>
      <c r="DD13" t="s">
        <v>468</v>
      </c>
      <c r="DE13">
        <v>0</v>
      </c>
      <c r="DF13">
        <v>1</v>
      </c>
      <c r="DG13">
        <v>1</v>
      </c>
      <c r="DH13">
        <v>0</v>
      </c>
      <c r="DN13" t="s">
        <v>469</v>
      </c>
      <c r="DO13">
        <v>0</v>
      </c>
      <c r="DP13">
        <v>1</v>
      </c>
      <c r="DQ13">
        <v>1</v>
      </c>
      <c r="DR13">
        <v>0</v>
      </c>
      <c r="DS13">
        <v>1</v>
      </c>
      <c r="DT13">
        <v>0</v>
      </c>
      <c r="DU13">
        <v>0</v>
      </c>
      <c r="DV13">
        <v>1</v>
      </c>
      <c r="DW13">
        <v>1</v>
      </c>
      <c r="DX13">
        <v>0</v>
      </c>
      <c r="DY13" t="s">
        <v>257</v>
      </c>
      <c r="DZ13" s="80"/>
      <c r="EC13" t="s">
        <v>252</v>
      </c>
      <c r="EF13" s="80"/>
      <c r="EP13" t="s">
        <v>358</v>
      </c>
      <c r="EQ13">
        <v>0</v>
      </c>
      <c r="ER13">
        <v>1</v>
      </c>
      <c r="ES13">
        <v>0</v>
      </c>
      <c r="ET13">
        <v>0</v>
      </c>
      <c r="EU13">
        <v>0</v>
      </c>
      <c r="EV13">
        <v>0</v>
      </c>
      <c r="EW13">
        <v>0</v>
      </c>
      <c r="GL13" s="80"/>
      <c r="GM13" t="s">
        <v>2984</v>
      </c>
      <c r="GQ13">
        <v>1</v>
      </c>
      <c r="GV13" t="s">
        <v>472</v>
      </c>
      <c r="GW13">
        <v>1</v>
      </c>
      <c r="GX13">
        <v>0</v>
      </c>
      <c r="GY13">
        <v>1</v>
      </c>
      <c r="GZ13">
        <v>1</v>
      </c>
      <c r="HA13">
        <v>1</v>
      </c>
      <c r="HB13">
        <v>1</v>
      </c>
      <c r="HC13">
        <v>0</v>
      </c>
      <c r="HD13">
        <v>0</v>
      </c>
      <c r="HE13">
        <v>1</v>
      </c>
      <c r="HF13">
        <v>1</v>
      </c>
      <c r="HG13">
        <v>1</v>
      </c>
      <c r="HH13">
        <v>1</v>
      </c>
      <c r="HI13">
        <v>0</v>
      </c>
      <c r="HJ13">
        <v>0</v>
      </c>
      <c r="HK13">
        <v>0</v>
      </c>
      <c r="HL13" t="s">
        <v>361</v>
      </c>
      <c r="HM13" s="80"/>
      <c r="IM13" t="s">
        <v>3044</v>
      </c>
      <c r="IQ13">
        <v>1</v>
      </c>
      <c r="IW13" t="s">
        <v>474</v>
      </c>
      <c r="IX13">
        <v>0</v>
      </c>
      <c r="IY13">
        <v>1</v>
      </c>
      <c r="IZ13">
        <v>0</v>
      </c>
      <c r="JA13">
        <v>1</v>
      </c>
      <c r="JB13">
        <v>0</v>
      </c>
      <c r="JC13">
        <v>0</v>
      </c>
      <c r="JD13" t="s">
        <v>475</v>
      </c>
      <c r="JE13">
        <v>0</v>
      </c>
      <c r="JF13">
        <v>0</v>
      </c>
      <c r="JG13">
        <v>1</v>
      </c>
      <c r="JH13">
        <v>1</v>
      </c>
      <c r="JI13">
        <v>1</v>
      </c>
      <c r="JJ13">
        <v>1</v>
      </c>
      <c r="JK13" s="80"/>
      <c r="JW13" t="s">
        <v>476</v>
      </c>
      <c r="JX13">
        <v>0</v>
      </c>
      <c r="JY13">
        <v>1</v>
      </c>
      <c r="JZ13">
        <v>1</v>
      </c>
      <c r="KA13">
        <v>0</v>
      </c>
      <c r="KB13">
        <v>0</v>
      </c>
      <c r="KC13">
        <v>0</v>
      </c>
      <c r="KD13">
        <v>0</v>
      </c>
      <c r="KE13">
        <v>0</v>
      </c>
      <c r="KF13">
        <v>0</v>
      </c>
      <c r="KG13">
        <v>0</v>
      </c>
      <c r="KS13" s="80"/>
      <c r="LB13" t="s">
        <v>459</v>
      </c>
      <c r="LC13">
        <v>0</v>
      </c>
      <c r="LD13">
        <v>1</v>
      </c>
      <c r="LE13">
        <v>1</v>
      </c>
      <c r="LF13">
        <v>1</v>
      </c>
      <c r="LG13">
        <v>1</v>
      </c>
      <c r="LH13">
        <v>0</v>
      </c>
      <c r="LI13">
        <v>0</v>
      </c>
      <c r="LJ13">
        <v>0</v>
      </c>
      <c r="LS13" s="80"/>
      <c r="MD13" t="s">
        <v>477</v>
      </c>
      <c r="ME13">
        <v>0</v>
      </c>
      <c r="MF13">
        <v>1</v>
      </c>
      <c r="MG13">
        <v>0</v>
      </c>
      <c r="MH13">
        <v>1</v>
      </c>
      <c r="MI13">
        <v>1</v>
      </c>
      <c r="MJ13">
        <v>1</v>
      </c>
      <c r="MK13">
        <v>0</v>
      </c>
      <c r="ML13">
        <v>0</v>
      </c>
      <c r="MM13">
        <v>0</v>
      </c>
      <c r="MX13" t="s">
        <v>2698</v>
      </c>
      <c r="MY13">
        <v>0</v>
      </c>
      <c r="MZ13">
        <v>0</v>
      </c>
      <c r="NA13">
        <v>0</v>
      </c>
      <c r="NB13">
        <v>0</v>
      </c>
      <c r="NC13">
        <v>1</v>
      </c>
      <c r="ND13">
        <v>1</v>
      </c>
      <c r="NE13">
        <v>0</v>
      </c>
      <c r="NF13">
        <v>0</v>
      </c>
      <c r="NG13">
        <v>0</v>
      </c>
      <c r="NH13">
        <v>1</v>
      </c>
      <c r="NI13">
        <v>0</v>
      </c>
      <c r="NJ13" t="s">
        <v>3083</v>
      </c>
      <c r="NM13">
        <v>1</v>
      </c>
      <c r="NR13" s="80"/>
      <c r="NW13" t="s">
        <v>375</v>
      </c>
      <c r="NX13">
        <v>1</v>
      </c>
      <c r="NY13">
        <v>0</v>
      </c>
      <c r="NZ13">
        <v>1</v>
      </c>
      <c r="OE13" s="80"/>
      <c r="OM13" t="s">
        <v>240</v>
      </c>
      <c r="ON13" t="s">
        <v>240</v>
      </c>
      <c r="OO13" t="s">
        <v>3101</v>
      </c>
      <c r="OQ13">
        <v>1</v>
      </c>
      <c r="OU13" t="s">
        <v>3095</v>
      </c>
      <c r="OW13">
        <v>1</v>
      </c>
    </row>
    <row r="14" spans="1:498" x14ac:dyDescent="0.25">
      <c r="A14" t="s">
        <v>331</v>
      </c>
      <c r="B14" t="s">
        <v>242</v>
      </c>
      <c r="C14" s="24" t="s">
        <v>243</v>
      </c>
      <c r="H14" t="s">
        <v>486</v>
      </c>
      <c r="J14">
        <v>30</v>
      </c>
      <c r="L14">
        <v>50</v>
      </c>
      <c r="N14" t="s">
        <v>487</v>
      </c>
      <c r="O14">
        <v>0</v>
      </c>
      <c r="P14">
        <v>0</v>
      </c>
      <c r="Q14">
        <v>1</v>
      </c>
      <c r="R14">
        <v>0</v>
      </c>
      <c r="S14">
        <v>0</v>
      </c>
      <c r="T14" s="81"/>
      <c r="AH14" s="81"/>
      <c r="AI14" t="s">
        <v>335</v>
      </c>
      <c r="AJ14" t="s">
        <v>310</v>
      </c>
      <c r="AK14">
        <v>0</v>
      </c>
      <c r="AL14">
        <v>1</v>
      </c>
      <c r="AM14">
        <v>0</v>
      </c>
      <c r="AN14">
        <v>0</v>
      </c>
      <c r="AO14">
        <v>0</v>
      </c>
      <c r="AP14">
        <v>0</v>
      </c>
      <c r="AR14" t="s">
        <v>411</v>
      </c>
      <c r="AT14" t="s">
        <v>413</v>
      </c>
      <c r="AU14" s="81"/>
      <c r="BV14" s="80"/>
      <c r="BX14" t="s">
        <v>251</v>
      </c>
      <c r="BZ14" t="s">
        <v>311</v>
      </c>
      <c r="CA14">
        <v>0</v>
      </c>
      <c r="CB14">
        <v>0</v>
      </c>
      <c r="CC14">
        <v>0</v>
      </c>
      <c r="CD14">
        <v>0</v>
      </c>
      <c r="CE14">
        <v>0</v>
      </c>
      <c r="CF14">
        <v>0</v>
      </c>
      <c r="CG14">
        <v>0</v>
      </c>
      <c r="CH14">
        <v>0</v>
      </c>
      <c r="CI14">
        <v>0</v>
      </c>
      <c r="CJ14">
        <v>0</v>
      </c>
      <c r="CK14">
        <v>0</v>
      </c>
      <c r="CL14">
        <v>0</v>
      </c>
      <c r="CM14">
        <v>0</v>
      </c>
      <c r="CN14">
        <v>0</v>
      </c>
      <c r="CO14">
        <v>0</v>
      </c>
      <c r="CP14">
        <v>0</v>
      </c>
      <c r="CQ14">
        <v>0</v>
      </c>
      <c r="CR14">
        <v>1</v>
      </c>
      <c r="CS14" s="81"/>
      <c r="CU14" t="s">
        <v>240</v>
      </c>
      <c r="CW14" t="s">
        <v>252</v>
      </c>
      <c r="CX14" s="81"/>
      <c r="DD14" t="s">
        <v>287</v>
      </c>
      <c r="DE14">
        <v>1</v>
      </c>
      <c r="DF14">
        <v>0</v>
      </c>
      <c r="DG14">
        <v>0</v>
      </c>
      <c r="DH14">
        <v>0</v>
      </c>
      <c r="DN14" t="s">
        <v>288</v>
      </c>
      <c r="DO14">
        <v>0</v>
      </c>
      <c r="DP14">
        <v>1</v>
      </c>
      <c r="DQ14">
        <v>0</v>
      </c>
      <c r="DR14">
        <v>0</v>
      </c>
      <c r="DS14">
        <v>0</v>
      </c>
      <c r="DT14">
        <v>0</v>
      </c>
      <c r="DU14">
        <v>0</v>
      </c>
      <c r="DV14">
        <v>0</v>
      </c>
      <c r="DW14">
        <v>0</v>
      </c>
      <c r="DX14">
        <v>0</v>
      </c>
      <c r="DY14" t="s">
        <v>357</v>
      </c>
      <c r="DZ14" s="80"/>
      <c r="ED14" t="s">
        <v>240</v>
      </c>
      <c r="EF14" s="80"/>
      <c r="FF14" t="s">
        <v>289</v>
      </c>
      <c r="FG14">
        <v>1</v>
      </c>
      <c r="FH14">
        <v>0</v>
      </c>
      <c r="FI14">
        <v>0</v>
      </c>
      <c r="FJ14">
        <v>0</v>
      </c>
      <c r="FK14">
        <v>0</v>
      </c>
      <c r="FL14">
        <v>0</v>
      </c>
      <c r="FM14">
        <v>0</v>
      </c>
      <c r="GL14" s="80"/>
      <c r="GM14" t="s">
        <v>2964</v>
      </c>
      <c r="GU14">
        <v>1</v>
      </c>
      <c r="GV14" t="s">
        <v>2981</v>
      </c>
      <c r="GW14">
        <v>1</v>
      </c>
      <c r="GX14">
        <v>1</v>
      </c>
      <c r="GY14">
        <v>1</v>
      </c>
      <c r="GZ14">
        <v>1</v>
      </c>
      <c r="HA14">
        <v>1</v>
      </c>
      <c r="HB14">
        <v>0</v>
      </c>
      <c r="HC14">
        <v>0</v>
      </c>
      <c r="HD14">
        <v>0</v>
      </c>
      <c r="HE14">
        <v>0</v>
      </c>
      <c r="HF14">
        <v>0</v>
      </c>
      <c r="HG14">
        <v>0</v>
      </c>
      <c r="HH14">
        <v>1</v>
      </c>
      <c r="HI14">
        <v>1</v>
      </c>
      <c r="HJ14">
        <v>0</v>
      </c>
      <c r="HK14">
        <v>0</v>
      </c>
      <c r="HL14" t="s">
        <v>292</v>
      </c>
      <c r="HM14" s="80"/>
      <c r="IM14" t="s">
        <v>3044</v>
      </c>
      <c r="IQ14">
        <v>1</v>
      </c>
      <c r="IW14" t="s">
        <v>490</v>
      </c>
      <c r="IX14">
        <v>0</v>
      </c>
      <c r="IY14">
        <v>0</v>
      </c>
      <c r="IZ14">
        <v>1</v>
      </c>
      <c r="JA14">
        <v>0</v>
      </c>
      <c r="JB14">
        <v>0</v>
      </c>
      <c r="JC14">
        <v>0</v>
      </c>
      <c r="JD14" t="s">
        <v>399</v>
      </c>
      <c r="JE14">
        <v>1</v>
      </c>
      <c r="JF14">
        <v>0</v>
      </c>
      <c r="JG14">
        <v>0</v>
      </c>
      <c r="JH14">
        <v>0</v>
      </c>
      <c r="JI14">
        <v>0</v>
      </c>
      <c r="JJ14">
        <v>0</v>
      </c>
      <c r="JK14" s="80"/>
      <c r="JW14" t="s">
        <v>298</v>
      </c>
      <c r="JX14">
        <v>0</v>
      </c>
      <c r="JY14">
        <v>0</v>
      </c>
      <c r="JZ14">
        <v>1</v>
      </c>
      <c r="KA14">
        <v>0</v>
      </c>
      <c r="KB14">
        <v>0</v>
      </c>
      <c r="KC14">
        <v>0</v>
      </c>
      <c r="KD14">
        <v>0</v>
      </c>
      <c r="KE14">
        <v>0</v>
      </c>
      <c r="KF14">
        <v>0</v>
      </c>
      <c r="KG14">
        <v>0</v>
      </c>
      <c r="KS14" s="80"/>
      <c r="LB14" t="s">
        <v>255</v>
      </c>
      <c r="LC14">
        <v>0</v>
      </c>
      <c r="LD14">
        <v>0</v>
      </c>
      <c r="LE14">
        <v>0</v>
      </c>
      <c r="LF14">
        <v>0</v>
      </c>
      <c r="LG14">
        <v>0</v>
      </c>
      <c r="LH14">
        <v>0</v>
      </c>
      <c r="LI14">
        <v>0</v>
      </c>
      <c r="LJ14">
        <v>0</v>
      </c>
      <c r="LS14" s="80"/>
      <c r="MD14" t="s">
        <v>255</v>
      </c>
      <c r="ME14">
        <v>0</v>
      </c>
      <c r="MF14">
        <v>0</v>
      </c>
      <c r="MG14">
        <v>0</v>
      </c>
      <c r="MH14">
        <v>0</v>
      </c>
      <c r="MI14">
        <v>0</v>
      </c>
      <c r="MJ14">
        <v>0</v>
      </c>
      <c r="MK14">
        <v>0</v>
      </c>
      <c r="ML14">
        <v>0</v>
      </c>
      <c r="MM14">
        <v>0</v>
      </c>
      <c r="MX14" t="s">
        <v>323</v>
      </c>
      <c r="MY14">
        <v>0</v>
      </c>
      <c r="MZ14">
        <v>0</v>
      </c>
      <c r="NA14">
        <v>0</v>
      </c>
      <c r="NB14">
        <v>1</v>
      </c>
      <c r="NC14">
        <v>0</v>
      </c>
      <c r="ND14">
        <v>0</v>
      </c>
      <c r="NE14">
        <v>0</v>
      </c>
      <c r="NF14">
        <v>0</v>
      </c>
      <c r="NG14">
        <v>0</v>
      </c>
      <c r="NH14">
        <v>0</v>
      </c>
      <c r="NI14">
        <v>0</v>
      </c>
      <c r="NJ14" t="s">
        <v>3079</v>
      </c>
      <c r="NR14" s="80"/>
      <c r="NW14" t="s">
        <v>271</v>
      </c>
      <c r="NX14">
        <v>1</v>
      </c>
      <c r="NY14">
        <v>0</v>
      </c>
      <c r="NZ14">
        <v>0</v>
      </c>
      <c r="OE14" s="80"/>
      <c r="OM14" t="s">
        <v>240</v>
      </c>
      <c r="ON14" t="s">
        <v>240</v>
      </c>
      <c r="OO14" t="s">
        <v>3102</v>
      </c>
      <c r="OU14" t="s">
        <v>3116</v>
      </c>
      <c r="OZ14">
        <v>1</v>
      </c>
    </row>
    <row r="15" spans="1:498" x14ac:dyDescent="0.25">
      <c r="A15" t="s">
        <v>496</v>
      </c>
      <c r="B15" t="s">
        <v>242</v>
      </c>
      <c r="C15" s="69" t="s">
        <v>389</v>
      </c>
      <c r="D15" t="s">
        <v>497</v>
      </c>
      <c r="E15">
        <v>1</v>
      </c>
      <c r="F15">
        <v>0</v>
      </c>
      <c r="G15">
        <v>0</v>
      </c>
      <c r="T15" s="81"/>
      <c r="U15" t="s">
        <v>335</v>
      </c>
      <c r="V15" t="s">
        <v>247</v>
      </c>
      <c r="W15">
        <v>1</v>
      </c>
      <c r="X15">
        <v>0</v>
      </c>
      <c r="Y15">
        <v>0</v>
      </c>
      <c r="Z15">
        <v>0</v>
      </c>
      <c r="AA15">
        <v>0</v>
      </c>
      <c r="AB15">
        <v>0</v>
      </c>
      <c r="AC15" t="s">
        <v>282</v>
      </c>
      <c r="AD15" t="s">
        <v>249</v>
      </c>
      <c r="AF15" t="s">
        <v>2511</v>
      </c>
      <c r="AH15" s="81"/>
      <c r="AJ15" t="s">
        <v>284</v>
      </c>
      <c r="AR15" t="s">
        <v>311</v>
      </c>
      <c r="AU15" s="81"/>
      <c r="BV15" s="80"/>
      <c r="BW15" t="s">
        <v>442</v>
      </c>
      <c r="CS15" s="81"/>
      <c r="CT15" t="s">
        <v>240</v>
      </c>
      <c r="CW15" t="s">
        <v>255</v>
      </c>
      <c r="CX15" s="81"/>
      <c r="CY15" t="s">
        <v>287</v>
      </c>
      <c r="CZ15">
        <v>1</v>
      </c>
      <c r="DA15">
        <v>0</v>
      </c>
      <c r="DB15">
        <v>0</v>
      </c>
      <c r="DC15">
        <v>0</v>
      </c>
      <c r="DN15" t="s">
        <v>500</v>
      </c>
      <c r="DO15">
        <v>0</v>
      </c>
      <c r="DP15">
        <v>0</v>
      </c>
      <c r="DQ15">
        <v>1</v>
      </c>
      <c r="DR15">
        <v>0</v>
      </c>
      <c r="DS15">
        <v>0</v>
      </c>
      <c r="DT15">
        <v>0</v>
      </c>
      <c r="DU15">
        <v>0</v>
      </c>
      <c r="DV15">
        <v>1</v>
      </c>
      <c r="DW15">
        <v>0</v>
      </c>
      <c r="DX15">
        <v>0</v>
      </c>
      <c r="DY15" t="s">
        <v>257</v>
      </c>
      <c r="DZ15" s="80"/>
      <c r="EA15" t="s">
        <v>240</v>
      </c>
      <c r="EF15" s="80"/>
      <c r="EG15" t="s">
        <v>419</v>
      </c>
      <c r="EH15">
        <v>1</v>
      </c>
      <c r="EI15">
        <v>0</v>
      </c>
      <c r="EJ15">
        <v>0</v>
      </c>
      <c r="EK15">
        <v>0</v>
      </c>
      <c r="EL15">
        <v>0</v>
      </c>
      <c r="EM15">
        <v>0</v>
      </c>
      <c r="EO15">
        <v>0</v>
      </c>
      <c r="FW15" t="s">
        <v>2971</v>
      </c>
      <c r="FX15">
        <v>1</v>
      </c>
      <c r="FY15">
        <v>1</v>
      </c>
      <c r="FZ15">
        <v>1</v>
      </c>
      <c r="GA15">
        <v>1</v>
      </c>
      <c r="GB15">
        <v>0</v>
      </c>
      <c r="GC15">
        <v>0</v>
      </c>
      <c r="GD15">
        <v>0</v>
      </c>
      <c r="GE15">
        <v>0</v>
      </c>
      <c r="GF15">
        <v>0</v>
      </c>
      <c r="GG15">
        <v>0</v>
      </c>
      <c r="GH15">
        <v>0</v>
      </c>
      <c r="GI15">
        <v>1</v>
      </c>
      <c r="GJ15">
        <v>1</v>
      </c>
      <c r="GK15" t="s">
        <v>292</v>
      </c>
      <c r="GL15" s="80"/>
      <c r="HM15" s="80"/>
      <c r="IM15" t="s">
        <v>2541</v>
      </c>
      <c r="IU15">
        <v>1</v>
      </c>
      <c r="IW15" t="s">
        <v>505</v>
      </c>
      <c r="IX15">
        <v>1</v>
      </c>
      <c r="IY15">
        <v>0</v>
      </c>
      <c r="IZ15">
        <v>1</v>
      </c>
      <c r="JA15">
        <v>0</v>
      </c>
      <c r="JB15">
        <v>0</v>
      </c>
      <c r="JC15">
        <v>0</v>
      </c>
      <c r="JD15" t="s">
        <v>506</v>
      </c>
      <c r="JE15">
        <v>1</v>
      </c>
      <c r="JF15">
        <v>0</v>
      </c>
      <c r="JG15">
        <v>0</v>
      </c>
      <c r="JH15">
        <v>0</v>
      </c>
      <c r="JI15">
        <v>1</v>
      </c>
      <c r="JJ15">
        <v>1</v>
      </c>
      <c r="JK15" s="80"/>
      <c r="JL15" t="s">
        <v>267</v>
      </c>
      <c r="JM15">
        <v>1</v>
      </c>
      <c r="JN15">
        <v>0</v>
      </c>
      <c r="JO15">
        <v>0</v>
      </c>
      <c r="JP15">
        <v>0</v>
      </c>
      <c r="JQ15">
        <v>0</v>
      </c>
      <c r="JR15">
        <v>0</v>
      </c>
      <c r="JS15">
        <v>0</v>
      </c>
      <c r="JT15">
        <v>0</v>
      </c>
      <c r="JU15">
        <v>0</v>
      </c>
      <c r="JV15">
        <v>0</v>
      </c>
      <c r="KS15" s="80"/>
      <c r="KT15" t="s">
        <v>255</v>
      </c>
      <c r="KU15">
        <v>0</v>
      </c>
      <c r="KV15">
        <v>0</v>
      </c>
      <c r="KW15">
        <v>0</v>
      </c>
      <c r="KX15">
        <v>0</v>
      </c>
      <c r="KY15">
        <v>0</v>
      </c>
      <c r="KZ15">
        <v>0</v>
      </c>
      <c r="LA15">
        <v>0</v>
      </c>
      <c r="LS15" s="80"/>
      <c r="LT15" t="s">
        <v>300</v>
      </c>
      <c r="LU15">
        <v>0</v>
      </c>
      <c r="LV15">
        <v>1</v>
      </c>
      <c r="LW15">
        <v>0</v>
      </c>
      <c r="LX15">
        <v>0</v>
      </c>
      <c r="LY15">
        <v>0</v>
      </c>
      <c r="LZ15">
        <v>0</v>
      </c>
      <c r="MA15">
        <v>0</v>
      </c>
      <c r="MC15">
        <v>0</v>
      </c>
      <c r="MX15" t="s">
        <v>372</v>
      </c>
      <c r="MY15">
        <v>0</v>
      </c>
      <c r="MZ15">
        <v>0</v>
      </c>
      <c r="NA15">
        <v>0</v>
      </c>
      <c r="NB15">
        <v>0</v>
      </c>
      <c r="NC15">
        <v>0</v>
      </c>
      <c r="ND15">
        <v>1</v>
      </c>
      <c r="NE15">
        <v>0</v>
      </c>
      <c r="NF15">
        <v>0</v>
      </c>
      <c r="NG15">
        <v>0</v>
      </c>
      <c r="NH15">
        <v>0</v>
      </c>
      <c r="NI15">
        <v>0</v>
      </c>
      <c r="NJ15" t="s">
        <v>3080</v>
      </c>
      <c r="NO15">
        <v>1</v>
      </c>
      <c r="NR15" s="80"/>
      <c r="NS15" t="s">
        <v>271</v>
      </c>
      <c r="NT15">
        <v>1</v>
      </c>
      <c r="NU15">
        <v>0</v>
      </c>
      <c r="NV15">
        <v>0</v>
      </c>
      <c r="OE15" s="80"/>
      <c r="OF15" t="s">
        <v>252</v>
      </c>
      <c r="OG15" t="s">
        <v>252</v>
      </c>
    </row>
    <row r="16" spans="1:498" x14ac:dyDescent="0.25">
      <c r="A16" t="s">
        <v>496</v>
      </c>
      <c r="B16" t="s">
        <v>242</v>
      </c>
      <c r="C16" s="70" t="s">
        <v>308</v>
      </c>
      <c r="D16" t="s">
        <v>309</v>
      </c>
      <c r="E16">
        <v>0</v>
      </c>
      <c r="F16">
        <v>1</v>
      </c>
      <c r="G16">
        <v>0</v>
      </c>
      <c r="T16" s="81"/>
      <c r="AH16" s="81"/>
      <c r="AI16" t="s">
        <v>335</v>
      </c>
      <c r="AJ16" t="s">
        <v>247</v>
      </c>
      <c r="AK16">
        <v>1</v>
      </c>
      <c r="AL16">
        <v>0</v>
      </c>
      <c r="AM16">
        <v>0</v>
      </c>
      <c r="AN16">
        <v>0</v>
      </c>
      <c r="AO16">
        <v>0</v>
      </c>
      <c r="AP16">
        <v>0</v>
      </c>
      <c r="AQ16" t="s">
        <v>352</v>
      </c>
      <c r="AT16" t="s">
        <v>250</v>
      </c>
      <c r="AU16" s="81"/>
      <c r="BV16" s="80"/>
      <c r="BX16" t="s">
        <v>251</v>
      </c>
      <c r="BZ16" t="s">
        <v>2927</v>
      </c>
      <c r="CA16">
        <v>0</v>
      </c>
      <c r="CB16">
        <v>0</v>
      </c>
      <c r="CC16">
        <v>1</v>
      </c>
      <c r="CD16">
        <v>1</v>
      </c>
      <c r="CE16">
        <v>1</v>
      </c>
      <c r="CF16">
        <v>1</v>
      </c>
      <c r="CG16">
        <v>1</v>
      </c>
      <c r="CH16">
        <v>1</v>
      </c>
      <c r="CI16">
        <v>1</v>
      </c>
      <c r="CJ16">
        <v>1</v>
      </c>
      <c r="CK16">
        <v>1</v>
      </c>
      <c r="CL16">
        <v>1</v>
      </c>
      <c r="CM16">
        <v>0</v>
      </c>
      <c r="CN16">
        <v>0</v>
      </c>
      <c r="CO16">
        <v>1</v>
      </c>
      <c r="CP16">
        <v>1</v>
      </c>
      <c r="CQ16">
        <v>0</v>
      </c>
      <c r="CR16">
        <v>0</v>
      </c>
      <c r="CS16" s="81"/>
      <c r="CU16" t="s">
        <v>240</v>
      </c>
      <c r="CW16" t="s">
        <v>252</v>
      </c>
      <c r="CX16" s="81"/>
      <c r="DD16" t="s">
        <v>287</v>
      </c>
      <c r="DE16">
        <v>1</v>
      </c>
      <c r="DF16">
        <v>0</v>
      </c>
      <c r="DG16">
        <v>0</v>
      </c>
      <c r="DH16">
        <v>0</v>
      </c>
      <c r="DN16" t="s">
        <v>394</v>
      </c>
      <c r="DO16">
        <v>0</v>
      </c>
      <c r="DP16">
        <v>0</v>
      </c>
      <c r="DQ16">
        <v>0</v>
      </c>
      <c r="DR16">
        <v>0</v>
      </c>
      <c r="DS16">
        <v>0</v>
      </c>
      <c r="DT16">
        <v>0</v>
      </c>
      <c r="DU16">
        <v>0</v>
      </c>
      <c r="DV16">
        <v>1</v>
      </c>
      <c r="DW16">
        <v>0</v>
      </c>
      <c r="DX16">
        <v>0</v>
      </c>
      <c r="DY16" t="s">
        <v>257</v>
      </c>
      <c r="DZ16" s="80"/>
      <c r="EC16" t="s">
        <v>255</v>
      </c>
      <c r="EF16" s="80"/>
      <c r="EP16" t="s">
        <v>358</v>
      </c>
      <c r="EQ16">
        <v>0</v>
      </c>
      <c r="ER16">
        <v>1</v>
      </c>
      <c r="ES16">
        <v>0</v>
      </c>
      <c r="ET16">
        <v>0</v>
      </c>
      <c r="EU16">
        <v>0</v>
      </c>
      <c r="EV16">
        <v>0</v>
      </c>
      <c r="EW16">
        <v>0</v>
      </c>
      <c r="GL16" s="80"/>
      <c r="GM16" t="s">
        <v>2993</v>
      </c>
      <c r="GQ16">
        <v>1</v>
      </c>
      <c r="GR16">
        <v>1</v>
      </c>
      <c r="GV16" t="s">
        <v>2986</v>
      </c>
      <c r="GW16">
        <v>1</v>
      </c>
      <c r="GX16">
        <v>0</v>
      </c>
      <c r="GY16">
        <v>1</v>
      </c>
      <c r="GZ16">
        <v>1</v>
      </c>
      <c r="HA16">
        <v>0</v>
      </c>
      <c r="HB16">
        <v>0</v>
      </c>
      <c r="HC16">
        <v>0</v>
      </c>
      <c r="HD16">
        <v>0</v>
      </c>
      <c r="HE16">
        <v>1</v>
      </c>
      <c r="HF16">
        <v>1</v>
      </c>
      <c r="HG16">
        <v>0</v>
      </c>
      <c r="HH16">
        <v>1</v>
      </c>
      <c r="HI16">
        <v>1</v>
      </c>
      <c r="HJ16">
        <v>0</v>
      </c>
      <c r="HK16">
        <v>0</v>
      </c>
      <c r="HL16" t="s">
        <v>292</v>
      </c>
      <c r="HM16" s="80"/>
      <c r="IM16" t="s">
        <v>3051</v>
      </c>
      <c r="IO16">
        <v>1</v>
      </c>
      <c r="IS16">
        <v>1</v>
      </c>
      <c r="IV16">
        <v>1</v>
      </c>
      <c r="IW16" t="s">
        <v>517</v>
      </c>
      <c r="IX16">
        <v>0</v>
      </c>
      <c r="IY16">
        <v>0</v>
      </c>
      <c r="IZ16">
        <v>1</v>
      </c>
      <c r="JA16">
        <v>1</v>
      </c>
      <c r="JB16">
        <v>0</v>
      </c>
      <c r="JC16">
        <v>1</v>
      </c>
      <c r="JD16" t="s">
        <v>519</v>
      </c>
      <c r="JE16">
        <v>1</v>
      </c>
      <c r="JF16">
        <v>1</v>
      </c>
      <c r="JG16">
        <v>1</v>
      </c>
      <c r="JH16">
        <v>0</v>
      </c>
      <c r="JI16">
        <v>1</v>
      </c>
      <c r="JJ16">
        <v>1</v>
      </c>
      <c r="JK16" s="80"/>
      <c r="JW16" t="s">
        <v>298</v>
      </c>
      <c r="JX16">
        <v>0</v>
      </c>
      <c r="JY16">
        <v>0</v>
      </c>
      <c r="JZ16">
        <v>1</v>
      </c>
      <c r="KA16">
        <v>0</v>
      </c>
      <c r="KB16">
        <v>0</v>
      </c>
      <c r="KC16">
        <v>0</v>
      </c>
      <c r="KD16">
        <v>0</v>
      </c>
      <c r="KE16">
        <v>0</v>
      </c>
      <c r="KF16">
        <v>0</v>
      </c>
      <c r="KG16">
        <v>0</v>
      </c>
      <c r="KS16" s="80"/>
      <c r="LB16" t="s">
        <v>311</v>
      </c>
      <c r="LC16">
        <v>0</v>
      </c>
      <c r="LD16">
        <v>0</v>
      </c>
      <c r="LE16">
        <v>0</v>
      </c>
      <c r="LF16">
        <v>0</v>
      </c>
      <c r="LG16">
        <v>0</v>
      </c>
      <c r="LH16">
        <v>0</v>
      </c>
      <c r="LI16">
        <v>0</v>
      </c>
      <c r="LJ16">
        <v>1</v>
      </c>
      <c r="LS16" s="80"/>
      <c r="MD16" t="s">
        <v>2515</v>
      </c>
      <c r="ME16">
        <v>0</v>
      </c>
      <c r="MF16">
        <v>1</v>
      </c>
      <c r="MG16">
        <v>0</v>
      </c>
      <c r="MH16">
        <v>0</v>
      </c>
      <c r="MI16">
        <v>0</v>
      </c>
      <c r="MJ16">
        <v>0</v>
      </c>
      <c r="MK16">
        <v>0</v>
      </c>
      <c r="ML16">
        <v>1</v>
      </c>
      <c r="MM16">
        <v>0</v>
      </c>
      <c r="MX16" t="s">
        <v>2537</v>
      </c>
      <c r="MY16">
        <v>0</v>
      </c>
      <c r="MZ16">
        <v>0</v>
      </c>
      <c r="NA16">
        <v>1</v>
      </c>
      <c r="NB16">
        <v>1</v>
      </c>
      <c r="NC16">
        <v>0</v>
      </c>
      <c r="ND16">
        <v>0</v>
      </c>
      <c r="NE16">
        <v>0</v>
      </c>
      <c r="NF16">
        <v>0</v>
      </c>
      <c r="NG16">
        <v>0</v>
      </c>
      <c r="NH16">
        <v>0</v>
      </c>
      <c r="NI16">
        <v>0</v>
      </c>
      <c r="NJ16" t="s">
        <v>3081</v>
      </c>
      <c r="NN16">
        <v>1</v>
      </c>
      <c r="NR16" s="80"/>
      <c r="NW16" t="s">
        <v>271</v>
      </c>
      <c r="NX16">
        <v>1</v>
      </c>
      <c r="NY16">
        <v>0</v>
      </c>
      <c r="NZ16">
        <v>0</v>
      </c>
      <c r="OE16" s="80"/>
      <c r="OM16" t="s">
        <v>252</v>
      </c>
      <c r="ON16" t="s">
        <v>255</v>
      </c>
    </row>
    <row r="17" spans="1:415" x14ac:dyDescent="0.25">
      <c r="A17" t="s">
        <v>331</v>
      </c>
      <c r="B17" t="s">
        <v>242</v>
      </c>
      <c r="C17" s="70" t="s">
        <v>308</v>
      </c>
      <c r="D17" t="s">
        <v>309</v>
      </c>
      <c r="E17">
        <v>0</v>
      </c>
      <c r="F17">
        <v>1</v>
      </c>
      <c r="G17">
        <v>0</v>
      </c>
      <c r="T17" s="81"/>
      <c r="AH17" s="81"/>
      <c r="AJ17" t="s">
        <v>310</v>
      </c>
      <c r="AU17" s="81"/>
      <c r="BV17" s="80"/>
      <c r="BX17" t="s">
        <v>251</v>
      </c>
      <c r="BZ17" t="s">
        <v>526</v>
      </c>
      <c r="CA17">
        <v>1</v>
      </c>
      <c r="CB17">
        <v>0</v>
      </c>
      <c r="CC17">
        <v>1</v>
      </c>
      <c r="CD17">
        <v>1</v>
      </c>
      <c r="CE17">
        <v>0</v>
      </c>
      <c r="CF17">
        <v>1</v>
      </c>
      <c r="CG17">
        <v>1</v>
      </c>
      <c r="CH17">
        <v>1</v>
      </c>
      <c r="CI17">
        <v>1</v>
      </c>
      <c r="CJ17">
        <v>0</v>
      </c>
      <c r="CK17">
        <v>1</v>
      </c>
      <c r="CL17">
        <v>0</v>
      </c>
      <c r="CM17">
        <v>0</v>
      </c>
      <c r="CN17">
        <v>0</v>
      </c>
      <c r="CO17">
        <v>0</v>
      </c>
      <c r="CP17">
        <v>0</v>
      </c>
      <c r="CQ17">
        <v>0</v>
      </c>
      <c r="CR17">
        <v>0</v>
      </c>
      <c r="CS17" s="81"/>
      <c r="CU17" t="s">
        <v>240</v>
      </c>
      <c r="CW17" t="s">
        <v>240</v>
      </c>
      <c r="CX17" s="81"/>
      <c r="DD17" t="s">
        <v>355</v>
      </c>
      <c r="DE17">
        <v>0</v>
      </c>
      <c r="DF17">
        <v>1</v>
      </c>
      <c r="DG17">
        <v>1</v>
      </c>
      <c r="DH17">
        <v>0</v>
      </c>
      <c r="DN17" t="s">
        <v>529</v>
      </c>
      <c r="DO17">
        <v>0</v>
      </c>
      <c r="DP17">
        <v>1</v>
      </c>
      <c r="DQ17">
        <v>0</v>
      </c>
      <c r="DR17">
        <v>0</v>
      </c>
      <c r="DS17">
        <v>0</v>
      </c>
      <c r="DT17">
        <v>1</v>
      </c>
      <c r="DU17">
        <v>0</v>
      </c>
      <c r="DV17">
        <v>0</v>
      </c>
      <c r="DW17">
        <v>0</v>
      </c>
      <c r="DX17">
        <v>0</v>
      </c>
      <c r="DY17" t="s">
        <v>357</v>
      </c>
      <c r="DZ17" s="80"/>
      <c r="EC17" t="s">
        <v>240</v>
      </c>
      <c r="EF17" s="80"/>
      <c r="EP17" t="s">
        <v>358</v>
      </c>
      <c r="EQ17">
        <v>0</v>
      </c>
      <c r="ER17">
        <v>1</v>
      </c>
      <c r="ES17">
        <v>0</v>
      </c>
      <c r="ET17">
        <v>0</v>
      </c>
      <c r="EU17">
        <v>0</v>
      </c>
      <c r="EV17">
        <v>0</v>
      </c>
      <c r="EW17">
        <v>0</v>
      </c>
      <c r="GL17" s="80"/>
      <c r="GM17" t="s">
        <v>2964</v>
      </c>
      <c r="GU17">
        <v>1</v>
      </c>
      <c r="GV17" t="s">
        <v>3018</v>
      </c>
      <c r="GW17">
        <v>1</v>
      </c>
      <c r="GX17">
        <v>0</v>
      </c>
      <c r="GY17">
        <v>1</v>
      </c>
      <c r="GZ17">
        <v>1</v>
      </c>
      <c r="HA17">
        <v>1</v>
      </c>
      <c r="HB17">
        <v>1</v>
      </c>
      <c r="HC17">
        <v>0</v>
      </c>
      <c r="HD17">
        <v>0</v>
      </c>
      <c r="HE17">
        <v>1</v>
      </c>
      <c r="HF17">
        <v>1</v>
      </c>
      <c r="HG17">
        <v>0</v>
      </c>
      <c r="HH17">
        <v>0</v>
      </c>
      <c r="HI17">
        <v>0</v>
      </c>
      <c r="HJ17">
        <v>1</v>
      </c>
      <c r="HK17">
        <v>0</v>
      </c>
      <c r="HL17" t="s">
        <v>262</v>
      </c>
      <c r="HM17" s="80"/>
      <c r="IM17" t="s">
        <v>2541</v>
      </c>
      <c r="IU17">
        <v>1</v>
      </c>
      <c r="IW17" t="s">
        <v>2541</v>
      </c>
      <c r="IX17">
        <v>0</v>
      </c>
      <c r="IY17">
        <v>0</v>
      </c>
      <c r="IZ17">
        <v>0</v>
      </c>
      <c r="JA17">
        <v>0</v>
      </c>
      <c r="JB17">
        <v>1</v>
      </c>
      <c r="JC17">
        <v>0</v>
      </c>
      <c r="JD17" t="s">
        <v>534</v>
      </c>
      <c r="JE17">
        <v>1</v>
      </c>
      <c r="JF17">
        <v>1</v>
      </c>
      <c r="JG17">
        <v>0</v>
      </c>
      <c r="JH17">
        <v>0</v>
      </c>
      <c r="JI17">
        <v>0</v>
      </c>
      <c r="JJ17">
        <v>1</v>
      </c>
      <c r="JK17" s="80"/>
      <c r="JW17" t="s">
        <v>298</v>
      </c>
      <c r="JX17">
        <v>0</v>
      </c>
      <c r="JY17">
        <v>0</v>
      </c>
      <c r="JZ17">
        <v>1</v>
      </c>
      <c r="KA17">
        <v>0</v>
      </c>
      <c r="KB17">
        <v>0</v>
      </c>
      <c r="KC17">
        <v>0</v>
      </c>
      <c r="KD17">
        <v>0</v>
      </c>
      <c r="KE17">
        <v>0</v>
      </c>
      <c r="KF17">
        <v>0</v>
      </c>
      <c r="KG17">
        <v>0</v>
      </c>
      <c r="KS17" s="80"/>
      <c r="LB17" t="s">
        <v>267</v>
      </c>
      <c r="LC17">
        <v>1</v>
      </c>
      <c r="LD17">
        <v>0</v>
      </c>
      <c r="LE17">
        <v>0</v>
      </c>
      <c r="LF17">
        <v>0</v>
      </c>
      <c r="LG17">
        <v>0</v>
      </c>
      <c r="LH17">
        <v>0</v>
      </c>
      <c r="LI17">
        <v>0</v>
      </c>
      <c r="LJ17">
        <v>0</v>
      </c>
      <c r="LS17" s="80"/>
      <c r="MD17" t="s">
        <v>535</v>
      </c>
      <c r="ME17">
        <v>0</v>
      </c>
      <c r="MF17">
        <v>0</v>
      </c>
      <c r="MG17">
        <v>0</v>
      </c>
      <c r="MH17">
        <v>0</v>
      </c>
      <c r="MI17">
        <v>0</v>
      </c>
      <c r="MJ17">
        <v>1</v>
      </c>
      <c r="MK17">
        <v>0</v>
      </c>
      <c r="ML17">
        <v>0</v>
      </c>
      <c r="MM17">
        <v>0</v>
      </c>
      <c r="MX17" t="s">
        <v>2700</v>
      </c>
      <c r="MY17">
        <v>0</v>
      </c>
      <c r="MZ17">
        <v>0</v>
      </c>
      <c r="NA17">
        <v>0</v>
      </c>
      <c r="NB17">
        <v>1</v>
      </c>
      <c r="NC17">
        <v>0</v>
      </c>
      <c r="ND17">
        <v>0</v>
      </c>
      <c r="NE17">
        <v>0</v>
      </c>
      <c r="NF17">
        <v>0</v>
      </c>
      <c r="NG17">
        <v>0</v>
      </c>
      <c r="NH17">
        <v>1</v>
      </c>
      <c r="NI17">
        <v>0</v>
      </c>
      <c r="NJ17" t="s">
        <v>3085</v>
      </c>
      <c r="NM17">
        <v>1</v>
      </c>
      <c r="NN17">
        <v>1</v>
      </c>
      <c r="NR17" s="80"/>
      <c r="NW17" t="s">
        <v>271</v>
      </c>
      <c r="NX17">
        <v>1</v>
      </c>
      <c r="NY17">
        <v>0</v>
      </c>
      <c r="NZ17">
        <v>0</v>
      </c>
      <c r="OE17" s="80"/>
      <c r="OM17" t="s">
        <v>252</v>
      </c>
      <c r="ON17" t="s">
        <v>252</v>
      </c>
    </row>
    <row r="18" spans="1:415" x14ac:dyDescent="0.25">
      <c r="A18" t="s">
        <v>241</v>
      </c>
      <c r="B18" t="s">
        <v>242</v>
      </c>
      <c r="C18" s="69" t="s">
        <v>389</v>
      </c>
      <c r="D18" t="s">
        <v>497</v>
      </c>
      <c r="E18">
        <v>1</v>
      </c>
      <c r="F18">
        <v>0</v>
      </c>
      <c r="G18">
        <v>0</v>
      </c>
      <c r="T18" s="81"/>
      <c r="U18" t="s">
        <v>541</v>
      </c>
      <c r="V18" t="s">
        <v>247</v>
      </c>
      <c r="W18">
        <v>1</v>
      </c>
      <c r="X18">
        <v>0</v>
      </c>
      <c r="Y18">
        <v>0</v>
      </c>
      <c r="Z18">
        <v>0</v>
      </c>
      <c r="AA18">
        <v>0</v>
      </c>
      <c r="AB18">
        <v>0</v>
      </c>
      <c r="AC18" t="s">
        <v>282</v>
      </c>
      <c r="AD18" t="s">
        <v>249</v>
      </c>
      <c r="AF18" t="s">
        <v>250</v>
      </c>
      <c r="AH18" s="81"/>
      <c r="AJ18" t="s">
        <v>247</v>
      </c>
      <c r="AU18" s="81"/>
      <c r="BV18" s="80"/>
      <c r="BW18" t="s">
        <v>251</v>
      </c>
      <c r="BZ18" t="s">
        <v>542</v>
      </c>
      <c r="CA18">
        <v>1</v>
      </c>
      <c r="CB18">
        <v>0</v>
      </c>
      <c r="CC18">
        <v>0</v>
      </c>
      <c r="CD18">
        <v>0</v>
      </c>
      <c r="CE18">
        <v>0</v>
      </c>
      <c r="CF18">
        <v>0</v>
      </c>
      <c r="CG18">
        <v>0</v>
      </c>
      <c r="CH18">
        <v>0</v>
      </c>
      <c r="CI18">
        <v>0</v>
      </c>
      <c r="CJ18">
        <v>0</v>
      </c>
      <c r="CK18">
        <v>0</v>
      </c>
      <c r="CL18">
        <v>0</v>
      </c>
      <c r="CM18">
        <v>0</v>
      </c>
      <c r="CN18">
        <v>0</v>
      </c>
      <c r="CO18">
        <v>0</v>
      </c>
      <c r="CP18">
        <v>0</v>
      </c>
      <c r="CQ18">
        <v>0</v>
      </c>
      <c r="CR18">
        <v>0</v>
      </c>
      <c r="CS18" s="81"/>
      <c r="CT18" t="s">
        <v>240</v>
      </c>
      <c r="CW18" t="s">
        <v>240</v>
      </c>
      <c r="CX18" s="81"/>
      <c r="CY18" t="s">
        <v>287</v>
      </c>
      <c r="CZ18">
        <v>1</v>
      </c>
      <c r="DA18">
        <v>0</v>
      </c>
      <c r="DB18">
        <v>0</v>
      </c>
      <c r="DC18">
        <v>0</v>
      </c>
      <c r="DN18" t="s">
        <v>288</v>
      </c>
      <c r="DO18">
        <v>0</v>
      </c>
      <c r="DP18">
        <v>1</v>
      </c>
      <c r="DQ18">
        <v>0</v>
      </c>
      <c r="DR18">
        <v>0</v>
      </c>
      <c r="DS18">
        <v>0</v>
      </c>
      <c r="DT18">
        <v>0</v>
      </c>
      <c r="DU18">
        <v>0</v>
      </c>
      <c r="DV18">
        <v>0</v>
      </c>
      <c r="DW18">
        <v>0</v>
      </c>
      <c r="DX18">
        <v>0</v>
      </c>
      <c r="DY18" t="s">
        <v>257</v>
      </c>
      <c r="DZ18" s="80"/>
      <c r="EA18" t="s">
        <v>240</v>
      </c>
      <c r="EF18" s="80"/>
      <c r="EG18" t="s">
        <v>545</v>
      </c>
      <c r="EH18">
        <v>0</v>
      </c>
      <c r="EI18">
        <v>0</v>
      </c>
      <c r="EJ18">
        <v>0</v>
      </c>
      <c r="EK18">
        <v>0</v>
      </c>
      <c r="EL18">
        <v>0</v>
      </c>
      <c r="EM18">
        <v>1</v>
      </c>
      <c r="EO18">
        <v>0</v>
      </c>
      <c r="FN18" t="s">
        <v>2962</v>
      </c>
      <c r="FO18">
        <v>1</v>
      </c>
      <c r="FQ18">
        <v>1</v>
      </c>
      <c r="FR18">
        <v>1</v>
      </c>
      <c r="FW18" t="s">
        <v>547</v>
      </c>
      <c r="FX18">
        <v>1</v>
      </c>
      <c r="FY18">
        <v>0</v>
      </c>
      <c r="FZ18">
        <v>1</v>
      </c>
      <c r="GA18">
        <v>0</v>
      </c>
      <c r="GB18">
        <v>0</v>
      </c>
      <c r="GC18">
        <v>1</v>
      </c>
      <c r="GD18">
        <v>0</v>
      </c>
      <c r="GE18">
        <v>0</v>
      </c>
      <c r="GF18">
        <v>0</v>
      </c>
      <c r="GG18">
        <v>0</v>
      </c>
      <c r="GH18">
        <v>0</v>
      </c>
      <c r="GI18">
        <v>0</v>
      </c>
      <c r="GJ18">
        <v>0</v>
      </c>
      <c r="GK18" t="s">
        <v>318</v>
      </c>
      <c r="GL18" s="80"/>
      <c r="HM18" s="80"/>
      <c r="IM18" t="s">
        <v>3048</v>
      </c>
      <c r="IO18">
        <v>1</v>
      </c>
      <c r="IW18" t="s">
        <v>490</v>
      </c>
      <c r="IX18">
        <v>0</v>
      </c>
      <c r="IY18">
        <v>0</v>
      </c>
      <c r="IZ18">
        <v>1</v>
      </c>
      <c r="JA18">
        <v>0</v>
      </c>
      <c r="JB18">
        <v>0</v>
      </c>
      <c r="JC18">
        <v>0</v>
      </c>
      <c r="JD18" t="s">
        <v>549</v>
      </c>
      <c r="JE18">
        <v>1</v>
      </c>
      <c r="JF18">
        <v>0</v>
      </c>
      <c r="JG18">
        <v>1</v>
      </c>
      <c r="JH18">
        <v>0</v>
      </c>
      <c r="JI18">
        <v>1</v>
      </c>
      <c r="JJ18">
        <v>1</v>
      </c>
      <c r="JK18" s="80"/>
      <c r="JL18" t="s">
        <v>550</v>
      </c>
      <c r="JM18">
        <v>0</v>
      </c>
      <c r="JN18">
        <v>0</v>
      </c>
      <c r="JO18">
        <v>1</v>
      </c>
      <c r="JP18">
        <v>1</v>
      </c>
      <c r="JQ18">
        <v>1</v>
      </c>
      <c r="JR18">
        <v>1</v>
      </c>
      <c r="JS18">
        <v>0</v>
      </c>
      <c r="JT18">
        <v>1</v>
      </c>
      <c r="JU18">
        <v>0</v>
      </c>
      <c r="JV18">
        <v>0</v>
      </c>
      <c r="KS18" s="80"/>
      <c r="KT18" t="s">
        <v>551</v>
      </c>
      <c r="KU18">
        <v>0</v>
      </c>
      <c r="KV18">
        <v>1</v>
      </c>
      <c r="KW18">
        <v>0</v>
      </c>
      <c r="KX18">
        <v>0</v>
      </c>
      <c r="KY18">
        <v>1</v>
      </c>
      <c r="KZ18">
        <v>1</v>
      </c>
      <c r="LA18">
        <v>0</v>
      </c>
      <c r="LS18" s="80"/>
      <c r="LT18" t="s">
        <v>552</v>
      </c>
      <c r="LU18">
        <v>0</v>
      </c>
      <c r="LV18">
        <v>1</v>
      </c>
      <c r="LW18">
        <v>0</v>
      </c>
      <c r="LX18">
        <v>1</v>
      </c>
      <c r="LY18">
        <v>0</v>
      </c>
      <c r="LZ18">
        <v>1</v>
      </c>
      <c r="MA18">
        <v>1</v>
      </c>
      <c r="MC18">
        <v>0</v>
      </c>
      <c r="MX18" t="s">
        <v>553</v>
      </c>
      <c r="MY18">
        <v>0</v>
      </c>
      <c r="MZ18">
        <v>1</v>
      </c>
      <c r="NA18">
        <v>1</v>
      </c>
      <c r="NB18">
        <v>1</v>
      </c>
      <c r="NC18">
        <v>0</v>
      </c>
      <c r="ND18">
        <v>1</v>
      </c>
      <c r="NE18">
        <v>1</v>
      </c>
      <c r="NF18">
        <v>0</v>
      </c>
      <c r="NG18">
        <v>0</v>
      </c>
      <c r="NH18">
        <v>0</v>
      </c>
      <c r="NI18">
        <v>0</v>
      </c>
      <c r="NJ18" t="s">
        <v>3082</v>
      </c>
      <c r="NK18">
        <v>1</v>
      </c>
      <c r="NR18" s="80"/>
      <c r="NS18" t="s">
        <v>272</v>
      </c>
      <c r="NT18">
        <v>1</v>
      </c>
      <c r="NU18">
        <v>1</v>
      </c>
      <c r="NV18">
        <v>1</v>
      </c>
      <c r="OE18" s="80"/>
      <c r="OF18" t="s">
        <v>252</v>
      </c>
      <c r="OG18" t="s">
        <v>252</v>
      </c>
    </row>
    <row r="19" spans="1:415" x14ac:dyDescent="0.25">
      <c r="A19" t="s">
        <v>331</v>
      </c>
      <c r="B19" t="s">
        <v>242</v>
      </c>
      <c r="C19" s="70" t="s">
        <v>308</v>
      </c>
      <c r="D19" t="s">
        <v>309</v>
      </c>
      <c r="E19">
        <v>0</v>
      </c>
      <c r="F19">
        <v>1</v>
      </c>
      <c r="G19">
        <v>0</v>
      </c>
      <c r="T19" s="81"/>
      <c r="AH19" s="81"/>
      <c r="AI19" t="s">
        <v>335</v>
      </c>
      <c r="AJ19" t="s">
        <v>247</v>
      </c>
      <c r="AK19">
        <v>1</v>
      </c>
      <c r="AL19">
        <v>0</v>
      </c>
      <c r="AM19">
        <v>0</v>
      </c>
      <c r="AN19">
        <v>0</v>
      </c>
      <c r="AO19">
        <v>0</v>
      </c>
      <c r="AP19">
        <v>0</v>
      </c>
      <c r="AQ19" t="s">
        <v>282</v>
      </c>
      <c r="AR19" t="s">
        <v>411</v>
      </c>
      <c r="AT19" t="s">
        <v>250</v>
      </c>
      <c r="AU19" s="81"/>
      <c r="BV19" s="80"/>
      <c r="BX19" t="s">
        <v>251</v>
      </c>
      <c r="BZ19" t="s">
        <v>2933</v>
      </c>
      <c r="CA19">
        <v>0</v>
      </c>
      <c r="CB19">
        <v>0</v>
      </c>
      <c r="CC19">
        <v>1</v>
      </c>
      <c r="CD19">
        <v>1</v>
      </c>
      <c r="CE19">
        <v>1</v>
      </c>
      <c r="CF19">
        <v>1</v>
      </c>
      <c r="CG19">
        <v>1</v>
      </c>
      <c r="CH19">
        <v>1</v>
      </c>
      <c r="CI19">
        <v>1</v>
      </c>
      <c r="CJ19">
        <v>1</v>
      </c>
      <c r="CK19">
        <v>1</v>
      </c>
      <c r="CL19">
        <v>0</v>
      </c>
      <c r="CM19">
        <v>0</v>
      </c>
      <c r="CN19">
        <v>0</v>
      </c>
      <c r="CO19">
        <v>1</v>
      </c>
      <c r="CP19">
        <v>1</v>
      </c>
      <c r="CQ19">
        <v>0</v>
      </c>
      <c r="CR19">
        <v>0</v>
      </c>
      <c r="CS19" s="81"/>
      <c r="CU19" t="s">
        <v>240</v>
      </c>
      <c r="CW19" t="s">
        <v>240</v>
      </c>
      <c r="CX19" s="81"/>
      <c r="DD19" t="s">
        <v>355</v>
      </c>
      <c r="DE19">
        <v>0</v>
      </c>
      <c r="DF19">
        <v>1</v>
      </c>
      <c r="DG19">
        <v>1</v>
      </c>
      <c r="DH19">
        <v>0</v>
      </c>
      <c r="DN19" t="s">
        <v>558</v>
      </c>
      <c r="DO19">
        <v>0</v>
      </c>
      <c r="DP19">
        <v>1</v>
      </c>
      <c r="DQ19">
        <v>1</v>
      </c>
      <c r="DR19">
        <v>1</v>
      </c>
      <c r="DS19">
        <v>1</v>
      </c>
      <c r="DT19">
        <v>1</v>
      </c>
      <c r="DU19">
        <v>0</v>
      </c>
      <c r="DV19">
        <v>1</v>
      </c>
      <c r="DW19">
        <v>1</v>
      </c>
      <c r="DX19">
        <v>0</v>
      </c>
      <c r="DY19" t="s">
        <v>357</v>
      </c>
      <c r="DZ19" s="80"/>
      <c r="EC19" t="s">
        <v>252</v>
      </c>
      <c r="EF19" s="80"/>
      <c r="EP19" t="s">
        <v>358</v>
      </c>
      <c r="EQ19">
        <v>0</v>
      </c>
      <c r="ER19">
        <v>1</v>
      </c>
      <c r="ES19">
        <v>0</v>
      </c>
      <c r="ET19">
        <v>0</v>
      </c>
      <c r="EU19">
        <v>0</v>
      </c>
      <c r="EV19">
        <v>0</v>
      </c>
      <c r="EW19">
        <v>0</v>
      </c>
      <c r="GL19" s="80"/>
      <c r="GM19" t="s">
        <v>2994</v>
      </c>
      <c r="GN19">
        <v>1</v>
      </c>
      <c r="GQ19">
        <v>1</v>
      </c>
      <c r="GR19">
        <v>1</v>
      </c>
      <c r="GV19" t="s">
        <v>3028</v>
      </c>
      <c r="GW19">
        <v>1</v>
      </c>
      <c r="GX19">
        <v>1</v>
      </c>
      <c r="GY19">
        <v>1</v>
      </c>
      <c r="GZ19">
        <v>1</v>
      </c>
      <c r="HA19">
        <v>1</v>
      </c>
      <c r="HB19">
        <v>1</v>
      </c>
      <c r="HC19">
        <v>1</v>
      </c>
      <c r="HD19">
        <v>1</v>
      </c>
      <c r="HE19">
        <v>1</v>
      </c>
      <c r="HF19">
        <v>1</v>
      </c>
      <c r="HG19">
        <v>1</v>
      </c>
      <c r="HH19">
        <v>1</v>
      </c>
      <c r="HI19">
        <v>1</v>
      </c>
      <c r="HJ19">
        <v>0</v>
      </c>
      <c r="HK19">
        <v>0</v>
      </c>
      <c r="HL19" t="s">
        <v>262</v>
      </c>
      <c r="HM19" s="80"/>
      <c r="IM19" t="s">
        <v>3048</v>
      </c>
      <c r="IO19">
        <v>1</v>
      </c>
      <c r="IW19" t="s">
        <v>563</v>
      </c>
      <c r="IX19">
        <v>1</v>
      </c>
      <c r="IY19">
        <v>1</v>
      </c>
      <c r="IZ19">
        <v>0</v>
      </c>
      <c r="JA19">
        <v>0</v>
      </c>
      <c r="JB19">
        <v>0</v>
      </c>
      <c r="JC19">
        <v>0</v>
      </c>
      <c r="JD19" t="s">
        <v>564</v>
      </c>
      <c r="JE19">
        <v>1</v>
      </c>
      <c r="JF19">
        <v>1</v>
      </c>
      <c r="JG19">
        <v>1</v>
      </c>
      <c r="JH19">
        <v>1</v>
      </c>
      <c r="JI19">
        <v>1</v>
      </c>
      <c r="JJ19">
        <v>1</v>
      </c>
      <c r="JK19" s="80"/>
      <c r="JW19" t="s">
        <v>565</v>
      </c>
      <c r="JX19">
        <v>0</v>
      </c>
      <c r="JY19">
        <v>1</v>
      </c>
      <c r="JZ19">
        <v>1</v>
      </c>
      <c r="KA19">
        <v>0</v>
      </c>
      <c r="KB19">
        <v>1</v>
      </c>
      <c r="KC19">
        <v>0</v>
      </c>
      <c r="KD19">
        <v>1</v>
      </c>
      <c r="KE19">
        <v>1</v>
      </c>
      <c r="KF19">
        <v>0</v>
      </c>
      <c r="KG19">
        <v>0</v>
      </c>
      <c r="KS19" s="80"/>
      <c r="LB19" t="s">
        <v>459</v>
      </c>
      <c r="LC19">
        <v>0</v>
      </c>
      <c r="LD19">
        <v>1</v>
      </c>
      <c r="LE19">
        <v>1</v>
      </c>
      <c r="LF19">
        <v>1</v>
      </c>
      <c r="LG19">
        <v>1</v>
      </c>
      <c r="LH19">
        <v>0</v>
      </c>
      <c r="LI19">
        <v>0</v>
      </c>
      <c r="LJ19">
        <v>0</v>
      </c>
      <c r="LS19" s="80"/>
      <c r="MD19" t="s">
        <v>460</v>
      </c>
      <c r="ME19">
        <v>0</v>
      </c>
      <c r="MF19">
        <v>1</v>
      </c>
      <c r="MG19">
        <v>1</v>
      </c>
      <c r="MH19">
        <v>1</v>
      </c>
      <c r="MI19">
        <v>1</v>
      </c>
      <c r="MJ19">
        <v>1</v>
      </c>
      <c r="MK19">
        <v>0</v>
      </c>
      <c r="ML19">
        <v>0</v>
      </c>
      <c r="MM19">
        <v>0</v>
      </c>
      <c r="MX19" t="s">
        <v>2701</v>
      </c>
      <c r="MY19">
        <v>0</v>
      </c>
      <c r="MZ19">
        <v>0</v>
      </c>
      <c r="NA19">
        <v>0</v>
      </c>
      <c r="NB19">
        <v>1</v>
      </c>
      <c r="NC19">
        <v>1</v>
      </c>
      <c r="ND19">
        <v>1</v>
      </c>
      <c r="NE19">
        <v>1</v>
      </c>
      <c r="NF19">
        <v>1</v>
      </c>
      <c r="NG19">
        <v>0</v>
      </c>
      <c r="NH19">
        <v>1</v>
      </c>
      <c r="NI19">
        <v>0</v>
      </c>
      <c r="NJ19" t="s">
        <v>3083</v>
      </c>
      <c r="NM19">
        <v>1</v>
      </c>
      <c r="NR19" s="80"/>
      <c r="NW19" t="s">
        <v>568</v>
      </c>
      <c r="NX19">
        <v>1</v>
      </c>
      <c r="NY19">
        <v>0</v>
      </c>
      <c r="NZ19">
        <v>1</v>
      </c>
      <c r="OE19" s="80"/>
      <c r="OM19" t="s">
        <v>240</v>
      </c>
      <c r="ON19" t="s">
        <v>240</v>
      </c>
      <c r="OO19" t="s">
        <v>3101</v>
      </c>
      <c r="OQ19">
        <v>1</v>
      </c>
      <c r="OU19" t="s">
        <v>2541</v>
      </c>
      <c r="OV19">
        <v>1</v>
      </c>
    </row>
    <row r="20" spans="1:415" x14ac:dyDescent="0.25">
      <c r="A20" t="s">
        <v>496</v>
      </c>
      <c r="B20" t="s">
        <v>307</v>
      </c>
      <c r="C20" s="69" t="s">
        <v>389</v>
      </c>
      <c r="D20" t="s">
        <v>497</v>
      </c>
      <c r="E20">
        <v>1</v>
      </c>
      <c r="F20">
        <v>0</v>
      </c>
      <c r="G20">
        <v>0</v>
      </c>
      <c r="T20" s="81"/>
      <c r="U20" t="s">
        <v>572</v>
      </c>
      <c r="V20" t="s">
        <v>247</v>
      </c>
      <c r="W20">
        <v>1</v>
      </c>
      <c r="X20">
        <v>0</v>
      </c>
      <c r="Y20">
        <v>0</v>
      </c>
      <c r="Z20">
        <v>0</v>
      </c>
      <c r="AA20">
        <v>0</v>
      </c>
      <c r="AB20">
        <v>0</v>
      </c>
      <c r="AC20" t="s">
        <v>282</v>
      </c>
      <c r="AD20" t="s">
        <v>249</v>
      </c>
      <c r="AF20" t="s">
        <v>250</v>
      </c>
      <c r="AH20" s="81"/>
      <c r="AJ20" t="s">
        <v>310</v>
      </c>
      <c r="AU20" s="81"/>
      <c r="BV20" s="80"/>
      <c r="BW20" t="s">
        <v>251</v>
      </c>
      <c r="BZ20" t="s">
        <v>573</v>
      </c>
      <c r="CA20">
        <v>1</v>
      </c>
      <c r="CB20">
        <v>0</v>
      </c>
      <c r="CC20">
        <v>0</v>
      </c>
      <c r="CD20">
        <v>0</v>
      </c>
      <c r="CE20">
        <v>0</v>
      </c>
      <c r="CF20">
        <v>0</v>
      </c>
      <c r="CG20">
        <v>0</v>
      </c>
      <c r="CH20">
        <v>0</v>
      </c>
      <c r="CI20">
        <v>0</v>
      </c>
      <c r="CJ20">
        <v>1</v>
      </c>
      <c r="CK20">
        <v>0</v>
      </c>
      <c r="CL20">
        <v>0</v>
      </c>
      <c r="CM20">
        <v>0</v>
      </c>
      <c r="CN20">
        <v>0</v>
      </c>
      <c r="CO20">
        <v>0</v>
      </c>
      <c r="CP20">
        <v>0</v>
      </c>
      <c r="CQ20">
        <v>0</v>
      </c>
      <c r="CR20">
        <v>0</v>
      </c>
      <c r="CS20" s="81"/>
      <c r="CT20" t="s">
        <v>240</v>
      </c>
      <c r="CW20" t="s">
        <v>240</v>
      </c>
      <c r="CX20" s="81"/>
      <c r="CY20" t="s">
        <v>287</v>
      </c>
      <c r="CZ20">
        <v>1</v>
      </c>
      <c r="DA20">
        <v>0</v>
      </c>
      <c r="DB20">
        <v>0</v>
      </c>
      <c r="DC20">
        <v>0</v>
      </c>
      <c r="DN20" t="s">
        <v>576</v>
      </c>
      <c r="DO20">
        <v>0</v>
      </c>
      <c r="DP20">
        <v>1</v>
      </c>
      <c r="DQ20">
        <v>1</v>
      </c>
      <c r="DR20">
        <v>0</v>
      </c>
      <c r="DS20">
        <v>0</v>
      </c>
      <c r="DT20">
        <v>0</v>
      </c>
      <c r="DU20">
        <v>0</v>
      </c>
      <c r="DV20">
        <v>0</v>
      </c>
      <c r="DW20">
        <v>0</v>
      </c>
      <c r="DX20">
        <v>0</v>
      </c>
      <c r="DY20" t="s">
        <v>257</v>
      </c>
      <c r="DZ20" s="80"/>
      <c r="EA20" t="s">
        <v>240</v>
      </c>
      <c r="EF20" s="80"/>
      <c r="EG20" t="s">
        <v>419</v>
      </c>
      <c r="EH20">
        <v>1</v>
      </c>
      <c r="EI20">
        <v>0</v>
      </c>
      <c r="EJ20">
        <v>0</v>
      </c>
      <c r="EK20">
        <v>0</v>
      </c>
      <c r="EL20">
        <v>0</v>
      </c>
      <c r="EM20">
        <v>0</v>
      </c>
      <c r="EO20">
        <v>0</v>
      </c>
      <c r="FN20" t="s">
        <v>2960</v>
      </c>
      <c r="FO20">
        <v>1</v>
      </c>
      <c r="FP20">
        <v>1</v>
      </c>
      <c r="FQ20">
        <v>1</v>
      </c>
      <c r="FR20">
        <v>1</v>
      </c>
      <c r="FS20">
        <v>1</v>
      </c>
      <c r="FW20" t="s">
        <v>578</v>
      </c>
      <c r="FX20">
        <v>1</v>
      </c>
      <c r="FY20">
        <v>1</v>
      </c>
      <c r="FZ20">
        <v>1</v>
      </c>
      <c r="GA20">
        <v>1</v>
      </c>
      <c r="GB20">
        <v>1</v>
      </c>
      <c r="GC20">
        <v>1</v>
      </c>
      <c r="GD20">
        <v>0</v>
      </c>
      <c r="GE20">
        <v>0</v>
      </c>
      <c r="GF20">
        <v>0</v>
      </c>
      <c r="GG20">
        <v>0</v>
      </c>
      <c r="GH20">
        <v>0</v>
      </c>
      <c r="GI20">
        <v>0</v>
      </c>
      <c r="GJ20">
        <v>0</v>
      </c>
      <c r="GK20" t="s">
        <v>292</v>
      </c>
      <c r="GL20" s="80"/>
      <c r="HM20" s="80"/>
      <c r="IM20" t="s">
        <v>3048</v>
      </c>
      <c r="IO20">
        <v>1</v>
      </c>
      <c r="IW20" t="s">
        <v>474</v>
      </c>
      <c r="IX20">
        <v>0</v>
      </c>
      <c r="IY20">
        <v>1</v>
      </c>
      <c r="IZ20">
        <v>0</v>
      </c>
      <c r="JA20">
        <v>1</v>
      </c>
      <c r="JB20">
        <v>0</v>
      </c>
      <c r="JC20">
        <v>0</v>
      </c>
      <c r="JD20" t="s">
        <v>580</v>
      </c>
      <c r="JE20">
        <v>1</v>
      </c>
      <c r="JF20">
        <v>1</v>
      </c>
      <c r="JG20">
        <v>1</v>
      </c>
      <c r="JH20">
        <v>1</v>
      </c>
      <c r="JI20">
        <v>1</v>
      </c>
      <c r="JJ20">
        <v>1</v>
      </c>
      <c r="JK20" s="80"/>
      <c r="JL20" t="s">
        <v>400</v>
      </c>
      <c r="JM20">
        <v>0</v>
      </c>
      <c r="JN20">
        <v>0</v>
      </c>
      <c r="JO20">
        <v>1</v>
      </c>
      <c r="JP20">
        <v>0</v>
      </c>
      <c r="JQ20">
        <v>1</v>
      </c>
      <c r="JR20">
        <v>0</v>
      </c>
      <c r="JS20">
        <v>0</v>
      </c>
      <c r="JT20">
        <v>0</v>
      </c>
      <c r="JU20">
        <v>0</v>
      </c>
      <c r="JV20">
        <v>0</v>
      </c>
      <c r="KS20" s="80"/>
      <c r="KT20" t="s">
        <v>311</v>
      </c>
      <c r="KU20">
        <v>0</v>
      </c>
      <c r="KV20">
        <v>0</v>
      </c>
      <c r="KW20">
        <v>0</v>
      </c>
      <c r="KX20">
        <v>0</v>
      </c>
      <c r="KY20">
        <v>0</v>
      </c>
      <c r="KZ20">
        <v>0</v>
      </c>
      <c r="LA20">
        <v>1</v>
      </c>
      <c r="LS20" s="80"/>
      <c r="LT20" t="s">
        <v>267</v>
      </c>
      <c r="LU20">
        <v>1</v>
      </c>
      <c r="LV20">
        <v>0</v>
      </c>
      <c r="LW20">
        <v>0</v>
      </c>
      <c r="LX20">
        <v>0</v>
      </c>
      <c r="LY20">
        <v>0</v>
      </c>
      <c r="LZ20">
        <v>0</v>
      </c>
      <c r="MA20">
        <v>0</v>
      </c>
      <c r="MC20">
        <v>0</v>
      </c>
      <c r="MX20" t="s">
        <v>372</v>
      </c>
      <c r="MY20">
        <v>0</v>
      </c>
      <c r="MZ20">
        <v>0</v>
      </c>
      <c r="NA20">
        <v>0</v>
      </c>
      <c r="NB20">
        <v>0</v>
      </c>
      <c r="NC20">
        <v>0</v>
      </c>
      <c r="ND20">
        <v>1</v>
      </c>
      <c r="NE20">
        <v>0</v>
      </c>
      <c r="NF20">
        <v>0</v>
      </c>
      <c r="NG20">
        <v>0</v>
      </c>
      <c r="NH20">
        <v>0</v>
      </c>
      <c r="NI20">
        <v>0</v>
      </c>
      <c r="NJ20" t="s">
        <v>3083</v>
      </c>
      <c r="NM20">
        <v>1</v>
      </c>
      <c r="NR20" s="80"/>
      <c r="NS20" t="s">
        <v>272</v>
      </c>
      <c r="NT20">
        <v>1</v>
      </c>
      <c r="NU20">
        <v>1</v>
      </c>
      <c r="NV20">
        <v>1</v>
      </c>
      <c r="OE20" s="80"/>
      <c r="OF20" t="s">
        <v>240</v>
      </c>
      <c r="OG20" t="s">
        <v>252</v>
      </c>
      <c r="OH20" t="s">
        <v>3093</v>
      </c>
      <c r="OI20" t="s">
        <v>3097</v>
      </c>
      <c r="OK20">
        <v>1</v>
      </c>
    </row>
    <row r="21" spans="1:415" x14ac:dyDescent="0.25">
      <c r="A21" t="s">
        <v>496</v>
      </c>
      <c r="B21" t="s">
        <v>242</v>
      </c>
      <c r="C21" s="69" t="s">
        <v>389</v>
      </c>
      <c r="D21" t="s">
        <v>497</v>
      </c>
      <c r="E21">
        <v>1</v>
      </c>
      <c r="F21">
        <v>0</v>
      </c>
      <c r="G21">
        <v>0</v>
      </c>
      <c r="T21" s="81"/>
      <c r="U21" t="s">
        <v>541</v>
      </c>
      <c r="V21" t="s">
        <v>247</v>
      </c>
      <c r="W21">
        <v>1</v>
      </c>
      <c r="X21">
        <v>0</v>
      </c>
      <c r="Y21">
        <v>0</v>
      </c>
      <c r="Z21">
        <v>0</v>
      </c>
      <c r="AA21">
        <v>0</v>
      </c>
      <c r="AB21">
        <v>0</v>
      </c>
      <c r="AC21" t="s">
        <v>282</v>
      </c>
      <c r="AD21" t="s">
        <v>249</v>
      </c>
      <c r="AF21" t="s">
        <v>250</v>
      </c>
      <c r="AH21" s="81"/>
      <c r="AJ21" t="s">
        <v>247</v>
      </c>
      <c r="AU21" s="81"/>
      <c r="BV21" s="80"/>
      <c r="BW21" t="s">
        <v>251</v>
      </c>
      <c r="BZ21" t="s">
        <v>2861</v>
      </c>
      <c r="CA21">
        <v>1</v>
      </c>
      <c r="CB21">
        <v>1</v>
      </c>
      <c r="CC21">
        <v>0</v>
      </c>
      <c r="CD21">
        <v>0</v>
      </c>
      <c r="CE21">
        <v>0</v>
      </c>
      <c r="CF21">
        <v>0</v>
      </c>
      <c r="CG21">
        <v>0</v>
      </c>
      <c r="CH21">
        <v>0</v>
      </c>
      <c r="CI21">
        <v>0</v>
      </c>
      <c r="CJ21">
        <v>0</v>
      </c>
      <c r="CK21">
        <v>0</v>
      </c>
      <c r="CL21">
        <v>0</v>
      </c>
      <c r="CM21">
        <v>0</v>
      </c>
      <c r="CN21">
        <v>0</v>
      </c>
      <c r="CO21">
        <v>0</v>
      </c>
      <c r="CP21">
        <v>0</v>
      </c>
      <c r="CQ21">
        <v>0</v>
      </c>
      <c r="CR21">
        <v>0</v>
      </c>
      <c r="CS21" s="81"/>
      <c r="CT21" t="s">
        <v>240</v>
      </c>
      <c r="CW21" t="s">
        <v>240</v>
      </c>
      <c r="CX21" s="81"/>
      <c r="CY21" t="s">
        <v>287</v>
      </c>
      <c r="CZ21">
        <v>1</v>
      </c>
      <c r="DA21">
        <v>0</v>
      </c>
      <c r="DB21">
        <v>0</v>
      </c>
      <c r="DC21">
        <v>0</v>
      </c>
      <c r="DN21" t="s">
        <v>356</v>
      </c>
      <c r="DO21">
        <v>0</v>
      </c>
      <c r="DP21">
        <v>1</v>
      </c>
      <c r="DQ21">
        <v>1</v>
      </c>
      <c r="DR21">
        <v>0</v>
      </c>
      <c r="DS21">
        <v>0</v>
      </c>
      <c r="DT21">
        <v>0</v>
      </c>
      <c r="DU21">
        <v>0</v>
      </c>
      <c r="DV21">
        <v>0</v>
      </c>
      <c r="DW21">
        <v>0</v>
      </c>
      <c r="DX21">
        <v>0</v>
      </c>
      <c r="DY21" t="s">
        <v>257</v>
      </c>
      <c r="DZ21" s="80"/>
      <c r="EA21" t="s">
        <v>240</v>
      </c>
      <c r="EF21" s="80"/>
      <c r="EG21" t="s">
        <v>3144</v>
      </c>
      <c r="EH21">
        <v>1</v>
      </c>
      <c r="EI21">
        <v>0</v>
      </c>
      <c r="EJ21">
        <v>0</v>
      </c>
      <c r="EK21">
        <v>0</v>
      </c>
      <c r="EL21">
        <v>0</v>
      </c>
      <c r="EM21">
        <v>0</v>
      </c>
      <c r="EN21">
        <v>1</v>
      </c>
      <c r="EO21">
        <v>0</v>
      </c>
      <c r="FN21" t="s">
        <v>2961</v>
      </c>
      <c r="FO21">
        <v>1</v>
      </c>
      <c r="FP21">
        <v>1</v>
      </c>
      <c r="FQ21">
        <v>1</v>
      </c>
      <c r="FR21">
        <v>1</v>
      </c>
      <c r="FW21" t="s">
        <v>593</v>
      </c>
      <c r="FX21">
        <v>1</v>
      </c>
      <c r="FY21">
        <v>0</v>
      </c>
      <c r="FZ21">
        <v>1</v>
      </c>
      <c r="GA21">
        <v>1</v>
      </c>
      <c r="GB21">
        <v>0</v>
      </c>
      <c r="GC21">
        <v>0</v>
      </c>
      <c r="GD21">
        <v>0</v>
      </c>
      <c r="GE21">
        <v>0</v>
      </c>
      <c r="GF21">
        <v>0</v>
      </c>
      <c r="GG21">
        <v>0</v>
      </c>
      <c r="GH21">
        <v>0</v>
      </c>
      <c r="GI21">
        <v>0</v>
      </c>
      <c r="GJ21">
        <v>0</v>
      </c>
      <c r="GK21" t="s">
        <v>292</v>
      </c>
      <c r="GL21" s="80"/>
      <c r="HM21" s="80"/>
      <c r="IM21" t="s">
        <v>3048</v>
      </c>
      <c r="IO21">
        <v>1</v>
      </c>
      <c r="IW21" t="s">
        <v>2541</v>
      </c>
      <c r="IX21">
        <v>0</v>
      </c>
      <c r="IY21">
        <v>0</v>
      </c>
      <c r="IZ21">
        <v>0</v>
      </c>
      <c r="JA21">
        <v>0</v>
      </c>
      <c r="JB21">
        <v>1</v>
      </c>
      <c r="JC21">
        <v>0</v>
      </c>
      <c r="JD21" t="s">
        <v>596</v>
      </c>
      <c r="JE21">
        <v>1</v>
      </c>
      <c r="JF21">
        <v>0</v>
      </c>
      <c r="JG21">
        <v>1</v>
      </c>
      <c r="JH21">
        <v>0</v>
      </c>
      <c r="JI21">
        <v>1</v>
      </c>
      <c r="JJ21">
        <v>0</v>
      </c>
      <c r="JK21" s="80"/>
      <c r="JL21" t="s">
        <v>597</v>
      </c>
      <c r="JM21">
        <v>0</v>
      </c>
      <c r="JN21">
        <v>0</v>
      </c>
      <c r="JO21">
        <v>1</v>
      </c>
      <c r="JP21">
        <v>0</v>
      </c>
      <c r="JQ21">
        <v>0</v>
      </c>
      <c r="JR21">
        <v>1</v>
      </c>
      <c r="JS21">
        <v>0</v>
      </c>
      <c r="JT21">
        <v>0</v>
      </c>
      <c r="JU21">
        <v>0</v>
      </c>
      <c r="JV21">
        <v>0</v>
      </c>
      <c r="KS21" s="80"/>
      <c r="KT21" t="s">
        <v>598</v>
      </c>
      <c r="KU21">
        <v>0</v>
      </c>
      <c r="KV21">
        <v>1</v>
      </c>
      <c r="KW21">
        <v>0</v>
      </c>
      <c r="KX21">
        <v>0</v>
      </c>
      <c r="KY21">
        <v>1</v>
      </c>
      <c r="KZ21">
        <v>1</v>
      </c>
      <c r="LA21">
        <v>0</v>
      </c>
      <c r="LS21" s="80"/>
      <c r="LT21" t="s">
        <v>2515</v>
      </c>
      <c r="LU21">
        <v>0</v>
      </c>
      <c r="LV21">
        <v>1</v>
      </c>
      <c r="LW21">
        <v>0</v>
      </c>
      <c r="LX21">
        <v>0</v>
      </c>
      <c r="LY21">
        <v>0</v>
      </c>
      <c r="LZ21">
        <v>0</v>
      </c>
      <c r="MA21">
        <v>0</v>
      </c>
      <c r="MB21">
        <v>1</v>
      </c>
      <c r="MC21">
        <v>0</v>
      </c>
      <c r="MX21" t="s">
        <v>372</v>
      </c>
      <c r="MY21">
        <v>0</v>
      </c>
      <c r="MZ21">
        <v>0</v>
      </c>
      <c r="NA21">
        <v>0</v>
      </c>
      <c r="NB21">
        <v>0</v>
      </c>
      <c r="NC21">
        <v>0</v>
      </c>
      <c r="ND21">
        <v>1</v>
      </c>
      <c r="NE21">
        <v>0</v>
      </c>
      <c r="NF21">
        <v>0</v>
      </c>
      <c r="NG21">
        <v>0</v>
      </c>
      <c r="NH21">
        <v>0</v>
      </c>
      <c r="NI21">
        <v>0</v>
      </c>
      <c r="NJ21" t="s">
        <v>3080</v>
      </c>
      <c r="NO21">
        <v>1</v>
      </c>
      <c r="NR21" s="80"/>
      <c r="NS21" t="s">
        <v>601</v>
      </c>
      <c r="NT21">
        <v>1</v>
      </c>
      <c r="NU21">
        <v>1</v>
      </c>
      <c r="NV21">
        <v>0</v>
      </c>
      <c r="OE21" s="80"/>
      <c r="OF21" t="s">
        <v>252</v>
      </c>
      <c r="OG21" t="s">
        <v>252</v>
      </c>
    </row>
    <row r="22" spans="1:415" x14ac:dyDescent="0.25">
      <c r="A22" t="s">
        <v>241</v>
      </c>
      <c r="B22" t="s">
        <v>242</v>
      </c>
      <c r="C22" s="69" t="s">
        <v>389</v>
      </c>
      <c r="D22" t="s">
        <v>497</v>
      </c>
      <c r="E22">
        <v>1</v>
      </c>
      <c r="F22">
        <v>0</v>
      </c>
      <c r="G22">
        <v>0</v>
      </c>
      <c r="T22" s="81"/>
      <c r="U22" t="s">
        <v>604</v>
      </c>
      <c r="V22" t="s">
        <v>247</v>
      </c>
      <c r="W22">
        <v>1</v>
      </c>
      <c r="X22">
        <v>0</v>
      </c>
      <c r="Y22">
        <v>0</v>
      </c>
      <c r="Z22">
        <v>0</v>
      </c>
      <c r="AA22">
        <v>0</v>
      </c>
      <c r="AB22">
        <v>0</v>
      </c>
      <c r="AC22" t="s">
        <v>282</v>
      </c>
      <c r="AD22" t="s">
        <v>249</v>
      </c>
      <c r="AF22" t="s">
        <v>283</v>
      </c>
      <c r="AH22" s="81"/>
      <c r="AJ22" t="s">
        <v>247</v>
      </c>
      <c r="AU22" s="81"/>
      <c r="BV22" s="80"/>
      <c r="BW22" t="s">
        <v>251</v>
      </c>
      <c r="BZ22" t="s">
        <v>542</v>
      </c>
      <c r="CA22">
        <v>1</v>
      </c>
      <c r="CB22">
        <v>0</v>
      </c>
      <c r="CC22">
        <v>0</v>
      </c>
      <c r="CD22">
        <v>0</v>
      </c>
      <c r="CE22">
        <v>0</v>
      </c>
      <c r="CF22">
        <v>0</v>
      </c>
      <c r="CG22">
        <v>0</v>
      </c>
      <c r="CH22">
        <v>0</v>
      </c>
      <c r="CI22">
        <v>0</v>
      </c>
      <c r="CJ22">
        <v>0</v>
      </c>
      <c r="CK22">
        <v>0</v>
      </c>
      <c r="CL22">
        <v>0</v>
      </c>
      <c r="CM22">
        <v>0</v>
      </c>
      <c r="CN22">
        <v>0</v>
      </c>
      <c r="CO22">
        <v>0</v>
      </c>
      <c r="CP22">
        <v>0</v>
      </c>
      <c r="CQ22">
        <v>0</v>
      </c>
      <c r="CR22">
        <v>0</v>
      </c>
      <c r="CS22" s="81"/>
      <c r="CT22" t="s">
        <v>240</v>
      </c>
      <c r="CW22" t="s">
        <v>255</v>
      </c>
      <c r="CX22" s="81"/>
      <c r="CY22" t="s">
        <v>287</v>
      </c>
      <c r="CZ22">
        <v>1</v>
      </c>
      <c r="DA22">
        <v>0</v>
      </c>
      <c r="DB22">
        <v>0</v>
      </c>
      <c r="DC22">
        <v>0</v>
      </c>
      <c r="DN22" t="s">
        <v>606</v>
      </c>
      <c r="DO22">
        <v>0</v>
      </c>
      <c r="DP22">
        <v>0</v>
      </c>
      <c r="DQ22">
        <v>1</v>
      </c>
      <c r="DR22">
        <v>0</v>
      </c>
      <c r="DS22">
        <v>0</v>
      </c>
      <c r="DT22">
        <v>0</v>
      </c>
      <c r="DU22">
        <v>0</v>
      </c>
      <c r="DV22">
        <v>0</v>
      </c>
      <c r="DW22">
        <v>0</v>
      </c>
      <c r="DX22">
        <v>0</v>
      </c>
      <c r="DY22" t="s">
        <v>257</v>
      </c>
      <c r="DZ22" s="80"/>
      <c r="EA22" t="s">
        <v>240</v>
      </c>
      <c r="EF22" s="80"/>
      <c r="EG22" t="s">
        <v>419</v>
      </c>
      <c r="EH22">
        <v>1</v>
      </c>
      <c r="EI22">
        <v>0</v>
      </c>
      <c r="EJ22">
        <v>0</v>
      </c>
      <c r="EK22">
        <v>0</v>
      </c>
      <c r="EL22">
        <v>0</v>
      </c>
      <c r="EM22">
        <v>0</v>
      </c>
      <c r="EO22">
        <v>0</v>
      </c>
      <c r="FN22" t="s">
        <v>2964</v>
      </c>
      <c r="FV22">
        <v>1</v>
      </c>
      <c r="FW22" t="s">
        <v>608</v>
      </c>
      <c r="FX22">
        <v>0</v>
      </c>
      <c r="FY22">
        <v>0</v>
      </c>
      <c r="FZ22">
        <v>1</v>
      </c>
      <c r="GA22">
        <v>0</v>
      </c>
      <c r="GB22">
        <v>0</v>
      </c>
      <c r="GC22">
        <v>1</v>
      </c>
      <c r="GD22">
        <v>0</v>
      </c>
      <c r="GE22">
        <v>0</v>
      </c>
      <c r="GF22">
        <v>0</v>
      </c>
      <c r="GG22">
        <v>0</v>
      </c>
      <c r="GH22">
        <v>0</v>
      </c>
      <c r="GI22">
        <v>0</v>
      </c>
      <c r="GJ22">
        <v>0</v>
      </c>
      <c r="GK22" t="s">
        <v>292</v>
      </c>
      <c r="GL22" s="80"/>
      <c r="HM22" s="80"/>
      <c r="IM22" t="s">
        <v>3044</v>
      </c>
      <c r="IQ22">
        <v>1</v>
      </c>
      <c r="IW22" t="s">
        <v>255</v>
      </c>
      <c r="IX22">
        <v>0</v>
      </c>
      <c r="IY22">
        <v>0</v>
      </c>
      <c r="IZ22">
        <v>0</v>
      </c>
      <c r="JA22">
        <v>0</v>
      </c>
      <c r="JB22">
        <v>0</v>
      </c>
      <c r="JC22">
        <v>0</v>
      </c>
      <c r="JD22" t="s">
        <v>399</v>
      </c>
      <c r="JE22">
        <v>1</v>
      </c>
      <c r="JF22">
        <v>0</v>
      </c>
      <c r="JG22">
        <v>0</v>
      </c>
      <c r="JH22">
        <v>0</v>
      </c>
      <c r="JI22">
        <v>0</v>
      </c>
      <c r="JJ22">
        <v>0</v>
      </c>
      <c r="JK22" s="80"/>
      <c r="JL22" t="s">
        <v>267</v>
      </c>
      <c r="JM22">
        <v>1</v>
      </c>
      <c r="JN22">
        <v>0</v>
      </c>
      <c r="JO22">
        <v>0</v>
      </c>
      <c r="JP22">
        <v>0</v>
      </c>
      <c r="JQ22">
        <v>0</v>
      </c>
      <c r="JR22">
        <v>0</v>
      </c>
      <c r="JS22">
        <v>0</v>
      </c>
      <c r="JT22">
        <v>0</v>
      </c>
      <c r="JU22">
        <v>0</v>
      </c>
      <c r="JV22">
        <v>0</v>
      </c>
      <c r="KS22" s="80"/>
      <c r="KT22" t="s">
        <v>255</v>
      </c>
      <c r="KU22">
        <v>0</v>
      </c>
      <c r="KV22">
        <v>0</v>
      </c>
      <c r="KW22">
        <v>0</v>
      </c>
      <c r="KX22">
        <v>0</v>
      </c>
      <c r="KY22">
        <v>0</v>
      </c>
      <c r="KZ22">
        <v>0</v>
      </c>
      <c r="LA22">
        <v>0</v>
      </c>
      <c r="LS22" s="80"/>
      <c r="LT22" t="s">
        <v>300</v>
      </c>
      <c r="LU22">
        <v>0</v>
      </c>
      <c r="LV22">
        <v>1</v>
      </c>
      <c r="LW22">
        <v>0</v>
      </c>
      <c r="LX22">
        <v>0</v>
      </c>
      <c r="LY22">
        <v>0</v>
      </c>
      <c r="LZ22">
        <v>0</v>
      </c>
      <c r="MA22">
        <v>0</v>
      </c>
      <c r="MC22">
        <v>0</v>
      </c>
      <c r="MX22" t="s">
        <v>287</v>
      </c>
      <c r="MY22">
        <v>1</v>
      </c>
      <c r="MZ22">
        <v>0</v>
      </c>
      <c r="NA22">
        <v>0</v>
      </c>
      <c r="NB22">
        <v>0</v>
      </c>
      <c r="NC22">
        <v>0</v>
      </c>
      <c r="ND22">
        <v>0</v>
      </c>
      <c r="NE22">
        <v>0</v>
      </c>
      <c r="NF22">
        <v>0</v>
      </c>
      <c r="NG22">
        <v>0</v>
      </c>
      <c r="NH22">
        <v>0</v>
      </c>
      <c r="NI22">
        <v>0</v>
      </c>
      <c r="NR22" s="80"/>
      <c r="NS22" t="s">
        <v>271</v>
      </c>
      <c r="NT22">
        <v>1</v>
      </c>
      <c r="NU22">
        <v>0</v>
      </c>
      <c r="NV22">
        <v>0</v>
      </c>
      <c r="OE22" s="80"/>
      <c r="OF22" t="s">
        <v>240</v>
      </c>
      <c r="OG22" t="s">
        <v>240</v>
      </c>
      <c r="OH22" t="s">
        <v>3094</v>
      </c>
      <c r="OI22" t="s">
        <v>3099</v>
      </c>
      <c r="OL22">
        <v>1</v>
      </c>
    </row>
    <row r="23" spans="1:415" x14ac:dyDescent="0.25">
      <c r="A23" t="s">
        <v>241</v>
      </c>
      <c r="B23" t="s">
        <v>242</v>
      </c>
      <c r="C23" s="70" t="s">
        <v>308</v>
      </c>
      <c r="D23" t="s">
        <v>309</v>
      </c>
      <c r="E23">
        <v>0</v>
      </c>
      <c r="F23">
        <v>1</v>
      </c>
      <c r="G23">
        <v>0</v>
      </c>
      <c r="T23" s="81"/>
      <c r="AH23" s="81"/>
      <c r="AI23" t="s">
        <v>541</v>
      </c>
      <c r="AJ23" t="s">
        <v>247</v>
      </c>
      <c r="AK23">
        <v>1</v>
      </c>
      <c r="AL23">
        <v>0</v>
      </c>
      <c r="AM23">
        <v>0</v>
      </c>
      <c r="AN23">
        <v>1</v>
      </c>
      <c r="AO23">
        <v>0</v>
      </c>
      <c r="AP23">
        <v>0</v>
      </c>
      <c r="AQ23" t="s">
        <v>282</v>
      </c>
      <c r="AT23" t="s">
        <v>311</v>
      </c>
      <c r="AU23" s="81"/>
      <c r="BV23" s="80"/>
      <c r="BX23" t="s">
        <v>251</v>
      </c>
      <c r="BZ23" t="s">
        <v>311</v>
      </c>
      <c r="CA23">
        <v>0</v>
      </c>
      <c r="CB23">
        <v>0</v>
      </c>
      <c r="CC23">
        <v>0</v>
      </c>
      <c r="CD23">
        <v>0</v>
      </c>
      <c r="CE23">
        <v>0</v>
      </c>
      <c r="CF23">
        <v>0</v>
      </c>
      <c r="CG23">
        <v>0</v>
      </c>
      <c r="CH23">
        <v>0</v>
      </c>
      <c r="CI23">
        <v>0</v>
      </c>
      <c r="CJ23">
        <v>0</v>
      </c>
      <c r="CK23">
        <v>0</v>
      </c>
      <c r="CL23">
        <v>0</v>
      </c>
      <c r="CM23">
        <v>0</v>
      </c>
      <c r="CN23">
        <v>0</v>
      </c>
      <c r="CO23">
        <v>0</v>
      </c>
      <c r="CP23">
        <v>0</v>
      </c>
      <c r="CQ23">
        <v>0</v>
      </c>
      <c r="CR23">
        <v>1</v>
      </c>
      <c r="CS23" s="81"/>
      <c r="CU23" t="s">
        <v>240</v>
      </c>
      <c r="CW23" t="s">
        <v>252</v>
      </c>
      <c r="CX23" s="81"/>
      <c r="DD23" t="s">
        <v>2297</v>
      </c>
      <c r="DE23">
        <v>0</v>
      </c>
      <c r="DF23">
        <v>1</v>
      </c>
      <c r="DG23">
        <v>0</v>
      </c>
      <c r="DH23">
        <v>0</v>
      </c>
      <c r="DN23" t="s">
        <v>606</v>
      </c>
      <c r="DO23">
        <v>0</v>
      </c>
      <c r="DP23">
        <v>0</v>
      </c>
      <c r="DQ23">
        <v>1</v>
      </c>
      <c r="DR23">
        <v>0</v>
      </c>
      <c r="DS23">
        <v>0</v>
      </c>
      <c r="DT23">
        <v>0</v>
      </c>
      <c r="DU23">
        <v>0</v>
      </c>
      <c r="DV23">
        <v>0</v>
      </c>
      <c r="DW23">
        <v>0</v>
      </c>
      <c r="DX23">
        <v>0</v>
      </c>
      <c r="DY23" t="s">
        <v>257</v>
      </c>
      <c r="DZ23" s="80"/>
      <c r="EC23" t="s">
        <v>240</v>
      </c>
      <c r="EF23" s="80"/>
      <c r="EP23" t="s">
        <v>358</v>
      </c>
      <c r="EQ23">
        <v>0</v>
      </c>
      <c r="ER23">
        <v>1</v>
      </c>
      <c r="ES23">
        <v>0</v>
      </c>
      <c r="ET23">
        <v>0</v>
      </c>
      <c r="EU23">
        <v>0</v>
      </c>
      <c r="EV23">
        <v>0</v>
      </c>
      <c r="EW23">
        <v>0</v>
      </c>
      <c r="GL23" s="80"/>
      <c r="GM23" t="s">
        <v>3014</v>
      </c>
      <c r="GV23" t="s">
        <v>619</v>
      </c>
      <c r="GW23">
        <v>1</v>
      </c>
      <c r="GX23">
        <v>0</v>
      </c>
      <c r="GY23">
        <v>1</v>
      </c>
      <c r="GZ23">
        <v>1</v>
      </c>
      <c r="HA23">
        <v>1</v>
      </c>
      <c r="HB23">
        <v>1</v>
      </c>
      <c r="HC23">
        <v>0</v>
      </c>
      <c r="HD23">
        <v>0</v>
      </c>
      <c r="HE23">
        <v>1</v>
      </c>
      <c r="HF23">
        <v>1</v>
      </c>
      <c r="HG23">
        <v>0</v>
      </c>
      <c r="HH23">
        <v>1</v>
      </c>
      <c r="HI23">
        <v>0</v>
      </c>
      <c r="HJ23">
        <v>0</v>
      </c>
      <c r="HK23">
        <v>0</v>
      </c>
      <c r="HL23" t="s">
        <v>318</v>
      </c>
      <c r="HM23" s="80"/>
      <c r="IM23" t="s">
        <v>3044</v>
      </c>
      <c r="IQ23">
        <v>1</v>
      </c>
      <c r="IW23" t="s">
        <v>490</v>
      </c>
      <c r="IX23">
        <v>0</v>
      </c>
      <c r="IY23">
        <v>0</v>
      </c>
      <c r="IZ23">
        <v>1</v>
      </c>
      <c r="JA23">
        <v>0</v>
      </c>
      <c r="JB23">
        <v>0</v>
      </c>
      <c r="JC23">
        <v>0</v>
      </c>
      <c r="JD23" t="s">
        <v>399</v>
      </c>
      <c r="JE23">
        <v>1</v>
      </c>
      <c r="JF23">
        <v>0</v>
      </c>
      <c r="JG23">
        <v>0</v>
      </c>
      <c r="JH23">
        <v>0</v>
      </c>
      <c r="JI23">
        <v>0</v>
      </c>
      <c r="JJ23">
        <v>0</v>
      </c>
      <c r="JK23" s="80"/>
      <c r="JW23" t="s">
        <v>621</v>
      </c>
      <c r="JX23">
        <v>0</v>
      </c>
      <c r="JY23">
        <v>0</v>
      </c>
      <c r="JZ23">
        <v>0</v>
      </c>
      <c r="KA23">
        <v>0</v>
      </c>
      <c r="KB23">
        <v>1</v>
      </c>
      <c r="KC23">
        <v>0</v>
      </c>
      <c r="KD23">
        <v>0</v>
      </c>
      <c r="KE23">
        <v>1</v>
      </c>
      <c r="KF23">
        <v>0</v>
      </c>
      <c r="KG23">
        <v>0</v>
      </c>
      <c r="KS23" s="80"/>
      <c r="LB23" t="s">
        <v>299</v>
      </c>
      <c r="LC23">
        <v>0</v>
      </c>
      <c r="LD23">
        <v>1</v>
      </c>
      <c r="LE23">
        <v>0</v>
      </c>
      <c r="LF23">
        <v>0</v>
      </c>
      <c r="LG23">
        <v>0</v>
      </c>
      <c r="LH23">
        <v>0</v>
      </c>
      <c r="LI23">
        <v>0</v>
      </c>
      <c r="LJ23">
        <v>0</v>
      </c>
      <c r="LS23" s="80"/>
      <c r="MD23" t="s">
        <v>300</v>
      </c>
      <c r="ME23">
        <v>0</v>
      </c>
      <c r="MF23">
        <v>1</v>
      </c>
      <c r="MG23">
        <v>0</v>
      </c>
      <c r="MH23">
        <v>0</v>
      </c>
      <c r="MI23">
        <v>0</v>
      </c>
      <c r="MJ23">
        <v>0</v>
      </c>
      <c r="MK23">
        <v>0</v>
      </c>
      <c r="ML23">
        <v>0</v>
      </c>
      <c r="MM23">
        <v>0</v>
      </c>
      <c r="MX23" t="s">
        <v>372</v>
      </c>
      <c r="MY23">
        <v>0</v>
      </c>
      <c r="MZ23">
        <v>0</v>
      </c>
      <c r="NA23">
        <v>0</v>
      </c>
      <c r="NB23">
        <v>0</v>
      </c>
      <c r="NC23">
        <v>0</v>
      </c>
      <c r="ND23">
        <v>1</v>
      </c>
      <c r="NE23">
        <v>0</v>
      </c>
      <c r="NF23">
        <v>0</v>
      </c>
      <c r="NG23">
        <v>0</v>
      </c>
      <c r="NH23">
        <v>0</v>
      </c>
      <c r="NI23">
        <v>0</v>
      </c>
      <c r="NJ23" t="s">
        <v>3083</v>
      </c>
      <c r="NM23">
        <v>1</v>
      </c>
      <c r="NR23" s="80"/>
      <c r="NW23" t="s">
        <v>624</v>
      </c>
      <c r="NX23">
        <v>0</v>
      </c>
      <c r="NY23">
        <v>0</v>
      </c>
      <c r="NZ23">
        <v>1</v>
      </c>
      <c r="OE23" s="80"/>
      <c r="OM23" t="s">
        <v>240</v>
      </c>
      <c r="ON23" t="s">
        <v>240</v>
      </c>
      <c r="OO23" t="s">
        <v>3108</v>
      </c>
      <c r="OP23">
        <v>1</v>
      </c>
      <c r="OU23" t="s">
        <v>3095</v>
      </c>
      <c r="OW23">
        <v>1</v>
      </c>
    </row>
    <row r="24" spans="1:415" x14ac:dyDescent="0.25">
      <c r="A24" t="s">
        <v>241</v>
      </c>
      <c r="B24" t="s">
        <v>242</v>
      </c>
      <c r="C24" s="70" t="s">
        <v>308</v>
      </c>
      <c r="D24" t="s">
        <v>309</v>
      </c>
      <c r="E24">
        <v>0</v>
      </c>
      <c r="F24">
        <v>1</v>
      </c>
      <c r="G24">
        <v>0</v>
      </c>
      <c r="T24" s="81"/>
      <c r="AH24" s="81"/>
      <c r="AI24" t="s">
        <v>335</v>
      </c>
      <c r="AJ24" t="s">
        <v>247</v>
      </c>
      <c r="AK24">
        <v>1</v>
      </c>
      <c r="AL24">
        <v>0</v>
      </c>
      <c r="AM24">
        <v>1</v>
      </c>
      <c r="AN24">
        <v>0</v>
      </c>
      <c r="AO24">
        <v>0</v>
      </c>
      <c r="AP24">
        <v>0</v>
      </c>
      <c r="AQ24" t="s">
        <v>282</v>
      </c>
      <c r="AR24" t="s">
        <v>336</v>
      </c>
      <c r="AT24" t="s">
        <v>250</v>
      </c>
      <c r="AU24" s="81"/>
      <c r="BV24" s="80"/>
      <c r="BX24" t="s">
        <v>251</v>
      </c>
      <c r="BZ24" t="s">
        <v>631</v>
      </c>
      <c r="CA24">
        <v>0</v>
      </c>
      <c r="CB24">
        <v>0</v>
      </c>
      <c r="CC24">
        <v>0</v>
      </c>
      <c r="CD24">
        <v>1</v>
      </c>
      <c r="CE24">
        <v>0</v>
      </c>
      <c r="CF24">
        <v>1</v>
      </c>
      <c r="CG24">
        <v>0</v>
      </c>
      <c r="CH24">
        <v>1</v>
      </c>
      <c r="CI24">
        <v>1</v>
      </c>
      <c r="CJ24">
        <v>0</v>
      </c>
      <c r="CK24">
        <v>0</v>
      </c>
      <c r="CL24">
        <v>1</v>
      </c>
      <c r="CM24">
        <v>1</v>
      </c>
      <c r="CN24">
        <v>1</v>
      </c>
      <c r="CO24">
        <v>0</v>
      </c>
      <c r="CP24">
        <v>0</v>
      </c>
      <c r="CQ24">
        <v>0</v>
      </c>
      <c r="CR24">
        <v>0</v>
      </c>
      <c r="CS24" s="81"/>
      <c r="CU24" t="s">
        <v>240</v>
      </c>
      <c r="CW24" t="s">
        <v>240</v>
      </c>
      <c r="CX24" s="81"/>
      <c r="DD24" t="s">
        <v>2297</v>
      </c>
      <c r="DE24">
        <v>0</v>
      </c>
      <c r="DF24">
        <v>1</v>
      </c>
      <c r="DG24">
        <v>0</v>
      </c>
      <c r="DH24">
        <v>0</v>
      </c>
      <c r="DN24" t="s">
        <v>635</v>
      </c>
      <c r="DO24">
        <v>0</v>
      </c>
      <c r="DP24">
        <v>0</v>
      </c>
      <c r="DQ24">
        <v>1</v>
      </c>
      <c r="DR24">
        <v>0</v>
      </c>
      <c r="DS24">
        <v>0</v>
      </c>
      <c r="DT24">
        <v>0</v>
      </c>
      <c r="DU24">
        <v>0</v>
      </c>
      <c r="DV24">
        <v>0</v>
      </c>
      <c r="DW24">
        <v>0</v>
      </c>
      <c r="DX24">
        <v>1</v>
      </c>
      <c r="DY24" t="s">
        <v>257</v>
      </c>
      <c r="DZ24" s="80"/>
      <c r="EC24" t="s">
        <v>252</v>
      </c>
      <c r="EF24" s="80"/>
      <c r="EP24" t="s">
        <v>358</v>
      </c>
      <c r="EQ24">
        <v>0</v>
      </c>
      <c r="ER24">
        <v>1</v>
      </c>
      <c r="ES24">
        <v>0</v>
      </c>
      <c r="ET24">
        <v>0</v>
      </c>
      <c r="EU24">
        <v>0</v>
      </c>
      <c r="EV24">
        <v>0</v>
      </c>
      <c r="EW24">
        <v>0</v>
      </c>
      <c r="GL24" s="80"/>
      <c r="GM24" t="s">
        <v>3013</v>
      </c>
      <c r="GN24">
        <v>1</v>
      </c>
      <c r="GQ24">
        <v>1</v>
      </c>
      <c r="GR24">
        <v>1</v>
      </c>
      <c r="GV24" t="s">
        <v>3031</v>
      </c>
      <c r="GW24">
        <v>1</v>
      </c>
      <c r="GX24">
        <v>1</v>
      </c>
      <c r="GY24">
        <v>1</v>
      </c>
      <c r="GZ24">
        <v>1</v>
      </c>
      <c r="HA24">
        <v>1</v>
      </c>
      <c r="HB24">
        <v>1</v>
      </c>
      <c r="HC24">
        <v>0</v>
      </c>
      <c r="HD24">
        <v>0</v>
      </c>
      <c r="HE24">
        <v>1</v>
      </c>
      <c r="HF24">
        <v>1</v>
      </c>
      <c r="HG24">
        <v>0</v>
      </c>
      <c r="HH24">
        <v>1</v>
      </c>
      <c r="HI24">
        <v>1</v>
      </c>
      <c r="HJ24">
        <v>0</v>
      </c>
      <c r="HK24">
        <v>0</v>
      </c>
      <c r="HL24" t="s">
        <v>318</v>
      </c>
      <c r="HM24" s="80"/>
      <c r="IM24" t="s">
        <v>3048</v>
      </c>
      <c r="IO24">
        <v>1</v>
      </c>
      <c r="IW24" t="s">
        <v>265</v>
      </c>
      <c r="IX24">
        <v>0</v>
      </c>
      <c r="IY24">
        <v>0</v>
      </c>
      <c r="IZ24">
        <v>1</v>
      </c>
      <c r="JA24">
        <v>1</v>
      </c>
      <c r="JB24">
        <v>0</v>
      </c>
      <c r="JC24">
        <v>0</v>
      </c>
      <c r="JD24" t="s">
        <v>642</v>
      </c>
      <c r="JE24">
        <v>1</v>
      </c>
      <c r="JF24">
        <v>1</v>
      </c>
      <c r="JG24">
        <v>0</v>
      </c>
      <c r="JH24">
        <v>0</v>
      </c>
      <c r="JI24">
        <v>0</v>
      </c>
      <c r="JJ24">
        <v>0</v>
      </c>
      <c r="JK24" s="80"/>
      <c r="JW24" t="s">
        <v>643</v>
      </c>
      <c r="JX24">
        <v>0</v>
      </c>
      <c r="JY24">
        <v>0</v>
      </c>
      <c r="JZ24">
        <v>1</v>
      </c>
      <c r="KA24">
        <v>1</v>
      </c>
      <c r="KB24">
        <v>0</v>
      </c>
      <c r="KC24">
        <v>0</v>
      </c>
      <c r="KD24">
        <v>0</v>
      </c>
      <c r="KE24">
        <v>1</v>
      </c>
      <c r="KF24">
        <v>0</v>
      </c>
      <c r="KG24">
        <v>0</v>
      </c>
      <c r="KS24" s="80"/>
      <c r="LB24" t="s">
        <v>644</v>
      </c>
      <c r="LC24">
        <v>0</v>
      </c>
      <c r="LD24">
        <v>1</v>
      </c>
      <c r="LE24">
        <v>0</v>
      </c>
      <c r="LF24">
        <v>0</v>
      </c>
      <c r="LG24">
        <v>1</v>
      </c>
      <c r="LH24">
        <v>0</v>
      </c>
      <c r="LI24">
        <v>0</v>
      </c>
      <c r="LJ24">
        <v>0</v>
      </c>
      <c r="LS24" s="80"/>
      <c r="MD24" t="s">
        <v>645</v>
      </c>
      <c r="ME24">
        <v>0</v>
      </c>
      <c r="MF24">
        <v>0</v>
      </c>
      <c r="MG24">
        <v>0</v>
      </c>
      <c r="MH24">
        <v>1</v>
      </c>
      <c r="MI24">
        <v>0</v>
      </c>
      <c r="MJ24">
        <v>0</v>
      </c>
      <c r="MK24">
        <v>0</v>
      </c>
      <c r="ML24">
        <v>0</v>
      </c>
      <c r="MM24">
        <v>0</v>
      </c>
      <c r="MX24" t="s">
        <v>287</v>
      </c>
      <c r="MY24">
        <v>1</v>
      </c>
      <c r="MZ24">
        <v>0</v>
      </c>
      <c r="NA24">
        <v>0</v>
      </c>
      <c r="NB24">
        <v>0</v>
      </c>
      <c r="NC24">
        <v>0</v>
      </c>
      <c r="ND24">
        <v>0</v>
      </c>
      <c r="NE24">
        <v>0</v>
      </c>
      <c r="NF24">
        <v>0</v>
      </c>
      <c r="NG24">
        <v>0</v>
      </c>
      <c r="NH24">
        <v>0</v>
      </c>
      <c r="NI24">
        <v>0</v>
      </c>
      <c r="NR24" s="80"/>
      <c r="NW24" t="s">
        <v>624</v>
      </c>
      <c r="NX24">
        <v>0</v>
      </c>
      <c r="NY24">
        <v>0</v>
      </c>
      <c r="NZ24">
        <v>1</v>
      </c>
      <c r="OE24" s="80"/>
      <c r="OM24" t="s">
        <v>240</v>
      </c>
      <c r="ON24" t="s">
        <v>240</v>
      </c>
      <c r="OO24" t="s">
        <v>3103</v>
      </c>
      <c r="OR24">
        <v>1</v>
      </c>
      <c r="OU24" t="s">
        <v>3095</v>
      </c>
      <c r="OW24">
        <v>1</v>
      </c>
    </row>
    <row r="25" spans="1:415" x14ac:dyDescent="0.25">
      <c r="A25" t="s">
        <v>241</v>
      </c>
      <c r="B25" t="s">
        <v>242</v>
      </c>
      <c r="C25" s="70" t="s">
        <v>308</v>
      </c>
      <c r="D25" t="s">
        <v>309</v>
      </c>
      <c r="E25">
        <v>0</v>
      </c>
      <c r="F25">
        <v>1</v>
      </c>
      <c r="G25">
        <v>0</v>
      </c>
      <c r="T25" s="81"/>
      <c r="AH25" s="81"/>
      <c r="AI25" t="s">
        <v>572</v>
      </c>
      <c r="AJ25" t="s">
        <v>247</v>
      </c>
      <c r="AK25">
        <v>1</v>
      </c>
      <c r="AL25">
        <v>0</v>
      </c>
      <c r="AM25">
        <v>0</v>
      </c>
      <c r="AN25">
        <v>0</v>
      </c>
      <c r="AO25">
        <v>0</v>
      </c>
      <c r="AP25">
        <v>0</v>
      </c>
      <c r="AQ25" t="s">
        <v>352</v>
      </c>
      <c r="AR25" t="s">
        <v>249</v>
      </c>
      <c r="AT25" t="s">
        <v>250</v>
      </c>
      <c r="AU25" s="81"/>
      <c r="BV25" s="80"/>
      <c r="BX25" t="s">
        <v>251</v>
      </c>
      <c r="BZ25" t="s">
        <v>2926</v>
      </c>
      <c r="CA25">
        <v>0</v>
      </c>
      <c r="CB25">
        <v>0</v>
      </c>
      <c r="CC25">
        <v>1</v>
      </c>
      <c r="CD25">
        <v>1</v>
      </c>
      <c r="CE25">
        <v>1</v>
      </c>
      <c r="CF25">
        <v>1</v>
      </c>
      <c r="CG25">
        <v>0</v>
      </c>
      <c r="CH25">
        <v>1</v>
      </c>
      <c r="CI25">
        <v>1</v>
      </c>
      <c r="CJ25">
        <v>0</v>
      </c>
      <c r="CK25">
        <v>1</v>
      </c>
      <c r="CL25">
        <v>1</v>
      </c>
      <c r="CM25">
        <v>0</v>
      </c>
      <c r="CN25">
        <v>0</v>
      </c>
      <c r="CP25">
        <v>0</v>
      </c>
      <c r="CQ25">
        <v>0</v>
      </c>
      <c r="CR25">
        <v>0</v>
      </c>
      <c r="CS25" s="81"/>
      <c r="CU25" t="s">
        <v>240</v>
      </c>
      <c r="CW25" t="s">
        <v>240</v>
      </c>
      <c r="CX25" s="81"/>
      <c r="DD25" t="s">
        <v>355</v>
      </c>
      <c r="DE25">
        <v>0</v>
      </c>
      <c r="DF25">
        <v>1</v>
      </c>
      <c r="DG25">
        <v>1</v>
      </c>
      <c r="DH25">
        <v>0</v>
      </c>
      <c r="DN25" t="s">
        <v>651</v>
      </c>
      <c r="DO25">
        <v>1</v>
      </c>
      <c r="DP25">
        <v>1</v>
      </c>
      <c r="DQ25">
        <v>1</v>
      </c>
      <c r="DR25">
        <v>1</v>
      </c>
      <c r="DS25">
        <v>1</v>
      </c>
      <c r="DT25">
        <v>0</v>
      </c>
      <c r="DU25">
        <v>1</v>
      </c>
      <c r="DV25">
        <v>1</v>
      </c>
      <c r="DW25">
        <v>1</v>
      </c>
      <c r="DX25">
        <v>0</v>
      </c>
      <c r="DY25" t="s">
        <v>257</v>
      </c>
      <c r="DZ25" s="80"/>
      <c r="EC25" t="s">
        <v>252</v>
      </c>
      <c r="EF25" s="80"/>
      <c r="EP25" t="s">
        <v>653</v>
      </c>
      <c r="EQ25">
        <v>1</v>
      </c>
      <c r="ER25">
        <v>1</v>
      </c>
      <c r="ES25">
        <v>0</v>
      </c>
      <c r="ET25">
        <v>0</v>
      </c>
      <c r="EU25">
        <v>0</v>
      </c>
      <c r="EV25">
        <v>0</v>
      </c>
      <c r="EW25">
        <v>0</v>
      </c>
      <c r="GL25" s="80"/>
      <c r="GM25" t="s">
        <v>3012</v>
      </c>
      <c r="GN25">
        <v>1</v>
      </c>
      <c r="GO25">
        <v>1</v>
      </c>
      <c r="GP25">
        <v>1</v>
      </c>
      <c r="GQ25">
        <v>1</v>
      </c>
      <c r="GV25" t="s">
        <v>3030</v>
      </c>
      <c r="GW25">
        <v>1</v>
      </c>
      <c r="GX25">
        <v>1</v>
      </c>
      <c r="GY25">
        <v>1</v>
      </c>
      <c r="GZ25">
        <v>1</v>
      </c>
      <c r="HA25">
        <v>1</v>
      </c>
      <c r="HB25">
        <v>1</v>
      </c>
      <c r="HC25">
        <v>1</v>
      </c>
      <c r="HD25">
        <v>0</v>
      </c>
      <c r="HE25">
        <v>1</v>
      </c>
      <c r="HF25">
        <v>1</v>
      </c>
      <c r="HG25">
        <v>1</v>
      </c>
      <c r="HH25">
        <v>1</v>
      </c>
      <c r="HI25">
        <v>1</v>
      </c>
      <c r="HJ25">
        <v>0</v>
      </c>
      <c r="HK25">
        <v>0</v>
      </c>
      <c r="HL25" t="s">
        <v>292</v>
      </c>
      <c r="HM25" s="80"/>
      <c r="IM25" t="s">
        <v>3052</v>
      </c>
      <c r="IN25">
        <v>1</v>
      </c>
      <c r="IO25">
        <v>1</v>
      </c>
      <c r="IP25">
        <v>1</v>
      </c>
      <c r="IQ25">
        <v>1</v>
      </c>
      <c r="IW25" t="s">
        <v>656</v>
      </c>
      <c r="IX25">
        <v>1</v>
      </c>
      <c r="IY25">
        <v>1</v>
      </c>
      <c r="IZ25">
        <v>1</v>
      </c>
      <c r="JA25">
        <v>1</v>
      </c>
      <c r="JB25">
        <v>0</v>
      </c>
      <c r="JC25">
        <v>0</v>
      </c>
      <c r="JD25" t="s">
        <v>657</v>
      </c>
      <c r="JE25">
        <v>0</v>
      </c>
      <c r="JF25">
        <v>1</v>
      </c>
      <c r="JG25">
        <v>0</v>
      </c>
      <c r="JH25">
        <v>0</v>
      </c>
      <c r="JI25">
        <v>1</v>
      </c>
      <c r="JJ25">
        <v>1</v>
      </c>
      <c r="JK25" s="80"/>
      <c r="JW25" t="s">
        <v>658</v>
      </c>
      <c r="JX25">
        <v>0</v>
      </c>
      <c r="JY25">
        <v>1</v>
      </c>
      <c r="JZ25">
        <v>1</v>
      </c>
      <c r="KA25">
        <v>0</v>
      </c>
      <c r="KB25">
        <v>1</v>
      </c>
      <c r="KC25">
        <v>0</v>
      </c>
      <c r="KD25">
        <v>0</v>
      </c>
      <c r="KE25">
        <v>0</v>
      </c>
      <c r="KF25">
        <v>0</v>
      </c>
      <c r="KG25">
        <v>0</v>
      </c>
      <c r="KS25" s="80"/>
      <c r="LB25" t="s">
        <v>659</v>
      </c>
      <c r="LC25">
        <v>0</v>
      </c>
      <c r="LD25">
        <v>1</v>
      </c>
      <c r="LE25">
        <v>0</v>
      </c>
      <c r="LF25">
        <v>0</v>
      </c>
      <c r="LG25">
        <v>0</v>
      </c>
      <c r="LH25">
        <v>1</v>
      </c>
      <c r="LI25">
        <v>0</v>
      </c>
      <c r="LJ25">
        <v>0</v>
      </c>
      <c r="LS25" s="80"/>
      <c r="MD25" t="s">
        <v>267</v>
      </c>
      <c r="ME25">
        <v>1</v>
      </c>
      <c r="MF25">
        <v>0</v>
      </c>
      <c r="MG25">
        <v>0</v>
      </c>
      <c r="MH25">
        <v>0</v>
      </c>
      <c r="MI25">
        <v>0</v>
      </c>
      <c r="MJ25">
        <v>0</v>
      </c>
      <c r="MK25">
        <v>0</v>
      </c>
      <c r="ML25">
        <v>0</v>
      </c>
      <c r="MM25">
        <v>0</v>
      </c>
      <c r="MX25" t="s">
        <v>660</v>
      </c>
      <c r="MY25">
        <v>0</v>
      </c>
      <c r="MZ25">
        <v>0</v>
      </c>
      <c r="NA25">
        <v>0</v>
      </c>
      <c r="NB25">
        <v>1</v>
      </c>
      <c r="NC25">
        <v>1</v>
      </c>
      <c r="ND25">
        <v>1</v>
      </c>
      <c r="NE25">
        <v>1</v>
      </c>
      <c r="NF25">
        <v>0</v>
      </c>
      <c r="NG25">
        <v>0</v>
      </c>
      <c r="NH25">
        <v>0</v>
      </c>
      <c r="NI25">
        <v>0</v>
      </c>
      <c r="NR25" s="80"/>
      <c r="NW25" t="s">
        <v>624</v>
      </c>
      <c r="NX25">
        <v>0</v>
      </c>
      <c r="NY25">
        <v>0</v>
      </c>
      <c r="NZ25">
        <v>1</v>
      </c>
      <c r="OE25" s="80"/>
      <c r="OM25" t="s">
        <v>240</v>
      </c>
      <c r="ON25" t="s">
        <v>240</v>
      </c>
      <c r="OO25" t="s">
        <v>3108</v>
      </c>
      <c r="OP25">
        <v>1</v>
      </c>
      <c r="OU25" t="s">
        <v>3117</v>
      </c>
      <c r="OY25">
        <v>1</v>
      </c>
    </row>
    <row r="26" spans="1:415" x14ac:dyDescent="0.25">
      <c r="A26" t="s">
        <v>331</v>
      </c>
      <c r="B26" t="s">
        <v>242</v>
      </c>
      <c r="C26" s="24" t="s">
        <v>243</v>
      </c>
      <c r="H26" t="s">
        <v>2525</v>
      </c>
      <c r="J26">
        <v>10</v>
      </c>
      <c r="L26">
        <v>10</v>
      </c>
      <c r="N26" t="s">
        <v>487</v>
      </c>
      <c r="O26">
        <v>0</v>
      </c>
      <c r="P26">
        <v>0</v>
      </c>
      <c r="Q26">
        <v>1</v>
      </c>
      <c r="R26">
        <v>0</v>
      </c>
      <c r="S26">
        <v>0</v>
      </c>
      <c r="T26" s="81"/>
      <c r="AH26" s="81"/>
      <c r="AI26" t="s">
        <v>335</v>
      </c>
      <c r="AJ26" t="s">
        <v>247</v>
      </c>
      <c r="AK26">
        <v>1</v>
      </c>
      <c r="AL26">
        <v>0</v>
      </c>
      <c r="AM26">
        <v>0</v>
      </c>
      <c r="AN26">
        <v>0</v>
      </c>
      <c r="AO26">
        <v>0</v>
      </c>
      <c r="AP26">
        <v>0</v>
      </c>
      <c r="AQ26" t="s">
        <v>282</v>
      </c>
      <c r="AR26" t="s">
        <v>336</v>
      </c>
      <c r="AT26" t="s">
        <v>250</v>
      </c>
      <c r="AU26" s="81"/>
      <c r="BV26" s="80"/>
      <c r="BX26" t="s">
        <v>251</v>
      </c>
      <c r="BZ26" t="s">
        <v>311</v>
      </c>
      <c r="CA26">
        <v>0</v>
      </c>
      <c r="CB26">
        <v>0</v>
      </c>
      <c r="CC26">
        <v>0</v>
      </c>
      <c r="CD26">
        <v>0</v>
      </c>
      <c r="CE26">
        <v>0</v>
      </c>
      <c r="CF26">
        <v>0</v>
      </c>
      <c r="CG26">
        <v>0</v>
      </c>
      <c r="CH26">
        <v>0</v>
      </c>
      <c r="CI26">
        <v>0</v>
      </c>
      <c r="CJ26">
        <v>0</v>
      </c>
      <c r="CK26">
        <v>0</v>
      </c>
      <c r="CL26">
        <v>0</v>
      </c>
      <c r="CM26">
        <v>0</v>
      </c>
      <c r="CN26">
        <v>0</v>
      </c>
      <c r="CO26">
        <v>0</v>
      </c>
      <c r="CP26">
        <v>0</v>
      </c>
      <c r="CQ26">
        <v>0</v>
      </c>
      <c r="CR26">
        <v>1</v>
      </c>
      <c r="CS26" s="81"/>
      <c r="CU26" t="s">
        <v>255</v>
      </c>
      <c r="CW26" t="s">
        <v>252</v>
      </c>
      <c r="CX26" s="81"/>
      <c r="DD26" t="s">
        <v>355</v>
      </c>
      <c r="DE26">
        <v>0</v>
      </c>
      <c r="DF26">
        <v>1</v>
      </c>
      <c r="DG26">
        <v>1</v>
      </c>
      <c r="DH26">
        <v>0</v>
      </c>
      <c r="DN26" t="s">
        <v>666</v>
      </c>
      <c r="DO26">
        <v>0</v>
      </c>
      <c r="DP26">
        <v>1</v>
      </c>
      <c r="DQ26">
        <v>1</v>
      </c>
      <c r="DR26">
        <v>0</v>
      </c>
      <c r="DS26">
        <v>0</v>
      </c>
      <c r="DT26">
        <v>0</v>
      </c>
      <c r="DU26">
        <v>1</v>
      </c>
      <c r="DV26">
        <v>1</v>
      </c>
      <c r="DW26">
        <v>1</v>
      </c>
      <c r="DX26">
        <v>0</v>
      </c>
      <c r="DY26" t="s">
        <v>257</v>
      </c>
      <c r="DZ26" s="80"/>
      <c r="ED26" t="s">
        <v>240</v>
      </c>
      <c r="EF26" s="80"/>
      <c r="FF26" t="s">
        <v>667</v>
      </c>
      <c r="FG26">
        <v>1</v>
      </c>
      <c r="FH26">
        <v>1</v>
      </c>
      <c r="FI26">
        <v>1</v>
      </c>
      <c r="FJ26">
        <v>0</v>
      </c>
      <c r="FK26">
        <v>0</v>
      </c>
      <c r="FL26">
        <v>0</v>
      </c>
      <c r="FM26">
        <v>0</v>
      </c>
      <c r="GL26" s="80"/>
      <c r="GM26" t="s">
        <v>2964</v>
      </c>
      <c r="GU26">
        <v>1</v>
      </c>
      <c r="GV26" t="s">
        <v>3029</v>
      </c>
      <c r="GW26">
        <v>1</v>
      </c>
      <c r="GX26">
        <v>0</v>
      </c>
      <c r="GY26">
        <v>1</v>
      </c>
      <c r="GZ26">
        <v>1</v>
      </c>
      <c r="HA26">
        <v>1</v>
      </c>
      <c r="HB26">
        <v>1</v>
      </c>
      <c r="HC26">
        <v>0</v>
      </c>
      <c r="HD26">
        <v>0</v>
      </c>
      <c r="HE26">
        <v>1</v>
      </c>
      <c r="HF26">
        <v>1</v>
      </c>
      <c r="HG26">
        <v>0</v>
      </c>
      <c r="HH26">
        <v>1</v>
      </c>
      <c r="HI26">
        <v>1</v>
      </c>
      <c r="HJ26">
        <v>0</v>
      </c>
      <c r="HK26">
        <v>0</v>
      </c>
      <c r="HL26" t="s">
        <v>361</v>
      </c>
      <c r="HM26" s="80"/>
      <c r="IM26" t="s">
        <v>3045</v>
      </c>
      <c r="IP26">
        <v>1</v>
      </c>
      <c r="IQ26">
        <v>1</v>
      </c>
      <c r="IW26" t="s">
        <v>670</v>
      </c>
      <c r="IX26">
        <v>1</v>
      </c>
      <c r="IY26">
        <v>1</v>
      </c>
      <c r="IZ26">
        <v>0</v>
      </c>
      <c r="JA26">
        <v>1</v>
      </c>
      <c r="JB26">
        <v>0</v>
      </c>
      <c r="JC26">
        <v>0</v>
      </c>
      <c r="JD26" t="s">
        <v>671</v>
      </c>
      <c r="JE26">
        <v>0</v>
      </c>
      <c r="JF26">
        <v>1</v>
      </c>
      <c r="JG26">
        <v>1</v>
      </c>
      <c r="JH26">
        <v>0</v>
      </c>
      <c r="JI26">
        <v>0</v>
      </c>
      <c r="JJ26">
        <v>1</v>
      </c>
      <c r="JK26" s="80"/>
      <c r="JW26" t="s">
        <v>672</v>
      </c>
      <c r="JX26">
        <v>0</v>
      </c>
      <c r="JY26">
        <v>0</v>
      </c>
      <c r="JZ26">
        <v>1</v>
      </c>
      <c r="KA26">
        <v>0</v>
      </c>
      <c r="KB26">
        <v>1</v>
      </c>
      <c r="KC26">
        <v>0</v>
      </c>
      <c r="KD26">
        <v>1</v>
      </c>
      <c r="KE26">
        <v>0</v>
      </c>
      <c r="KF26">
        <v>0</v>
      </c>
      <c r="KG26">
        <v>0</v>
      </c>
      <c r="KS26" s="80"/>
      <c r="LB26" t="s">
        <v>673</v>
      </c>
      <c r="LC26">
        <v>0</v>
      </c>
      <c r="LD26">
        <v>1</v>
      </c>
      <c r="LE26">
        <v>1</v>
      </c>
      <c r="LF26">
        <v>1</v>
      </c>
      <c r="LG26">
        <v>0</v>
      </c>
      <c r="LH26">
        <v>0</v>
      </c>
      <c r="LI26">
        <v>0</v>
      </c>
      <c r="LJ26">
        <v>0</v>
      </c>
      <c r="LS26" s="80"/>
      <c r="MD26" t="s">
        <v>674</v>
      </c>
      <c r="ME26">
        <v>0</v>
      </c>
      <c r="MF26">
        <v>1</v>
      </c>
      <c r="MG26">
        <v>1</v>
      </c>
      <c r="MH26">
        <v>0</v>
      </c>
      <c r="MI26">
        <v>1</v>
      </c>
      <c r="MJ26">
        <v>0</v>
      </c>
      <c r="MK26">
        <v>0</v>
      </c>
      <c r="ML26">
        <v>0</v>
      </c>
      <c r="MM26">
        <v>0</v>
      </c>
      <c r="MX26" t="s">
        <v>2698</v>
      </c>
      <c r="MY26">
        <v>0</v>
      </c>
      <c r="MZ26">
        <v>0</v>
      </c>
      <c r="NA26">
        <v>0</v>
      </c>
      <c r="NB26">
        <v>0</v>
      </c>
      <c r="NC26">
        <v>1</v>
      </c>
      <c r="ND26">
        <v>1</v>
      </c>
      <c r="NE26">
        <v>0</v>
      </c>
      <c r="NF26">
        <v>0</v>
      </c>
      <c r="NG26">
        <v>0</v>
      </c>
      <c r="NH26">
        <v>1</v>
      </c>
      <c r="NI26">
        <v>0</v>
      </c>
      <c r="NJ26" t="s">
        <v>3083</v>
      </c>
      <c r="NM26">
        <v>1</v>
      </c>
      <c r="NR26" s="80"/>
      <c r="NW26" t="s">
        <v>568</v>
      </c>
      <c r="NX26">
        <v>1</v>
      </c>
      <c r="NY26">
        <v>0</v>
      </c>
      <c r="NZ26">
        <v>1</v>
      </c>
      <c r="OE26" s="80"/>
      <c r="OM26" t="s">
        <v>252</v>
      </c>
      <c r="ON26" t="s">
        <v>252</v>
      </c>
    </row>
    <row r="27" spans="1:415" x14ac:dyDescent="0.25">
      <c r="A27" t="s">
        <v>331</v>
      </c>
      <c r="B27" t="s">
        <v>242</v>
      </c>
      <c r="C27" s="24" t="s">
        <v>243</v>
      </c>
      <c r="H27" t="s">
        <v>244</v>
      </c>
      <c r="J27">
        <v>20</v>
      </c>
      <c r="L27">
        <v>50</v>
      </c>
      <c r="N27" t="s">
        <v>487</v>
      </c>
      <c r="O27">
        <v>0</v>
      </c>
      <c r="P27">
        <v>0</v>
      </c>
      <c r="Q27">
        <v>1</v>
      </c>
      <c r="R27">
        <v>0</v>
      </c>
      <c r="S27">
        <v>0</v>
      </c>
      <c r="T27" s="81"/>
      <c r="AH27" s="81"/>
      <c r="AI27" t="s">
        <v>572</v>
      </c>
      <c r="AJ27" t="s">
        <v>247</v>
      </c>
      <c r="AK27">
        <v>1</v>
      </c>
      <c r="AL27">
        <v>0</v>
      </c>
      <c r="AM27">
        <v>0</v>
      </c>
      <c r="AN27">
        <v>0</v>
      </c>
      <c r="AO27">
        <v>0</v>
      </c>
      <c r="AP27">
        <v>0</v>
      </c>
      <c r="AQ27" t="s">
        <v>352</v>
      </c>
      <c r="AR27" t="s">
        <v>411</v>
      </c>
      <c r="AT27" t="s">
        <v>250</v>
      </c>
      <c r="AU27" s="81"/>
      <c r="BV27" s="80"/>
      <c r="BX27" t="s">
        <v>251</v>
      </c>
      <c r="BZ27" t="s">
        <v>2916</v>
      </c>
      <c r="CA27">
        <v>0</v>
      </c>
      <c r="CB27">
        <v>0</v>
      </c>
      <c r="CC27">
        <v>1</v>
      </c>
      <c r="CD27">
        <v>1</v>
      </c>
      <c r="CE27">
        <v>1</v>
      </c>
      <c r="CF27">
        <v>0</v>
      </c>
      <c r="CG27">
        <v>0</v>
      </c>
      <c r="CH27">
        <v>0</v>
      </c>
      <c r="CI27">
        <v>0</v>
      </c>
      <c r="CJ27">
        <v>0</v>
      </c>
      <c r="CK27">
        <v>0</v>
      </c>
      <c r="CL27">
        <v>0</v>
      </c>
      <c r="CM27">
        <v>0</v>
      </c>
      <c r="CN27">
        <v>0</v>
      </c>
      <c r="CO27">
        <v>0</v>
      </c>
      <c r="CP27">
        <v>0</v>
      </c>
      <c r="CQ27">
        <v>0</v>
      </c>
      <c r="CR27">
        <v>0</v>
      </c>
      <c r="CS27" s="81"/>
      <c r="CU27" t="s">
        <v>240</v>
      </c>
      <c r="CW27" t="s">
        <v>240</v>
      </c>
      <c r="CX27" s="81"/>
      <c r="DD27" t="s">
        <v>337</v>
      </c>
      <c r="DE27">
        <v>0</v>
      </c>
      <c r="DF27">
        <v>0</v>
      </c>
      <c r="DG27">
        <v>1</v>
      </c>
      <c r="DH27">
        <v>0</v>
      </c>
      <c r="DN27" t="s">
        <v>288</v>
      </c>
      <c r="DO27">
        <v>0</v>
      </c>
      <c r="DP27">
        <v>1</v>
      </c>
      <c r="DQ27">
        <v>0</v>
      </c>
      <c r="DR27">
        <v>0</v>
      </c>
      <c r="DS27">
        <v>0</v>
      </c>
      <c r="DT27">
        <v>0</v>
      </c>
      <c r="DU27">
        <v>0</v>
      </c>
      <c r="DV27">
        <v>0</v>
      </c>
      <c r="DW27">
        <v>0</v>
      </c>
      <c r="DX27">
        <v>0</v>
      </c>
      <c r="DY27" t="s">
        <v>435</v>
      </c>
      <c r="DZ27" s="80"/>
      <c r="ED27" t="s">
        <v>252</v>
      </c>
      <c r="EF27" s="80"/>
      <c r="FF27" t="s">
        <v>259</v>
      </c>
      <c r="FG27">
        <v>0</v>
      </c>
      <c r="FH27">
        <v>0</v>
      </c>
      <c r="FI27">
        <v>1</v>
      </c>
      <c r="FJ27">
        <v>0</v>
      </c>
      <c r="FK27">
        <v>0</v>
      </c>
      <c r="FL27">
        <v>0</v>
      </c>
      <c r="FM27">
        <v>0</v>
      </c>
      <c r="GL27" s="80"/>
      <c r="GM27" t="s">
        <v>2964</v>
      </c>
      <c r="GU27">
        <v>1</v>
      </c>
      <c r="GV27" t="s">
        <v>3027</v>
      </c>
      <c r="GW27">
        <v>1</v>
      </c>
      <c r="GX27">
        <v>0</v>
      </c>
      <c r="GY27">
        <v>1</v>
      </c>
      <c r="GZ27">
        <v>1</v>
      </c>
      <c r="HA27">
        <v>1</v>
      </c>
      <c r="HB27">
        <v>0</v>
      </c>
      <c r="HC27">
        <v>0</v>
      </c>
      <c r="HD27">
        <v>0</v>
      </c>
      <c r="HE27">
        <v>0</v>
      </c>
      <c r="HF27">
        <v>0</v>
      </c>
      <c r="HG27">
        <v>0</v>
      </c>
      <c r="HH27">
        <v>0</v>
      </c>
      <c r="HI27">
        <v>1</v>
      </c>
      <c r="HJ27">
        <v>0</v>
      </c>
      <c r="HK27">
        <v>0</v>
      </c>
      <c r="HL27" t="s">
        <v>292</v>
      </c>
      <c r="HM27" s="80"/>
      <c r="IM27" t="s">
        <v>3046</v>
      </c>
      <c r="IT27">
        <v>1</v>
      </c>
      <c r="IW27" t="s">
        <v>296</v>
      </c>
      <c r="IX27">
        <v>1</v>
      </c>
      <c r="IY27">
        <v>0</v>
      </c>
      <c r="IZ27">
        <v>0</v>
      </c>
      <c r="JA27">
        <v>0</v>
      </c>
      <c r="JB27">
        <v>0</v>
      </c>
      <c r="JC27">
        <v>0</v>
      </c>
      <c r="JD27" t="s">
        <v>399</v>
      </c>
      <c r="JE27">
        <v>1</v>
      </c>
      <c r="JF27">
        <v>0</v>
      </c>
      <c r="JG27">
        <v>0</v>
      </c>
      <c r="JH27">
        <v>0</v>
      </c>
      <c r="JI27">
        <v>0</v>
      </c>
      <c r="JJ27">
        <v>0</v>
      </c>
      <c r="JK27" s="80"/>
      <c r="JW27" t="s">
        <v>476</v>
      </c>
      <c r="JX27">
        <v>0</v>
      </c>
      <c r="JY27">
        <v>1</v>
      </c>
      <c r="JZ27">
        <v>1</v>
      </c>
      <c r="KA27">
        <v>0</v>
      </c>
      <c r="KB27">
        <v>0</v>
      </c>
      <c r="KC27">
        <v>0</v>
      </c>
      <c r="KD27">
        <v>0</v>
      </c>
      <c r="KE27">
        <v>0</v>
      </c>
      <c r="KF27">
        <v>0</v>
      </c>
      <c r="KG27">
        <v>0</v>
      </c>
      <c r="KS27" s="80"/>
      <c r="LB27" t="s">
        <v>684</v>
      </c>
      <c r="LC27">
        <v>0</v>
      </c>
      <c r="LD27">
        <v>0</v>
      </c>
      <c r="LE27">
        <v>0</v>
      </c>
      <c r="LF27">
        <v>0</v>
      </c>
      <c r="LG27">
        <v>0</v>
      </c>
      <c r="LH27">
        <v>1</v>
      </c>
      <c r="LI27">
        <v>0</v>
      </c>
      <c r="LJ27">
        <v>0</v>
      </c>
      <c r="LS27" s="80"/>
      <c r="MD27" t="s">
        <v>300</v>
      </c>
      <c r="ME27">
        <v>0</v>
      </c>
      <c r="MF27">
        <v>1</v>
      </c>
      <c r="MG27">
        <v>0</v>
      </c>
      <c r="MH27">
        <v>0</v>
      </c>
      <c r="MI27">
        <v>0</v>
      </c>
      <c r="MJ27">
        <v>0</v>
      </c>
      <c r="MK27">
        <v>0</v>
      </c>
      <c r="ML27">
        <v>0</v>
      </c>
      <c r="MM27">
        <v>0</v>
      </c>
      <c r="MX27" t="s">
        <v>685</v>
      </c>
      <c r="MY27">
        <v>0</v>
      </c>
      <c r="MZ27">
        <v>0</v>
      </c>
      <c r="NA27">
        <v>0</v>
      </c>
      <c r="NB27">
        <v>1</v>
      </c>
      <c r="NC27">
        <v>1</v>
      </c>
      <c r="ND27">
        <v>0</v>
      </c>
      <c r="NE27">
        <v>0</v>
      </c>
      <c r="NF27">
        <v>0</v>
      </c>
      <c r="NG27">
        <v>0</v>
      </c>
      <c r="NH27">
        <v>0</v>
      </c>
      <c r="NI27">
        <v>0</v>
      </c>
      <c r="NJ27" t="s">
        <v>3082</v>
      </c>
      <c r="NK27">
        <v>1</v>
      </c>
      <c r="NR27" s="80"/>
      <c r="NW27" t="s">
        <v>271</v>
      </c>
      <c r="NX27">
        <v>1</v>
      </c>
      <c r="NY27">
        <v>0</v>
      </c>
      <c r="NZ27">
        <v>0</v>
      </c>
      <c r="OE27" s="80"/>
      <c r="OM27" t="s">
        <v>252</v>
      </c>
      <c r="ON27" t="s">
        <v>252</v>
      </c>
    </row>
    <row r="28" spans="1:415" x14ac:dyDescent="0.25">
      <c r="A28" t="s">
        <v>496</v>
      </c>
      <c r="B28" t="s">
        <v>307</v>
      </c>
      <c r="C28" s="69" t="s">
        <v>389</v>
      </c>
      <c r="D28" t="s">
        <v>497</v>
      </c>
      <c r="E28">
        <v>1</v>
      </c>
      <c r="F28">
        <v>0</v>
      </c>
      <c r="G28">
        <v>0</v>
      </c>
      <c r="T28" s="81"/>
      <c r="U28" t="s">
        <v>541</v>
      </c>
      <c r="V28" t="s">
        <v>247</v>
      </c>
      <c r="W28">
        <v>1</v>
      </c>
      <c r="X28">
        <v>0</v>
      </c>
      <c r="Y28">
        <v>0</v>
      </c>
      <c r="Z28">
        <v>0</v>
      </c>
      <c r="AA28">
        <v>0</v>
      </c>
      <c r="AB28">
        <v>0</v>
      </c>
      <c r="AC28" t="s">
        <v>282</v>
      </c>
      <c r="AD28" t="s">
        <v>249</v>
      </c>
      <c r="AF28" t="s">
        <v>250</v>
      </c>
      <c r="AH28" s="81"/>
      <c r="AI28" t="s">
        <v>335</v>
      </c>
      <c r="AJ28" t="s">
        <v>310</v>
      </c>
      <c r="AK28">
        <v>0</v>
      </c>
      <c r="AL28">
        <v>1</v>
      </c>
      <c r="AM28">
        <v>0</v>
      </c>
      <c r="AN28">
        <v>0</v>
      </c>
      <c r="AO28">
        <v>0</v>
      </c>
      <c r="AP28">
        <v>0</v>
      </c>
      <c r="AR28" t="s">
        <v>336</v>
      </c>
      <c r="AU28" s="81"/>
      <c r="BV28" s="80"/>
      <c r="BW28" t="s">
        <v>415</v>
      </c>
      <c r="CS28" s="81"/>
      <c r="CT28" t="s">
        <v>252</v>
      </c>
      <c r="CW28" t="s">
        <v>240</v>
      </c>
      <c r="CX28" s="81"/>
      <c r="CY28" t="s">
        <v>287</v>
      </c>
      <c r="CZ28">
        <v>1</v>
      </c>
      <c r="DA28">
        <v>0</v>
      </c>
      <c r="DB28">
        <v>0</v>
      </c>
      <c r="DC28">
        <v>0</v>
      </c>
      <c r="DN28" t="s">
        <v>693</v>
      </c>
      <c r="DO28">
        <v>0</v>
      </c>
      <c r="DP28">
        <v>1</v>
      </c>
      <c r="DQ28">
        <v>1</v>
      </c>
      <c r="DR28">
        <v>1</v>
      </c>
      <c r="DS28">
        <v>0</v>
      </c>
      <c r="DT28">
        <v>0</v>
      </c>
      <c r="DU28">
        <v>0</v>
      </c>
      <c r="DV28">
        <v>0</v>
      </c>
      <c r="DW28">
        <v>0</v>
      </c>
      <c r="DX28">
        <v>0</v>
      </c>
      <c r="DY28" t="s">
        <v>257</v>
      </c>
      <c r="DZ28" s="80"/>
      <c r="EA28" t="s">
        <v>240</v>
      </c>
      <c r="EF28" s="80"/>
      <c r="EG28" t="s">
        <v>2952</v>
      </c>
      <c r="EH28">
        <v>1</v>
      </c>
      <c r="EI28">
        <v>0</v>
      </c>
      <c r="EJ28">
        <v>0</v>
      </c>
      <c r="EK28">
        <v>0</v>
      </c>
      <c r="EL28">
        <v>0</v>
      </c>
      <c r="EM28">
        <v>0</v>
      </c>
      <c r="EN28">
        <v>1</v>
      </c>
      <c r="EO28">
        <v>0</v>
      </c>
      <c r="FN28" t="s">
        <v>2966</v>
      </c>
      <c r="FO28">
        <v>1</v>
      </c>
      <c r="FP28">
        <v>1</v>
      </c>
      <c r="FR28">
        <v>1</v>
      </c>
      <c r="FW28" t="s">
        <v>696</v>
      </c>
      <c r="FX28">
        <v>1</v>
      </c>
      <c r="FY28">
        <v>0</v>
      </c>
      <c r="FZ28">
        <v>1</v>
      </c>
      <c r="GA28">
        <v>1</v>
      </c>
      <c r="GB28">
        <v>1</v>
      </c>
      <c r="GC28">
        <v>0</v>
      </c>
      <c r="GD28">
        <v>0</v>
      </c>
      <c r="GE28">
        <v>0</v>
      </c>
      <c r="GF28">
        <v>0</v>
      </c>
      <c r="GG28">
        <v>0</v>
      </c>
      <c r="GH28">
        <v>0</v>
      </c>
      <c r="GI28">
        <v>0</v>
      </c>
      <c r="GJ28">
        <v>0</v>
      </c>
      <c r="GK28" t="s">
        <v>292</v>
      </c>
      <c r="GL28" s="80"/>
      <c r="HM28" s="80"/>
      <c r="IM28" t="s">
        <v>3048</v>
      </c>
      <c r="IO28">
        <v>1</v>
      </c>
      <c r="IW28" t="s">
        <v>2541</v>
      </c>
      <c r="IX28">
        <v>0</v>
      </c>
      <c r="IY28">
        <v>0</v>
      </c>
      <c r="IZ28">
        <v>0</v>
      </c>
      <c r="JA28">
        <v>0</v>
      </c>
      <c r="JB28">
        <v>1</v>
      </c>
      <c r="JC28">
        <v>0</v>
      </c>
      <c r="JD28" t="s">
        <v>699</v>
      </c>
      <c r="JE28">
        <v>0</v>
      </c>
      <c r="JF28">
        <v>0</v>
      </c>
      <c r="JG28">
        <v>0</v>
      </c>
      <c r="JH28">
        <v>0</v>
      </c>
      <c r="JI28">
        <v>1</v>
      </c>
      <c r="JJ28">
        <v>0</v>
      </c>
      <c r="JK28" s="80"/>
      <c r="JL28" t="s">
        <v>267</v>
      </c>
      <c r="JM28">
        <v>1</v>
      </c>
      <c r="JN28">
        <v>0</v>
      </c>
      <c r="JO28">
        <v>0</v>
      </c>
      <c r="JP28">
        <v>0</v>
      </c>
      <c r="JQ28">
        <v>0</v>
      </c>
      <c r="JR28">
        <v>0</v>
      </c>
      <c r="JS28">
        <v>0</v>
      </c>
      <c r="JT28">
        <v>0</v>
      </c>
      <c r="JU28">
        <v>0</v>
      </c>
      <c r="JV28">
        <v>0</v>
      </c>
      <c r="KS28" s="80"/>
      <c r="KT28" t="s">
        <v>267</v>
      </c>
      <c r="KU28">
        <v>1</v>
      </c>
      <c r="KV28">
        <v>0</v>
      </c>
      <c r="KW28">
        <v>0</v>
      </c>
      <c r="KX28">
        <v>0</v>
      </c>
      <c r="KY28">
        <v>0</v>
      </c>
      <c r="KZ28">
        <v>0</v>
      </c>
      <c r="LA28">
        <v>0</v>
      </c>
      <c r="LS28" s="80"/>
      <c r="LT28" t="s">
        <v>300</v>
      </c>
      <c r="LU28">
        <v>0</v>
      </c>
      <c r="LV28">
        <v>1</v>
      </c>
      <c r="LW28">
        <v>0</v>
      </c>
      <c r="LX28">
        <v>0</v>
      </c>
      <c r="LY28">
        <v>0</v>
      </c>
      <c r="LZ28">
        <v>0</v>
      </c>
      <c r="MA28">
        <v>0</v>
      </c>
      <c r="MC28">
        <v>0</v>
      </c>
      <c r="MX28" t="s">
        <v>287</v>
      </c>
      <c r="MY28">
        <v>1</v>
      </c>
      <c r="MZ28">
        <v>0</v>
      </c>
      <c r="NA28">
        <v>0</v>
      </c>
      <c r="NB28">
        <v>0</v>
      </c>
      <c r="NC28">
        <v>0</v>
      </c>
      <c r="ND28">
        <v>0</v>
      </c>
      <c r="NE28">
        <v>0</v>
      </c>
      <c r="NF28">
        <v>0</v>
      </c>
      <c r="NG28">
        <v>0</v>
      </c>
      <c r="NH28">
        <v>0</v>
      </c>
      <c r="NI28">
        <v>0</v>
      </c>
      <c r="NR28" s="80"/>
      <c r="NS28" t="s">
        <v>271</v>
      </c>
      <c r="NT28">
        <v>1</v>
      </c>
      <c r="NU28">
        <v>0</v>
      </c>
      <c r="NV28">
        <v>0</v>
      </c>
      <c r="OE28" s="80"/>
      <c r="OF28" t="s">
        <v>252</v>
      </c>
      <c r="OG28" t="s">
        <v>252</v>
      </c>
    </row>
    <row r="29" spans="1:415" x14ac:dyDescent="0.25">
      <c r="A29" t="s">
        <v>496</v>
      </c>
      <c r="B29" t="s">
        <v>307</v>
      </c>
      <c r="C29" s="69" t="s">
        <v>389</v>
      </c>
      <c r="D29" t="s">
        <v>497</v>
      </c>
      <c r="E29">
        <v>1</v>
      </c>
      <c r="F29">
        <v>0</v>
      </c>
      <c r="G29">
        <v>0</v>
      </c>
      <c r="T29" s="81"/>
      <c r="U29" t="s">
        <v>541</v>
      </c>
      <c r="V29" t="s">
        <v>247</v>
      </c>
      <c r="W29">
        <v>1</v>
      </c>
      <c r="X29">
        <v>0</v>
      </c>
      <c r="Y29">
        <v>0</v>
      </c>
      <c r="Z29">
        <v>0</v>
      </c>
      <c r="AA29">
        <v>0</v>
      </c>
      <c r="AB29">
        <v>0</v>
      </c>
      <c r="AC29" t="s">
        <v>282</v>
      </c>
      <c r="AD29" t="s">
        <v>249</v>
      </c>
      <c r="AF29" t="s">
        <v>2511</v>
      </c>
      <c r="AH29" s="81"/>
      <c r="AI29" t="s">
        <v>335</v>
      </c>
      <c r="AJ29" t="s">
        <v>247</v>
      </c>
      <c r="AK29">
        <v>1</v>
      </c>
      <c r="AL29">
        <v>0</v>
      </c>
      <c r="AM29">
        <v>0</v>
      </c>
      <c r="AN29">
        <v>0</v>
      </c>
      <c r="AO29">
        <v>0</v>
      </c>
      <c r="AP29">
        <v>0</v>
      </c>
      <c r="AQ29" t="s">
        <v>352</v>
      </c>
      <c r="AR29" t="s">
        <v>249</v>
      </c>
      <c r="AU29" s="81"/>
      <c r="BV29" s="80"/>
      <c r="BW29" t="s">
        <v>251</v>
      </c>
      <c r="BZ29" t="s">
        <v>704</v>
      </c>
      <c r="CA29">
        <v>1</v>
      </c>
      <c r="CB29">
        <v>0</v>
      </c>
      <c r="CC29">
        <v>0</v>
      </c>
      <c r="CD29">
        <v>0</v>
      </c>
      <c r="CE29">
        <v>0</v>
      </c>
      <c r="CF29">
        <v>0</v>
      </c>
      <c r="CG29">
        <v>0</v>
      </c>
      <c r="CH29">
        <v>0</v>
      </c>
      <c r="CI29">
        <v>0</v>
      </c>
      <c r="CJ29">
        <v>0</v>
      </c>
      <c r="CK29">
        <v>0</v>
      </c>
      <c r="CL29">
        <v>0</v>
      </c>
      <c r="CM29">
        <v>0</v>
      </c>
      <c r="CN29">
        <v>0</v>
      </c>
      <c r="CO29">
        <v>0</v>
      </c>
      <c r="CP29">
        <v>0</v>
      </c>
      <c r="CQ29">
        <v>0</v>
      </c>
      <c r="CR29">
        <v>1</v>
      </c>
      <c r="CS29" s="81"/>
      <c r="CT29" t="s">
        <v>252</v>
      </c>
      <c r="CW29" t="s">
        <v>240</v>
      </c>
      <c r="CX29" s="81"/>
      <c r="CY29" t="s">
        <v>287</v>
      </c>
      <c r="CZ29">
        <v>1</v>
      </c>
      <c r="DA29">
        <v>0</v>
      </c>
      <c r="DB29">
        <v>0</v>
      </c>
      <c r="DC29">
        <v>0</v>
      </c>
      <c r="DN29" t="s">
        <v>709</v>
      </c>
      <c r="DO29">
        <v>0</v>
      </c>
      <c r="DP29">
        <v>1</v>
      </c>
      <c r="DQ29">
        <v>1</v>
      </c>
      <c r="DR29">
        <v>1</v>
      </c>
      <c r="DS29">
        <v>0</v>
      </c>
      <c r="DT29">
        <v>0</v>
      </c>
      <c r="DU29">
        <v>0</v>
      </c>
      <c r="DV29">
        <v>0</v>
      </c>
      <c r="DW29">
        <v>0</v>
      </c>
      <c r="DX29">
        <v>0</v>
      </c>
      <c r="DY29" t="s">
        <v>257</v>
      </c>
      <c r="DZ29" s="80"/>
      <c r="EA29" t="s">
        <v>240</v>
      </c>
      <c r="EF29" s="80"/>
      <c r="EG29" t="s">
        <v>419</v>
      </c>
      <c r="EH29">
        <v>1</v>
      </c>
      <c r="EI29">
        <v>0</v>
      </c>
      <c r="EJ29">
        <v>0</v>
      </c>
      <c r="EK29">
        <v>0</v>
      </c>
      <c r="EL29">
        <v>0</v>
      </c>
      <c r="EM29">
        <v>0</v>
      </c>
      <c r="EO29">
        <v>0</v>
      </c>
      <c r="FN29" t="s">
        <v>2967</v>
      </c>
      <c r="FO29">
        <v>1</v>
      </c>
      <c r="FP29">
        <v>1</v>
      </c>
      <c r="FR29">
        <v>1</v>
      </c>
      <c r="FW29" t="s">
        <v>593</v>
      </c>
      <c r="FX29">
        <v>1</v>
      </c>
      <c r="FY29">
        <v>0</v>
      </c>
      <c r="FZ29">
        <v>1</v>
      </c>
      <c r="GA29">
        <v>1</v>
      </c>
      <c r="GB29">
        <v>0</v>
      </c>
      <c r="GC29">
        <v>0</v>
      </c>
      <c r="GD29">
        <v>0</v>
      </c>
      <c r="GE29">
        <v>0</v>
      </c>
      <c r="GF29">
        <v>0</v>
      </c>
      <c r="GG29">
        <v>0</v>
      </c>
      <c r="GH29">
        <v>0</v>
      </c>
      <c r="GI29">
        <v>0</v>
      </c>
      <c r="GJ29">
        <v>0</v>
      </c>
      <c r="GK29" t="s">
        <v>292</v>
      </c>
      <c r="GL29" s="80"/>
      <c r="HM29" s="80"/>
      <c r="IM29" t="s">
        <v>3043</v>
      </c>
      <c r="IS29">
        <v>1</v>
      </c>
      <c r="IW29" t="s">
        <v>2541</v>
      </c>
      <c r="IX29">
        <v>0</v>
      </c>
      <c r="IY29">
        <v>0</v>
      </c>
      <c r="IZ29">
        <v>0</v>
      </c>
      <c r="JA29">
        <v>0</v>
      </c>
      <c r="JB29">
        <v>1</v>
      </c>
      <c r="JC29">
        <v>0</v>
      </c>
      <c r="JD29" t="s">
        <v>713</v>
      </c>
      <c r="JE29">
        <v>1</v>
      </c>
      <c r="JF29">
        <v>0</v>
      </c>
      <c r="JG29">
        <v>0</v>
      </c>
      <c r="JH29">
        <v>0</v>
      </c>
      <c r="JI29">
        <v>1</v>
      </c>
      <c r="JJ29">
        <v>0</v>
      </c>
      <c r="JK29" s="80"/>
      <c r="JL29" t="s">
        <v>426</v>
      </c>
      <c r="JM29">
        <v>0</v>
      </c>
      <c r="JN29">
        <v>0</v>
      </c>
      <c r="JO29">
        <v>0</v>
      </c>
      <c r="JP29">
        <v>0</v>
      </c>
      <c r="JQ29">
        <v>1</v>
      </c>
      <c r="JR29">
        <v>0</v>
      </c>
      <c r="JS29">
        <v>0</v>
      </c>
      <c r="JT29">
        <v>0</v>
      </c>
      <c r="JU29">
        <v>0</v>
      </c>
      <c r="JV29">
        <v>0</v>
      </c>
      <c r="KS29" s="80"/>
      <c r="KT29" t="s">
        <v>267</v>
      </c>
      <c r="KU29">
        <v>1</v>
      </c>
      <c r="KV29">
        <v>0</v>
      </c>
      <c r="KW29">
        <v>0</v>
      </c>
      <c r="KX29">
        <v>0</v>
      </c>
      <c r="KY29">
        <v>0</v>
      </c>
      <c r="KZ29">
        <v>0</v>
      </c>
      <c r="LA29">
        <v>0</v>
      </c>
      <c r="LS29" s="80"/>
      <c r="LT29" t="s">
        <v>2514</v>
      </c>
      <c r="LU29">
        <v>0</v>
      </c>
      <c r="LV29">
        <v>0</v>
      </c>
      <c r="LW29">
        <v>0</v>
      </c>
      <c r="LX29">
        <v>0</v>
      </c>
      <c r="LY29">
        <v>0</v>
      </c>
      <c r="LZ29">
        <v>0</v>
      </c>
      <c r="MA29">
        <v>0</v>
      </c>
      <c r="MB29">
        <v>1</v>
      </c>
      <c r="MC29">
        <v>0</v>
      </c>
      <c r="MX29" t="s">
        <v>287</v>
      </c>
      <c r="MY29">
        <v>1</v>
      </c>
      <c r="MZ29">
        <v>0</v>
      </c>
      <c r="NA29">
        <v>0</v>
      </c>
      <c r="NB29">
        <v>0</v>
      </c>
      <c r="NC29">
        <v>0</v>
      </c>
      <c r="ND29">
        <v>0</v>
      </c>
      <c r="NE29">
        <v>0</v>
      </c>
      <c r="NF29">
        <v>0</v>
      </c>
      <c r="NG29">
        <v>0</v>
      </c>
      <c r="NH29">
        <v>0</v>
      </c>
      <c r="NI29">
        <v>0</v>
      </c>
      <c r="NR29" s="80"/>
      <c r="NS29" t="s">
        <v>271</v>
      </c>
      <c r="NT29">
        <v>1</v>
      </c>
      <c r="NU29">
        <v>0</v>
      </c>
      <c r="NV29">
        <v>0</v>
      </c>
      <c r="OE29" s="80"/>
      <c r="OF29" t="s">
        <v>240</v>
      </c>
      <c r="OG29" t="s">
        <v>255</v>
      </c>
      <c r="OI29" t="s">
        <v>3095</v>
      </c>
      <c r="OJ29">
        <v>1</v>
      </c>
    </row>
    <row r="30" spans="1:415" x14ac:dyDescent="0.25">
      <c r="A30" t="s">
        <v>496</v>
      </c>
      <c r="B30" t="s">
        <v>307</v>
      </c>
      <c r="C30" s="69" t="s">
        <v>389</v>
      </c>
      <c r="D30" t="s">
        <v>497</v>
      </c>
      <c r="E30">
        <v>1</v>
      </c>
      <c r="F30">
        <v>0</v>
      </c>
      <c r="G30">
        <v>0</v>
      </c>
      <c r="T30" s="81"/>
      <c r="U30" t="s">
        <v>541</v>
      </c>
      <c r="V30" t="s">
        <v>247</v>
      </c>
      <c r="W30">
        <v>1</v>
      </c>
      <c r="X30">
        <v>0</v>
      </c>
      <c r="Y30">
        <v>0</v>
      </c>
      <c r="Z30">
        <v>0</v>
      </c>
      <c r="AA30">
        <v>0</v>
      </c>
      <c r="AB30">
        <v>0</v>
      </c>
      <c r="AC30" t="s">
        <v>282</v>
      </c>
      <c r="AD30" t="s">
        <v>249</v>
      </c>
      <c r="AF30" t="s">
        <v>2511</v>
      </c>
      <c r="AH30" s="81"/>
      <c r="AI30" t="s">
        <v>335</v>
      </c>
      <c r="AJ30" t="s">
        <v>247</v>
      </c>
      <c r="AK30">
        <v>1</v>
      </c>
      <c r="AL30">
        <v>0</v>
      </c>
      <c r="AM30">
        <v>0</v>
      </c>
      <c r="AN30">
        <v>0</v>
      </c>
      <c r="AO30">
        <v>0</v>
      </c>
      <c r="AP30">
        <v>0</v>
      </c>
      <c r="AQ30" t="s">
        <v>352</v>
      </c>
      <c r="AR30" t="s">
        <v>336</v>
      </c>
      <c r="AU30" s="81"/>
      <c r="BV30" s="80"/>
      <c r="BW30" t="s">
        <v>251</v>
      </c>
      <c r="BZ30" t="s">
        <v>721</v>
      </c>
      <c r="CA30">
        <v>1</v>
      </c>
      <c r="CB30">
        <v>0</v>
      </c>
      <c r="CC30">
        <v>0</v>
      </c>
      <c r="CD30">
        <v>0</v>
      </c>
      <c r="CE30">
        <v>0</v>
      </c>
      <c r="CF30">
        <v>0</v>
      </c>
      <c r="CG30">
        <v>1</v>
      </c>
      <c r="CH30">
        <v>0</v>
      </c>
      <c r="CI30">
        <v>0</v>
      </c>
      <c r="CJ30">
        <v>0</v>
      </c>
      <c r="CK30">
        <v>0</v>
      </c>
      <c r="CL30">
        <v>0</v>
      </c>
      <c r="CM30">
        <v>0</v>
      </c>
      <c r="CN30">
        <v>0</v>
      </c>
      <c r="CO30">
        <v>0</v>
      </c>
      <c r="CP30">
        <v>0</v>
      </c>
      <c r="CQ30">
        <v>0</v>
      </c>
      <c r="CR30">
        <v>1</v>
      </c>
      <c r="CS30" s="81"/>
      <c r="CT30" t="s">
        <v>252</v>
      </c>
      <c r="CW30" t="s">
        <v>240</v>
      </c>
      <c r="CX30" s="81"/>
      <c r="CY30" t="s">
        <v>287</v>
      </c>
      <c r="CZ30">
        <v>1</v>
      </c>
      <c r="DA30">
        <v>0</v>
      </c>
      <c r="DB30">
        <v>0</v>
      </c>
      <c r="DC30">
        <v>0</v>
      </c>
      <c r="DN30" t="s">
        <v>726</v>
      </c>
      <c r="DO30">
        <v>0</v>
      </c>
      <c r="DP30">
        <v>1</v>
      </c>
      <c r="DQ30">
        <v>1</v>
      </c>
      <c r="DR30">
        <v>0</v>
      </c>
      <c r="DS30">
        <v>0</v>
      </c>
      <c r="DT30">
        <v>0</v>
      </c>
      <c r="DU30">
        <v>0</v>
      </c>
      <c r="DV30">
        <v>1</v>
      </c>
      <c r="DW30">
        <v>0</v>
      </c>
      <c r="DX30">
        <v>0</v>
      </c>
      <c r="DY30" t="s">
        <v>257</v>
      </c>
      <c r="DZ30" s="80"/>
      <c r="EA30" t="s">
        <v>240</v>
      </c>
      <c r="EF30" s="80"/>
      <c r="EG30" t="s">
        <v>2953</v>
      </c>
      <c r="EH30">
        <v>1</v>
      </c>
      <c r="EI30">
        <v>0</v>
      </c>
      <c r="EJ30">
        <v>0</v>
      </c>
      <c r="EK30">
        <v>0</v>
      </c>
      <c r="EL30">
        <v>0</v>
      </c>
      <c r="EM30">
        <v>0</v>
      </c>
      <c r="EN30">
        <v>1</v>
      </c>
      <c r="EO30">
        <v>0</v>
      </c>
      <c r="FN30" t="s">
        <v>2968</v>
      </c>
      <c r="FO30">
        <v>1</v>
      </c>
      <c r="FP30">
        <v>1</v>
      </c>
      <c r="FQ30">
        <v>1</v>
      </c>
      <c r="FR30">
        <v>1</v>
      </c>
      <c r="FW30" t="s">
        <v>593</v>
      </c>
      <c r="FX30">
        <v>1</v>
      </c>
      <c r="FY30">
        <v>0</v>
      </c>
      <c r="FZ30">
        <v>1</v>
      </c>
      <c r="GA30">
        <v>1</v>
      </c>
      <c r="GB30">
        <v>0</v>
      </c>
      <c r="GC30">
        <v>0</v>
      </c>
      <c r="GD30">
        <v>0</v>
      </c>
      <c r="GE30">
        <v>0</v>
      </c>
      <c r="GF30">
        <v>0</v>
      </c>
      <c r="GG30">
        <v>0</v>
      </c>
      <c r="GH30">
        <v>0</v>
      </c>
      <c r="GI30">
        <v>0</v>
      </c>
      <c r="GJ30">
        <v>0</v>
      </c>
      <c r="GK30" t="s">
        <v>292</v>
      </c>
      <c r="GL30" s="80"/>
      <c r="HM30" s="80"/>
      <c r="IM30" t="s">
        <v>3048</v>
      </c>
      <c r="IO30">
        <v>1</v>
      </c>
      <c r="IW30" t="s">
        <v>2541</v>
      </c>
      <c r="IX30">
        <v>0</v>
      </c>
      <c r="IY30">
        <v>0</v>
      </c>
      <c r="IZ30">
        <v>0</v>
      </c>
      <c r="JA30">
        <v>0</v>
      </c>
      <c r="JB30">
        <v>1</v>
      </c>
      <c r="JC30">
        <v>0</v>
      </c>
      <c r="JD30" t="s">
        <v>425</v>
      </c>
      <c r="JE30">
        <v>1</v>
      </c>
      <c r="JF30">
        <v>0</v>
      </c>
      <c r="JG30">
        <v>0</v>
      </c>
      <c r="JH30">
        <v>0</v>
      </c>
      <c r="JI30">
        <v>1</v>
      </c>
      <c r="JJ30">
        <v>0</v>
      </c>
      <c r="JK30" s="80"/>
      <c r="JL30" t="s">
        <v>267</v>
      </c>
      <c r="JM30">
        <v>1</v>
      </c>
      <c r="JN30">
        <v>0</v>
      </c>
      <c r="JO30">
        <v>0</v>
      </c>
      <c r="JP30">
        <v>0</v>
      </c>
      <c r="JQ30">
        <v>0</v>
      </c>
      <c r="JR30">
        <v>0</v>
      </c>
      <c r="JS30">
        <v>0</v>
      </c>
      <c r="JT30">
        <v>0</v>
      </c>
      <c r="JU30">
        <v>0</v>
      </c>
      <c r="JV30">
        <v>0</v>
      </c>
      <c r="KS30" s="80"/>
      <c r="KT30" t="s">
        <v>267</v>
      </c>
      <c r="KU30">
        <v>1</v>
      </c>
      <c r="KV30">
        <v>0</v>
      </c>
      <c r="KW30">
        <v>0</v>
      </c>
      <c r="KX30">
        <v>0</v>
      </c>
      <c r="KY30">
        <v>0</v>
      </c>
      <c r="KZ30">
        <v>0</v>
      </c>
      <c r="LA30">
        <v>0</v>
      </c>
      <c r="LS30" s="80"/>
      <c r="LT30" t="s">
        <v>2514</v>
      </c>
      <c r="LU30">
        <v>0</v>
      </c>
      <c r="LV30">
        <v>0</v>
      </c>
      <c r="LW30">
        <v>0</v>
      </c>
      <c r="LX30">
        <v>0</v>
      </c>
      <c r="LY30">
        <v>0</v>
      </c>
      <c r="LZ30">
        <v>0</v>
      </c>
      <c r="MA30">
        <v>0</v>
      </c>
      <c r="MB30">
        <v>1</v>
      </c>
      <c r="MC30">
        <v>0</v>
      </c>
      <c r="MX30" t="s">
        <v>287</v>
      </c>
      <c r="MY30">
        <v>1</v>
      </c>
      <c r="MZ30">
        <v>0</v>
      </c>
      <c r="NA30">
        <v>0</v>
      </c>
      <c r="NB30">
        <v>0</v>
      </c>
      <c r="NC30">
        <v>0</v>
      </c>
      <c r="ND30">
        <v>0</v>
      </c>
      <c r="NE30">
        <v>0</v>
      </c>
      <c r="NF30">
        <v>0</v>
      </c>
      <c r="NG30">
        <v>0</v>
      </c>
      <c r="NH30">
        <v>0</v>
      </c>
      <c r="NI30">
        <v>0</v>
      </c>
      <c r="NR30" s="80"/>
      <c r="NS30" t="s">
        <v>271</v>
      </c>
      <c r="NT30">
        <v>1</v>
      </c>
      <c r="NU30">
        <v>0</v>
      </c>
      <c r="NV30">
        <v>0</v>
      </c>
      <c r="OE30" s="80"/>
      <c r="OF30" t="s">
        <v>240</v>
      </c>
      <c r="OG30" t="s">
        <v>252</v>
      </c>
      <c r="OI30" t="s">
        <v>3095</v>
      </c>
      <c r="OJ30">
        <v>1</v>
      </c>
    </row>
    <row r="31" spans="1:415" x14ac:dyDescent="0.25">
      <c r="A31" t="s">
        <v>496</v>
      </c>
      <c r="B31" t="s">
        <v>307</v>
      </c>
      <c r="C31" s="69" t="s">
        <v>389</v>
      </c>
      <c r="D31" t="s">
        <v>497</v>
      </c>
      <c r="E31">
        <v>1</v>
      </c>
      <c r="F31">
        <v>0</v>
      </c>
      <c r="G31">
        <v>0</v>
      </c>
      <c r="T31" s="81"/>
      <c r="U31" t="s">
        <v>541</v>
      </c>
      <c r="V31" t="s">
        <v>247</v>
      </c>
      <c r="W31">
        <v>1</v>
      </c>
      <c r="X31">
        <v>0</v>
      </c>
      <c r="Y31">
        <v>0</v>
      </c>
      <c r="Z31">
        <v>0</v>
      </c>
      <c r="AA31">
        <v>0</v>
      </c>
      <c r="AB31">
        <v>0</v>
      </c>
      <c r="AC31" t="s">
        <v>282</v>
      </c>
      <c r="AD31" t="s">
        <v>249</v>
      </c>
      <c r="AF31" t="s">
        <v>250</v>
      </c>
      <c r="AH31" s="81"/>
      <c r="AI31" t="s">
        <v>335</v>
      </c>
      <c r="AJ31" t="s">
        <v>247</v>
      </c>
      <c r="AK31">
        <v>1</v>
      </c>
      <c r="AL31">
        <v>0</v>
      </c>
      <c r="AM31">
        <v>0</v>
      </c>
      <c r="AN31">
        <v>0</v>
      </c>
      <c r="AO31">
        <v>0</v>
      </c>
      <c r="AP31">
        <v>0</v>
      </c>
      <c r="AQ31" t="s">
        <v>352</v>
      </c>
      <c r="AR31" t="s">
        <v>336</v>
      </c>
      <c r="AU31" s="81"/>
      <c r="BV31" s="80"/>
      <c r="BW31" t="s">
        <v>251</v>
      </c>
      <c r="BZ31" t="s">
        <v>542</v>
      </c>
      <c r="CA31">
        <v>1</v>
      </c>
      <c r="CB31">
        <v>0</v>
      </c>
      <c r="CC31">
        <v>0</v>
      </c>
      <c r="CD31">
        <v>0</v>
      </c>
      <c r="CE31">
        <v>0</v>
      </c>
      <c r="CF31">
        <v>0</v>
      </c>
      <c r="CG31">
        <v>0</v>
      </c>
      <c r="CH31">
        <v>0</v>
      </c>
      <c r="CI31">
        <v>0</v>
      </c>
      <c r="CJ31">
        <v>0</v>
      </c>
      <c r="CK31">
        <v>0</v>
      </c>
      <c r="CL31">
        <v>0</v>
      </c>
      <c r="CM31">
        <v>0</v>
      </c>
      <c r="CN31">
        <v>0</v>
      </c>
      <c r="CO31">
        <v>0</v>
      </c>
      <c r="CP31">
        <v>0</v>
      </c>
      <c r="CQ31">
        <v>0</v>
      </c>
      <c r="CR31">
        <v>0</v>
      </c>
      <c r="CS31" s="81"/>
      <c r="CT31" t="s">
        <v>252</v>
      </c>
      <c r="CW31" t="s">
        <v>240</v>
      </c>
      <c r="CX31" s="81"/>
      <c r="CY31" t="s">
        <v>287</v>
      </c>
      <c r="CZ31">
        <v>1</v>
      </c>
      <c r="DA31">
        <v>0</v>
      </c>
      <c r="DB31">
        <v>0</v>
      </c>
      <c r="DC31">
        <v>0</v>
      </c>
      <c r="DN31" t="s">
        <v>737</v>
      </c>
      <c r="DO31">
        <v>0</v>
      </c>
      <c r="DP31">
        <v>0</v>
      </c>
      <c r="DQ31">
        <v>1</v>
      </c>
      <c r="DR31">
        <v>1</v>
      </c>
      <c r="DS31">
        <v>0</v>
      </c>
      <c r="DT31">
        <v>0</v>
      </c>
      <c r="DU31">
        <v>0</v>
      </c>
      <c r="DV31">
        <v>0</v>
      </c>
      <c r="DW31">
        <v>0</v>
      </c>
      <c r="DX31">
        <v>0</v>
      </c>
      <c r="DY31" t="s">
        <v>257</v>
      </c>
      <c r="DZ31" s="80"/>
      <c r="EA31" t="s">
        <v>240</v>
      </c>
      <c r="EF31" s="80"/>
      <c r="EG31" t="s">
        <v>419</v>
      </c>
      <c r="EH31">
        <v>1</v>
      </c>
      <c r="EI31">
        <v>0</v>
      </c>
      <c r="EJ31">
        <v>0</v>
      </c>
      <c r="EK31">
        <v>0</v>
      </c>
      <c r="EL31">
        <v>0</v>
      </c>
      <c r="EM31">
        <v>0</v>
      </c>
      <c r="EO31">
        <v>0</v>
      </c>
      <c r="FN31" t="s">
        <v>2969</v>
      </c>
      <c r="FO31">
        <v>1</v>
      </c>
      <c r="FW31" t="s">
        <v>739</v>
      </c>
      <c r="FX31">
        <v>1</v>
      </c>
      <c r="FY31">
        <v>0</v>
      </c>
      <c r="FZ31">
        <v>1</v>
      </c>
      <c r="GA31">
        <v>1</v>
      </c>
      <c r="GB31">
        <v>0</v>
      </c>
      <c r="GC31">
        <v>1</v>
      </c>
      <c r="GD31">
        <v>0</v>
      </c>
      <c r="GE31">
        <v>0</v>
      </c>
      <c r="GF31">
        <v>0</v>
      </c>
      <c r="GG31">
        <v>0</v>
      </c>
      <c r="GH31">
        <v>0</v>
      </c>
      <c r="GI31">
        <v>0</v>
      </c>
      <c r="GJ31">
        <v>0</v>
      </c>
      <c r="GK31" t="s">
        <v>292</v>
      </c>
      <c r="GL31" s="80"/>
      <c r="HJ31">
        <v>0</v>
      </c>
      <c r="HM31" s="80"/>
      <c r="IM31" t="s">
        <v>3048</v>
      </c>
      <c r="IO31">
        <v>1</v>
      </c>
      <c r="IW31" t="s">
        <v>2541</v>
      </c>
      <c r="IX31">
        <v>0</v>
      </c>
      <c r="IY31">
        <v>0</v>
      </c>
      <c r="IZ31">
        <v>0</v>
      </c>
      <c r="JA31">
        <v>0</v>
      </c>
      <c r="JB31">
        <v>1</v>
      </c>
      <c r="JC31">
        <v>0</v>
      </c>
      <c r="JD31" t="s">
        <v>699</v>
      </c>
      <c r="JE31">
        <v>0</v>
      </c>
      <c r="JF31">
        <v>0</v>
      </c>
      <c r="JG31">
        <v>0</v>
      </c>
      <c r="JH31">
        <v>0</v>
      </c>
      <c r="JI31">
        <v>1</v>
      </c>
      <c r="JJ31">
        <v>0</v>
      </c>
      <c r="JK31" s="80"/>
      <c r="JL31" t="s">
        <v>267</v>
      </c>
      <c r="JM31">
        <v>1</v>
      </c>
      <c r="JN31">
        <v>0</v>
      </c>
      <c r="JO31">
        <v>0</v>
      </c>
      <c r="JP31">
        <v>0</v>
      </c>
      <c r="JQ31">
        <v>0</v>
      </c>
      <c r="JR31">
        <v>0</v>
      </c>
      <c r="JS31">
        <v>0</v>
      </c>
      <c r="JT31">
        <v>0</v>
      </c>
      <c r="JU31">
        <v>0</v>
      </c>
      <c r="JV31">
        <v>0</v>
      </c>
      <c r="KS31" s="80"/>
      <c r="KT31" t="s">
        <v>267</v>
      </c>
      <c r="KU31">
        <v>1</v>
      </c>
      <c r="KV31">
        <v>0</v>
      </c>
      <c r="KW31">
        <v>0</v>
      </c>
      <c r="KX31">
        <v>0</v>
      </c>
      <c r="KY31">
        <v>0</v>
      </c>
      <c r="KZ31">
        <v>0</v>
      </c>
      <c r="LA31">
        <v>0</v>
      </c>
      <c r="LS31" s="80"/>
      <c r="LT31" t="s">
        <v>300</v>
      </c>
      <c r="LU31">
        <v>0</v>
      </c>
      <c r="LV31">
        <v>1</v>
      </c>
      <c r="LW31">
        <v>0</v>
      </c>
      <c r="LX31">
        <v>0</v>
      </c>
      <c r="LY31">
        <v>0</v>
      </c>
      <c r="LZ31">
        <v>0</v>
      </c>
      <c r="MA31">
        <v>0</v>
      </c>
      <c r="MC31">
        <v>0</v>
      </c>
      <c r="MX31" t="s">
        <v>287</v>
      </c>
      <c r="MY31">
        <v>1</v>
      </c>
      <c r="MZ31">
        <v>0</v>
      </c>
      <c r="NA31">
        <v>0</v>
      </c>
      <c r="NB31">
        <v>0</v>
      </c>
      <c r="NC31">
        <v>0</v>
      </c>
      <c r="ND31">
        <v>0</v>
      </c>
      <c r="NE31">
        <v>0</v>
      </c>
      <c r="NF31">
        <v>0</v>
      </c>
      <c r="NG31">
        <v>0</v>
      </c>
      <c r="NH31">
        <v>0</v>
      </c>
      <c r="NI31">
        <v>0</v>
      </c>
      <c r="NR31" s="80"/>
      <c r="NS31" t="s">
        <v>271</v>
      </c>
      <c r="NT31">
        <v>1</v>
      </c>
      <c r="NU31">
        <v>0</v>
      </c>
      <c r="NV31">
        <v>0</v>
      </c>
      <c r="OE31" s="80"/>
      <c r="OF31" t="s">
        <v>240</v>
      </c>
      <c r="OG31" t="s">
        <v>252</v>
      </c>
      <c r="OI31" t="s">
        <v>3095</v>
      </c>
      <c r="OJ31">
        <v>1</v>
      </c>
    </row>
    <row r="32" spans="1:415" x14ac:dyDescent="0.25">
      <c r="A32" t="s">
        <v>331</v>
      </c>
      <c r="B32" t="s">
        <v>242</v>
      </c>
      <c r="C32" s="24" t="s">
        <v>243</v>
      </c>
      <c r="H32" t="s">
        <v>744</v>
      </c>
      <c r="J32">
        <v>20</v>
      </c>
      <c r="L32">
        <v>20</v>
      </c>
      <c r="N32" t="s">
        <v>487</v>
      </c>
      <c r="O32">
        <v>0</v>
      </c>
      <c r="P32">
        <v>0</v>
      </c>
      <c r="Q32">
        <v>1</v>
      </c>
      <c r="R32">
        <v>0</v>
      </c>
      <c r="S32">
        <v>0</v>
      </c>
      <c r="T32" s="81"/>
      <c r="AH32" s="81"/>
      <c r="AI32" t="s">
        <v>335</v>
      </c>
      <c r="AJ32" t="s">
        <v>310</v>
      </c>
      <c r="AK32">
        <v>0</v>
      </c>
      <c r="AL32">
        <v>1</v>
      </c>
      <c r="AM32">
        <v>0</v>
      </c>
      <c r="AN32">
        <v>0</v>
      </c>
      <c r="AO32">
        <v>0</v>
      </c>
      <c r="AP32">
        <v>0</v>
      </c>
      <c r="AR32" t="s">
        <v>336</v>
      </c>
      <c r="AT32" t="s">
        <v>250</v>
      </c>
      <c r="AU32" s="81"/>
      <c r="BV32" s="80"/>
      <c r="BX32" t="s">
        <v>251</v>
      </c>
      <c r="BZ32" t="s">
        <v>2915</v>
      </c>
      <c r="CA32">
        <v>1</v>
      </c>
      <c r="CB32">
        <v>0</v>
      </c>
      <c r="CC32">
        <v>1</v>
      </c>
      <c r="CD32">
        <v>0</v>
      </c>
      <c r="CE32">
        <v>1</v>
      </c>
      <c r="CF32">
        <v>0</v>
      </c>
      <c r="CG32">
        <v>0</v>
      </c>
      <c r="CH32">
        <v>0</v>
      </c>
      <c r="CI32">
        <v>0</v>
      </c>
      <c r="CJ32">
        <v>0</v>
      </c>
      <c r="CK32">
        <v>0</v>
      </c>
      <c r="CL32">
        <v>0</v>
      </c>
      <c r="CM32">
        <v>0</v>
      </c>
      <c r="CN32">
        <v>0</v>
      </c>
      <c r="CO32">
        <v>0</v>
      </c>
      <c r="CP32">
        <v>0</v>
      </c>
      <c r="CQ32">
        <v>0</v>
      </c>
      <c r="CR32">
        <v>0</v>
      </c>
      <c r="CS32" s="81"/>
      <c r="CU32" t="s">
        <v>240</v>
      </c>
      <c r="CW32" t="s">
        <v>252</v>
      </c>
      <c r="CX32" s="81"/>
      <c r="DD32" t="s">
        <v>355</v>
      </c>
      <c r="DE32">
        <v>0</v>
      </c>
      <c r="DF32">
        <v>1</v>
      </c>
      <c r="DG32">
        <v>1</v>
      </c>
      <c r="DH32">
        <v>0</v>
      </c>
      <c r="DN32" t="s">
        <v>745</v>
      </c>
      <c r="DO32">
        <v>0</v>
      </c>
      <c r="DP32">
        <v>1</v>
      </c>
      <c r="DQ32">
        <v>1</v>
      </c>
      <c r="DR32">
        <v>1</v>
      </c>
      <c r="DS32">
        <v>0</v>
      </c>
      <c r="DT32">
        <v>0</v>
      </c>
      <c r="DU32">
        <v>1</v>
      </c>
      <c r="DV32">
        <v>1</v>
      </c>
      <c r="DW32">
        <v>1</v>
      </c>
      <c r="DX32">
        <v>0</v>
      </c>
      <c r="DY32" t="s">
        <v>257</v>
      </c>
      <c r="DZ32" s="80"/>
      <c r="ED32" t="s">
        <v>240</v>
      </c>
      <c r="EF32" s="80"/>
      <c r="FF32" t="s">
        <v>746</v>
      </c>
      <c r="FG32">
        <v>1</v>
      </c>
      <c r="FH32">
        <v>0</v>
      </c>
      <c r="FI32">
        <v>1</v>
      </c>
      <c r="FJ32">
        <v>1</v>
      </c>
      <c r="FK32">
        <v>0</v>
      </c>
      <c r="FL32">
        <v>0</v>
      </c>
      <c r="FM32">
        <v>0</v>
      </c>
      <c r="GL32" s="80"/>
      <c r="GM32" t="s">
        <v>2996</v>
      </c>
      <c r="GN32">
        <v>1</v>
      </c>
      <c r="GR32">
        <v>1</v>
      </c>
      <c r="GV32" t="s">
        <v>3026</v>
      </c>
      <c r="GW32">
        <v>1</v>
      </c>
      <c r="GX32">
        <v>0</v>
      </c>
      <c r="GY32">
        <v>1</v>
      </c>
      <c r="GZ32">
        <v>1</v>
      </c>
      <c r="HA32">
        <v>1</v>
      </c>
      <c r="HB32">
        <v>1</v>
      </c>
      <c r="HC32">
        <v>0</v>
      </c>
      <c r="HD32">
        <v>0</v>
      </c>
      <c r="HE32">
        <v>1</v>
      </c>
      <c r="HF32">
        <v>1</v>
      </c>
      <c r="HG32">
        <v>1</v>
      </c>
      <c r="HH32">
        <v>1</v>
      </c>
      <c r="HI32">
        <v>1</v>
      </c>
      <c r="HJ32">
        <v>0</v>
      </c>
      <c r="HK32">
        <v>0</v>
      </c>
      <c r="HL32" t="s">
        <v>262</v>
      </c>
      <c r="HM32" s="80"/>
      <c r="IM32" t="s">
        <v>3053</v>
      </c>
      <c r="IO32">
        <v>1</v>
      </c>
      <c r="IR32">
        <v>1</v>
      </c>
      <c r="IW32" t="s">
        <v>438</v>
      </c>
      <c r="IX32">
        <v>1</v>
      </c>
      <c r="IY32">
        <v>1</v>
      </c>
      <c r="IZ32">
        <v>0</v>
      </c>
      <c r="JA32">
        <v>1</v>
      </c>
      <c r="JB32">
        <v>0</v>
      </c>
      <c r="JC32">
        <v>0</v>
      </c>
      <c r="JD32" t="s">
        <v>749</v>
      </c>
      <c r="JE32">
        <v>1</v>
      </c>
      <c r="JF32">
        <v>1</v>
      </c>
      <c r="JG32">
        <v>0</v>
      </c>
      <c r="JH32">
        <v>0</v>
      </c>
      <c r="JI32">
        <v>1</v>
      </c>
      <c r="JJ32">
        <v>1</v>
      </c>
      <c r="JK32" s="80"/>
      <c r="JW32" t="s">
        <v>750</v>
      </c>
      <c r="JX32">
        <v>0</v>
      </c>
      <c r="JY32">
        <v>1</v>
      </c>
      <c r="JZ32">
        <v>1</v>
      </c>
      <c r="KA32">
        <v>0</v>
      </c>
      <c r="KB32">
        <v>1</v>
      </c>
      <c r="KC32">
        <v>0</v>
      </c>
      <c r="KD32">
        <v>0</v>
      </c>
      <c r="KE32">
        <v>0</v>
      </c>
      <c r="KF32">
        <v>0</v>
      </c>
      <c r="KG32">
        <v>0</v>
      </c>
      <c r="KS32" s="80"/>
      <c r="LB32" t="s">
        <v>673</v>
      </c>
      <c r="LC32">
        <v>0</v>
      </c>
      <c r="LD32">
        <v>1</v>
      </c>
      <c r="LE32">
        <v>1</v>
      </c>
      <c r="LF32">
        <v>1</v>
      </c>
      <c r="LG32">
        <v>0</v>
      </c>
      <c r="LH32">
        <v>0</v>
      </c>
      <c r="LI32">
        <v>0</v>
      </c>
      <c r="LJ32">
        <v>0</v>
      </c>
      <c r="LS32" s="80"/>
      <c r="MD32" t="s">
        <v>674</v>
      </c>
      <c r="ME32">
        <v>0</v>
      </c>
      <c r="MF32">
        <v>1</v>
      </c>
      <c r="MG32">
        <v>1</v>
      </c>
      <c r="MH32">
        <v>0</v>
      </c>
      <c r="MI32">
        <v>1</v>
      </c>
      <c r="MJ32">
        <v>0</v>
      </c>
      <c r="MK32">
        <v>0</v>
      </c>
      <c r="ML32">
        <v>0</v>
      </c>
      <c r="MM32">
        <v>0</v>
      </c>
      <c r="MX32" t="s">
        <v>751</v>
      </c>
      <c r="MY32">
        <v>0</v>
      </c>
      <c r="MZ32">
        <v>0</v>
      </c>
      <c r="NA32">
        <v>1</v>
      </c>
      <c r="NB32">
        <v>1</v>
      </c>
      <c r="NC32">
        <v>0</v>
      </c>
      <c r="ND32">
        <v>0</v>
      </c>
      <c r="NE32">
        <v>1</v>
      </c>
      <c r="NF32">
        <v>1</v>
      </c>
      <c r="NG32">
        <v>0</v>
      </c>
      <c r="NH32">
        <v>0</v>
      </c>
      <c r="NI32">
        <v>0</v>
      </c>
      <c r="NJ32" t="s">
        <v>3084</v>
      </c>
      <c r="NL32">
        <v>1</v>
      </c>
      <c r="NM32">
        <v>1</v>
      </c>
      <c r="NN32">
        <v>1</v>
      </c>
      <c r="NR32" s="80"/>
      <c r="NW32" t="s">
        <v>624</v>
      </c>
      <c r="NX32">
        <v>0</v>
      </c>
      <c r="NY32">
        <v>0</v>
      </c>
      <c r="NZ32">
        <v>1</v>
      </c>
      <c r="OE32" s="80"/>
      <c r="OM32" t="s">
        <v>252</v>
      </c>
      <c r="ON32" t="s">
        <v>252</v>
      </c>
    </row>
    <row r="33" spans="1:425" x14ac:dyDescent="0.25">
      <c r="A33" t="s">
        <v>241</v>
      </c>
      <c r="B33" t="s">
        <v>242</v>
      </c>
      <c r="C33" s="69" t="s">
        <v>389</v>
      </c>
      <c r="D33" t="s">
        <v>309</v>
      </c>
      <c r="E33">
        <v>0</v>
      </c>
      <c r="F33">
        <v>1</v>
      </c>
      <c r="G33">
        <v>0</v>
      </c>
      <c r="T33" s="81"/>
      <c r="AH33" s="81"/>
      <c r="AI33" t="s">
        <v>335</v>
      </c>
      <c r="AJ33" t="s">
        <v>247</v>
      </c>
      <c r="AK33">
        <v>1</v>
      </c>
      <c r="AL33">
        <v>0</v>
      </c>
      <c r="AM33">
        <v>0</v>
      </c>
      <c r="AN33">
        <v>0</v>
      </c>
      <c r="AO33">
        <v>0</v>
      </c>
      <c r="AP33">
        <v>0</v>
      </c>
      <c r="AQ33" t="s">
        <v>282</v>
      </c>
      <c r="AR33" t="s">
        <v>336</v>
      </c>
      <c r="AT33" t="s">
        <v>283</v>
      </c>
      <c r="AU33" s="81"/>
      <c r="BV33" s="80"/>
      <c r="BX33" t="s">
        <v>251</v>
      </c>
      <c r="BZ33" t="s">
        <v>2930</v>
      </c>
      <c r="CA33">
        <v>0</v>
      </c>
      <c r="CB33">
        <v>0</v>
      </c>
      <c r="CC33">
        <v>1</v>
      </c>
      <c r="CD33">
        <v>1</v>
      </c>
      <c r="CE33">
        <v>1</v>
      </c>
      <c r="CF33">
        <v>1</v>
      </c>
      <c r="CG33">
        <v>1</v>
      </c>
      <c r="CH33">
        <v>1</v>
      </c>
      <c r="CI33">
        <v>1</v>
      </c>
      <c r="CJ33">
        <v>1</v>
      </c>
      <c r="CK33">
        <v>1</v>
      </c>
      <c r="CL33">
        <v>1</v>
      </c>
      <c r="CM33">
        <v>0</v>
      </c>
      <c r="CN33">
        <v>0</v>
      </c>
      <c r="CP33">
        <v>0</v>
      </c>
      <c r="CQ33">
        <v>0</v>
      </c>
      <c r="CR33">
        <v>0</v>
      </c>
      <c r="CS33" s="81"/>
      <c r="CU33" t="s">
        <v>255</v>
      </c>
      <c r="CW33" t="s">
        <v>240</v>
      </c>
      <c r="CX33" s="81"/>
      <c r="DD33" t="s">
        <v>355</v>
      </c>
      <c r="DE33">
        <v>0</v>
      </c>
      <c r="DF33">
        <v>1</v>
      </c>
      <c r="DG33">
        <v>1</v>
      </c>
      <c r="DH33">
        <v>0</v>
      </c>
      <c r="DN33" t="s">
        <v>758</v>
      </c>
      <c r="DO33">
        <v>0</v>
      </c>
      <c r="DP33">
        <v>0</v>
      </c>
      <c r="DQ33">
        <v>1</v>
      </c>
      <c r="DR33">
        <v>1</v>
      </c>
      <c r="DS33">
        <v>1</v>
      </c>
      <c r="DT33">
        <v>1</v>
      </c>
      <c r="DU33">
        <v>0</v>
      </c>
      <c r="DV33">
        <v>0</v>
      </c>
      <c r="DW33">
        <v>0</v>
      </c>
      <c r="DX33">
        <v>1</v>
      </c>
      <c r="DY33" t="s">
        <v>257</v>
      </c>
      <c r="DZ33" s="80"/>
      <c r="EC33" t="s">
        <v>240</v>
      </c>
      <c r="EF33" s="80"/>
      <c r="EP33" t="s">
        <v>653</v>
      </c>
      <c r="EQ33">
        <v>1</v>
      </c>
      <c r="ER33">
        <v>1</v>
      </c>
      <c r="ES33">
        <v>0</v>
      </c>
      <c r="ET33">
        <v>0</v>
      </c>
      <c r="EU33">
        <v>0</v>
      </c>
      <c r="EV33">
        <v>0</v>
      </c>
      <c r="EW33">
        <v>0</v>
      </c>
      <c r="GL33" s="80"/>
      <c r="GM33" t="s">
        <v>3011</v>
      </c>
      <c r="GQ33">
        <v>1</v>
      </c>
      <c r="GV33" t="s">
        <v>561</v>
      </c>
      <c r="GW33">
        <v>1</v>
      </c>
      <c r="GX33">
        <v>1</v>
      </c>
      <c r="GY33">
        <v>1</v>
      </c>
      <c r="GZ33">
        <v>1</v>
      </c>
      <c r="HA33">
        <v>1</v>
      </c>
      <c r="HB33">
        <v>1</v>
      </c>
      <c r="HC33">
        <v>1</v>
      </c>
      <c r="HD33">
        <v>1</v>
      </c>
      <c r="HE33">
        <v>1</v>
      </c>
      <c r="HF33">
        <v>1</v>
      </c>
      <c r="HG33">
        <v>1</v>
      </c>
      <c r="HH33">
        <v>1</v>
      </c>
      <c r="HI33">
        <v>0</v>
      </c>
      <c r="HJ33">
        <v>0</v>
      </c>
      <c r="HK33">
        <v>0</v>
      </c>
      <c r="HL33" t="s">
        <v>318</v>
      </c>
      <c r="HM33" s="80"/>
      <c r="IM33" t="s">
        <v>3054</v>
      </c>
      <c r="IN33">
        <v>1</v>
      </c>
      <c r="IO33">
        <v>1</v>
      </c>
      <c r="IW33" t="s">
        <v>656</v>
      </c>
      <c r="IX33">
        <v>1</v>
      </c>
      <c r="IY33">
        <v>1</v>
      </c>
      <c r="IZ33">
        <v>1</v>
      </c>
      <c r="JA33">
        <v>1</v>
      </c>
      <c r="JB33">
        <v>0</v>
      </c>
      <c r="JC33">
        <v>0</v>
      </c>
      <c r="JD33" t="s">
        <v>762</v>
      </c>
      <c r="JE33">
        <v>1</v>
      </c>
      <c r="JF33">
        <v>0</v>
      </c>
      <c r="JG33">
        <v>1</v>
      </c>
      <c r="JH33">
        <v>0</v>
      </c>
      <c r="JI33">
        <v>0</v>
      </c>
      <c r="JJ33">
        <v>0</v>
      </c>
      <c r="JK33" s="80"/>
      <c r="JW33" t="s">
        <v>763</v>
      </c>
      <c r="JX33">
        <v>0</v>
      </c>
      <c r="JY33">
        <v>0</v>
      </c>
      <c r="JZ33">
        <v>0</v>
      </c>
      <c r="KA33">
        <v>0</v>
      </c>
      <c r="KB33">
        <v>1</v>
      </c>
      <c r="KC33">
        <v>1</v>
      </c>
      <c r="KD33">
        <v>0</v>
      </c>
      <c r="KE33">
        <v>0</v>
      </c>
      <c r="KF33">
        <v>0</v>
      </c>
      <c r="KG33">
        <v>0</v>
      </c>
      <c r="KS33" s="80"/>
      <c r="LB33" t="s">
        <v>764</v>
      </c>
      <c r="LC33">
        <v>0</v>
      </c>
      <c r="LD33">
        <v>0</v>
      </c>
      <c r="LE33">
        <v>0</v>
      </c>
      <c r="LF33">
        <v>0</v>
      </c>
      <c r="LG33">
        <v>1</v>
      </c>
      <c r="LH33">
        <v>1</v>
      </c>
      <c r="LI33">
        <v>0</v>
      </c>
      <c r="LJ33">
        <v>0</v>
      </c>
      <c r="LS33" s="80"/>
      <c r="MD33" t="s">
        <v>765</v>
      </c>
      <c r="ME33">
        <v>0</v>
      </c>
      <c r="MF33">
        <v>1</v>
      </c>
      <c r="MG33">
        <v>0</v>
      </c>
      <c r="MH33">
        <v>1</v>
      </c>
      <c r="MI33">
        <v>0</v>
      </c>
      <c r="MJ33">
        <v>0</v>
      </c>
      <c r="MK33">
        <v>1</v>
      </c>
      <c r="ML33">
        <v>0</v>
      </c>
      <c r="MM33">
        <v>0</v>
      </c>
      <c r="MX33" t="s">
        <v>766</v>
      </c>
      <c r="MY33">
        <v>0</v>
      </c>
      <c r="MZ33">
        <v>0</v>
      </c>
      <c r="NA33">
        <v>0</v>
      </c>
      <c r="NB33">
        <v>1</v>
      </c>
      <c r="NC33">
        <v>1</v>
      </c>
      <c r="ND33">
        <v>1</v>
      </c>
      <c r="NE33">
        <v>0</v>
      </c>
      <c r="NF33">
        <v>0</v>
      </c>
      <c r="NG33">
        <v>0</v>
      </c>
      <c r="NH33">
        <v>0</v>
      </c>
      <c r="NI33">
        <v>0</v>
      </c>
      <c r="NJ33" t="s">
        <v>3083</v>
      </c>
      <c r="NM33">
        <v>1</v>
      </c>
      <c r="NR33" s="80"/>
      <c r="NW33" t="s">
        <v>624</v>
      </c>
      <c r="NX33">
        <v>0</v>
      </c>
      <c r="NY33">
        <v>0</v>
      </c>
      <c r="NZ33">
        <v>1</v>
      </c>
      <c r="OE33" s="80"/>
      <c r="OM33" t="s">
        <v>255</v>
      </c>
      <c r="ON33" t="s">
        <v>255</v>
      </c>
    </row>
    <row r="34" spans="1:425" x14ac:dyDescent="0.25">
      <c r="A34" t="s">
        <v>241</v>
      </c>
      <c r="B34" t="s">
        <v>307</v>
      </c>
      <c r="C34" s="70" t="s">
        <v>308</v>
      </c>
      <c r="D34" t="s">
        <v>309</v>
      </c>
      <c r="E34">
        <v>0</v>
      </c>
      <c r="F34">
        <v>1</v>
      </c>
      <c r="G34">
        <v>0</v>
      </c>
      <c r="T34" s="81"/>
      <c r="AH34" s="81"/>
      <c r="AI34" t="s">
        <v>335</v>
      </c>
      <c r="AJ34" t="s">
        <v>247</v>
      </c>
      <c r="AK34">
        <v>1</v>
      </c>
      <c r="AL34">
        <v>0</v>
      </c>
      <c r="AM34">
        <v>0</v>
      </c>
      <c r="AN34">
        <v>0</v>
      </c>
      <c r="AO34">
        <v>0</v>
      </c>
      <c r="AP34">
        <v>0</v>
      </c>
      <c r="AQ34" t="s">
        <v>282</v>
      </c>
      <c r="AR34" t="s">
        <v>336</v>
      </c>
      <c r="AT34" t="s">
        <v>250</v>
      </c>
      <c r="AU34" s="81"/>
      <c r="BV34" s="80"/>
      <c r="BX34" t="s">
        <v>251</v>
      </c>
      <c r="BZ34" t="s">
        <v>2931</v>
      </c>
      <c r="CA34">
        <v>0</v>
      </c>
      <c r="CB34">
        <v>0</v>
      </c>
      <c r="CC34">
        <v>1</v>
      </c>
      <c r="CD34">
        <v>1</v>
      </c>
      <c r="CE34">
        <v>1</v>
      </c>
      <c r="CF34">
        <v>1</v>
      </c>
      <c r="CG34">
        <v>1</v>
      </c>
      <c r="CH34">
        <v>1</v>
      </c>
      <c r="CI34">
        <v>1</v>
      </c>
      <c r="CJ34">
        <v>1</v>
      </c>
      <c r="CK34">
        <v>1</v>
      </c>
      <c r="CL34">
        <v>1</v>
      </c>
      <c r="CM34">
        <v>0</v>
      </c>
      <c r="CN34">
        <v>0</v>
      </c>
      <c r="CO34">
        <v>1</v>
      </c>
      <c r="CP34">
        <v>1</v>
      </c>
      <c r="CQ34">
        <v>0</v>
      </c>
      <c r="CR34">
        <v>0</v>
      </c>
      <c r="CS34" s="81"/>
      <c r="CU34" t="s">
        <v>240</v>
      </c>
      <c r="CW34" t="s">
        <v>240</v>
      </c>
      <c r="CX34" s="81"/>
      <c r="DD34" t="s">
        <v>337</v>
      </c>
      <c r="DE34">
        <v>0</v>
      </c>
      <c r="DF34">
        <v>0</v>
      </c>
      <c r="DG34">
        <v>1</v>
      </c>
      <c r="DH34">
        <v>0</v>
      </c>
      <c r="DN34" t="s">
        <v>311</v>
      </c>
      <c r="DO34">
        <v>0</v>
      </c>
      <c r="DP34">
        <v>0</v>
      </c>
      <c r="DQ34">
        <v>0</v>
      </c>
      <c r="DR34">
        <v>0</v>
      </c>
      <c r="DS34">
        <v>0</v>
      </c>
      <c r="DT34">
        <v>0</v>
      </c>
      <c r="DU34">
        <v>0</v>
      </c>
      <c r="DV34">
        <v>0</v>
      </c>
      <c r="DW34">
        <v>0</v>
      </c>
      <c r="DX34">
        <v>1</v>
      </c>
      <c r="DY34" t="s">
        <v>257</v>
      </c>
      <c r="DZ34" s="80"/>
      <c r="EC34" t="s">
        <v>240</v>
      </c>
      <c r="EF34" s="80"/>
      <c r="EP34" t="s">
        <v>358</v>
      </c>
      <c r="EQ34">
        <v>0</v>
      </c>
      <c r="ER34">
        <v>1</v>
      </c>
      <c r="ES34">
        <v>0</v>
      </c>
      <c r="ET34">
        <v>0</v>
      </c>
      <c r="EU34">
        <v>0</v>
      </c>
      <c r="EV34">
        <v>0</v>
      </c>
      <c r="EW34">
        <v>0</v>
      </c>
      <c r="GL34" s="80"/>
      <c r="GM34" t="s">
        <v>2987</v>
      </c>
      <c r="GQ34">
        <v>1</v>
      </c>
      <c r="GV34" t="s">
        <v>773</v>
      </c>
      <c r="GW34">
        <v>1</v>
      </c>
      <c r="GX34">
        <v>0</v>
      </c>
      <c r="GY34">
        <v>1</v>
      </c>
      <c r="GZ34">
        <v>1</v>
      </c>
      <c r="HA34">
        <v>0</v>
      </c>
      <c r="HB34">
        <v>1</v>
      </c>
      <c r="HC34">
        <v>0</v>
      </c>
      <c r="HD34">
        <v>0</v>
      </c>
      <c r="HE34">
        <v>0</v>
      </c>
      <c r="HF34">
        <v>0</v>
      </c>
      <c r="HG34">
        <v>1</v>
      </c>
      <c r="HH34">
        <v>1</v>
      </c>
      <c r="HI34">
        <v>0</v>
      </c>
      <c r="HJ34">
        <v>0</v>
      </c>
      <c r="HK34">
        <v>0</v>
      </c>
      <c r="HL34" t="s">
        <v>292</v>
      </c>
      <c r="HM34" s="80"/>
      <c r="IM34" t="s">
        <v>3054</v>
      </c>
      <c r="IN34">
        <v>1</v>
      </c>
      <c r="IO34">
        <v>1</v>
      </c>
      <c r="IW34" t="s">
        <v>320</v>
      </c>
      <c r="IX34">
        <v>0</v>
      </c>
      <c r="IY34">
        <v>0</v>
      </c>
      <c r="IZ34">
        <v>0</v>
      </c>
      <c r="JA34">
        <v>1</v>
      </c>
      <c r="JB34">
        <v>0</v>
      </c>
      <c r="JC34">
        <v>0</v>
      </c>
      <c r="JD34" t="s">
        <v>775</v>
      </c>
      <c r="JE34">
        <v>1</v>
      </c>
      <c r="JF34">
        <v>0</v>
      </c>
      <c r="JG34">
        <v>1</v>
      </c>
      <c r="JH34">
        <v>0</v>
      </c>
      <c r="JI34">
        <v>0</v>
      </c>
      <c r="JJ34">
        <v>0</v>
      </c>
      <c r="JK34" s="80"/>
      <c r="JW34" t="s">
        <v>400</v>
      </c>
      <c r="JX34">
        <v>0</v>
      </c>
      <c r="JY34">
        <v>0</v>
      </c>
      <c r="JZ34">
        <v>1</v>
      </c>
      <c r="KA34">
        <v>0</v>
      </c>
      <c r="KB34">
        <v>1</v>
      </c>
      <c r="KC34">
        <v>0</v>
      </c>
      <c r="KD34">
        <v>0</v>
      </c>
      <c r="KE34">
        <v>0</v>
      </c>
      <c r="KF34">
        <v>0</v>
      </c>
      <c r="KG34">
        <v>0</v>
      </c>
      <c r="KS34" s="80"/>
      <c r="LB34" t="s">
        <v>267</v>
      </c>
      <c r="LC34">
        <v>1</v>
      </c>
      <c r="LD34">
        <v>0</v>
      </c>
      <c r="LE34">
        <v>0</v>
      </c>
      <c r="LF34">
        <v>0</v>
      </c>
      <c r="LG34">
        <v>0</v>
      </c>
      <c r="LH34">
        <v>0</v>
      </c>
      <c r="LI34">
        <v>0</v>
      </c>
      <c r="LJ34">
        <v>0</v>
      </c>
      <c r="LS34" s="80"/>
      <c r="MD34" t="s">
        <v>300</v>
      </c>
      <c r="ME34">
        <v>0</v>
      </c>
      <c r="MF34">
        <v>1</v>
      </c>
      <c r="MG34">
        <v>0</v>
      </c>
      <c r="MH34">
        <v>0</v>
      </c>
      <c r="MI34">
        <v>0</v>
      </c>
      <c r="MJ34">
        <v>0</v>
      </c>
      <c r="MK34">
        <v>0</v>
      </c>
      <c r="ML34">
        <v>0</v>
      </c>
      <c r="MM34">
        <v>0</v>
      </c>
      <c r="MX34" t="s">
        <v>372</v>
      </c>
      <c r="MY34">
        <v>0</v>
      </c>
      <c r="MZ34">
        <v>0</v>
      </c>
      <c r="NA34">
        <v>0</v>
      </c>
      <c r="NB34">
        <v>0</v>
      </c>
      <c r="NC34">
        <v>0</v>
      </c>
      <c r="ND34">
        <v>1</v>
      </c>
      <c r="NE34">
        <v>0</v>
      </c>
      <c r="NF34">
        <v>0</v>
      </c>
      <c r="NG34">
        <v>0</v>
      </c>
      <c r="NH34">
        <v>0</v>
      </c>
      <c r="NI34">
        <v>0</v>
      </c>
      <c r="NJ34" t="s">
        <v>3091</v>
      </c>
      <c r="NR34" s="80"/>
      <c r="NW34" t="s">
        <v>375</v>
      </c>
      <c r="NX34">
        <v>1</v>
      </c>
      <c r="NY34">
        <v>0</v>
      </c>
      <c r="NZ34">
        <v>1</v>
      </c>
      <c r="OE34" s="80"/>
      <c r="OM34" t="s">
        <v>240</v>
      </c>
      <c r="ON34" t="s">
        <v>240</v>
      </c>
      <c r="OO34" t="s">
        <v>3104</v>
      </c>
      <c r="OS34">
        <v>1</v>
      </c>
      <c r="OU34" t="s">
        <v>3115</v>
      </c>
      <c r="OW34">
        <v>1</v>
      </c>
      <c r="OZ34">
        <v>1</v>
      </c>
    </row>
    <row r="35" spans="1:425" x14ac:dyDescent="0.25">
      <c r="A35" t="s">
        <v>241</v>
      </c>
      <c r="B35" t="s">
        <v>242</v>
      </c>
      <c r="C35" s="70" t="s">
        <v>308</v>
      </c>
      <c r="D35" t="s">
        <v>309</v>
      </c>
      <c r="E35">
        <v>0</v>
      </c>
      <c r="F35">
        <v>1</v>
      </c>
      <c r="G35">
        <v>0</v>
      </c>
      <c r="T35" s="81"/>
      <c r="AH35" s="81"/>
      <c r="AI35" t="s">
        <v>255</v>
      </c>
      <c r="AJ35" t="s">
        <v>247</v>
      </c>
      <c r="AK35">
        <v>1</v>
      </c>
      <c r="AL35">
        <v>0</v>
      </c>
      <c r="AM35">
        <v>0</v>
      </c>
      <c r="AN35">
        <v>0</v>
      </c>
      <c r="AO35">
        <v>0</v>
      </c>
      <c r="AP35">
        <v>0</v>
      </c>
      <c r="AQ35" t="s">
        <v>282</v>
      </c>
      <c r="AR35" t="s">
        <v>336</v>
      </c>
      <c r="AT35" t="s">
        <v>250</v>
      </c>
      <c r="AU35" s="81"/>
      <c r="BV35" s="80"/>
      <c r="BX35" t="s">
        <v>251</v>
      </c>
      <c r="BZ35" t="s">
        <v>2932</v>
      </c>
      <c r="CA35">
        <v>0</v>
      </c>
      <c r="CB35">
        <v>0</v>
      </c>
      <c r="CC35">
        <v>1</v>
      </c>
      <c r="CD35">
        <v>1</v>
      </c>
      <c r="CE35">
        <v>0</v>
      </c>
      <c r="CF35">
        <v>1</v>
      </c>
      <c r="CG35">
        <v>1</v>
      </c>
      <c r="CH35">
        <v>1</v>
      </c>
      <c r="CI35">
        <v>1</v>
      </c>
      <c r="CJ35">
        <v>1</v>
      </c>
      <c r="CK35">
        <v>1</v>
      </c>
      <c r="CL35">
        <v>1</v>
      </c>
      <c r="CM35">
        <v>0</v>
      </c>
      <c r="CN35">
        <v>1</v>
      </c>
      <c r="CP35">
        <v>0</v>
      </c>
      <c r="CQ35">
        <v>0</v>
      </c>
      <c r="CR35">
        <v>0</v>
      </c>
      <c r="CS35" s="81"/>
      <c r="CU35" t="s">
        <v>240</v>
      </c>
      <c r="CW35" t="s">
        <v>240</v>
      </c>
      <c r="CX35" s="81"/>
      <c r="DD35" t="s">
        <v>468</v>
      </c>
      <c r="DE35">
        <v>0</v>
      </c>
      <c r="DF35">
        <v>1</v>
      </c>
      <c r="DG35">
        <v>1</v>
      </c>
      <c r="DH35">
        <v>0</v>
      </c>
      <c r="DN35" t="s">
        <v>2019</v>
      </c>
      <c r="DO35">
        <v>0</v>
      </c>
      <c r="DP35">
        <v>1</v>
      </c>
      <c r="DQ35">
        <v>1</v>
      </c>
      <c r="DR35">
        <v>1</v>
      </c>
      <c r="DS35">
        <v>1</v>
      </c>
      <c r="DT35">
        <v>1</v>
      </c>
      <c r="DU35">
        <v>0</v>
      </c>
      <c r="DV35">
        <v>1</v>
      </c>
      <c r="DW35">
        <v>0</v>
      </c>
      <c r="DX35">
        <v>0</v>
      </c>
      <c r="DY35" t="s">
        <v>257</v>
      </c>
      <c r="DZ35" s="80"/>
      <c r="EC35" t="s">
        <v>240</v>
      </c>
      <c r="EF35" s="80"/>
      <c r="EP35" t="s">
        <v>653</v>
      </c>
      <c r="EQ35">
        <v>1</v>
      </c>
      <c r="ER35">
        <v>1</v>
      </c>
      <c r="ES35">
        <v>0</v>
      </c>
      <c r="ET35">
        <v>0</v>
      </c>
      <c r="EU35">
        <v>0</v>
      </c>
      <c r="EV35">
        <v>0</v>
      </c>
      <c r="EW35">
        <v>0</v>
      </c>
      <c r="GL35" s="80"/>
      <c r="GM35" t="s">
        <v>3010</v>
      </c>
      <c r="GQ35">
        <v>1</v>
      </c>
      <c r="GV35" t="s">
        <v>739</v>
      </c>
      <c r="GW35">
        <v>1</v>
      </c>
      <c r="GX35">
        <v>0</v>
      </c>
      <c r="GY35">
        <v>1</v>
      </c>
      <c r="GZ35">
        <v>1</v>
      </c>
      <c r="HA35">
        <v>0</v>
      </c>
      <c r="HB35">
        <v>1</v>
      </c>
      <c r="HC35">
        <v>0</v>
      </c>
      <c r="HD35">
        <v>0</v>
      </c>
      <c r="HE35">
        <v>0</v>
      </c>
      <c r="HF35">
        <v>0</v>
      </c>
      <c r="HG35">
        <v>0</v>
      </c>
      <c r="HH35">
        <v>0</v>
      </c>
      <c r="HI35">
        <v>0</v>
      </c>
      <c r="HJ35">
        <v>0</v>
      </c>
      <c r="HK35">
        <v>0</v>
      </c>
      <c r="HL35" t="s">
        <v>318</v>
      </c>
      <c r="HM35" s="80"/>
      <c r="IM35" t="s">
        <v>3055</v>
      </c>
      <c r="IN35">
        <v>1</v>
      </c>
      <c r="IO35">
        <v>1</v>
      </c>
      <c r="IW35" t="s">
        <v>383</v>
      </c>
      <c r="IX35">
        <v>1</v>
      </c>
      <c r="IY35">
        <v>1</v>
      </c>
      <c r="IZ35">
        <v>1</v>
      </c>
      <c r="JA35">
        <v>1</v>
      </c>
      <c r="JB35">
        <v>0</v>
      </c>
      <c r="JC35">
        <v>0</v>
      </c>
      <c r="JD35" t="s">
        <v>2022</v>
      </c>
      <c r="JE35">
        <v>1</v>
      </c>
      <c r="JF35">
        <v>1</v>
      </c>
      <c r="JG35">
        <v>1</v>
      </c>
      <c r="JH35">
        <v>1</v>
      </c>
      <c r="JI35">
        <v>0</v>
      </c>
      <c r="JJ35">
        <v>0</v>
      </c>
      <c r="JK35" s="80"/>
      <c r="JW35" t="s">
        <v>267</v>
      </c>
      <c r="JX35">
        <v>1</v>
      </c>
      <c r="JY35">
        <v>0</v>
      </c>
      <c r="JZ35">
        <v>0</v>
      </c>
      <c r="KA35">
        <v>0</v>
      </c>
      <c r="KB35">
        <v>0</v>
      </c>
      <c r="KC35">
        <v>0</v>
      </c>
      <c r="KD35">
        <v>0</v>
      </c>
      <c r="KE35">
        <v>0</v>
      </c>
      <c r="KF35">
        <v>0</v>
      </c>
      <c r="KG35">
        <v>0</v>
      </c>
      <c r="KS35" s="80"/>
      <c r="LB35" t="s">
        <v>311</v>
      </c>
      <c r="LC35">
        <v>0</v>
      </c>
      <c r="LD35">
        <v>0</v>
      </c>
      <c r="LE35">
        <v>0</v>
      </c>
      <c r="LF35">
        <v>0</v>
      </c>
      <c r="LG35">
        <v>0</v>
      </c>
      <c r="LH35">
        <v>0</v>
      </c>
      <c r="LI35">
        <v>0</v>
      </c>
      <c r="LJ35">
        <v>1</v>
      </c>
      <c r="LS35" s="80"/>
      <c r="MD35" t="s">
        <v>267</v>
      </c>
      <c r="ME35">
        <v>1</v>
      </c>
      <c r="MF35">
        <v>0</v>
      </c>
      <c r="MG35">
        <v>0</v>
      </c>
      <c r="MH35">
        <v>0</v>
      </c>
      <c r="MI35">
        <v>0</v>
      </c>
      <c r="MJ35">
        <v>0</v>
      </c>
      <c r="MK35">
        <v>0</v>
      </c>
      <c r="ML35">
        <v>0</v>
      </c>
      <c r="MM35">
        <v>0</v>
      </c>
      <c r="MX35" t="s">
        <v>372</v>
      </c>
      <c r="MY35">
        <v>0</v>
      </c>
      <c r="MZ35">
        <v>0</v>
      </c>
      <c r="NA35">
        <v>0</v>
      </c>
      <c r="NB35">
        <v>0</v>
      </c>
      <c r="NC35">
        <v>0</v>
      </c>
      <c r="ND35">
        <v>1</v>
      </c>
      <c r="NE35">
        <v>0</v>
      </c>
      <c r="NF35">
        <v>0</v>
      </c>
      <c r="NG35">
        <v>0</v>
      </c>
      <c r="NH35">
        <v>0</v>
      </c>
      <c r="NI35">
        <v>0</v>
      </c>
      <c r="NJ35" t="s">
        <v>3083</v>
      </c>
      <c r="NM35">
        <v>1</v>
      </c>
      <c r="NR35" s="80"/>
      <c r="NW35" t="s">
        <v>624</v>
      </c>
      <c r="NX35">
        <v>0</v>
      </c>
      <c r="NY35">
        <v>0</v>
      </c>
      <c r="NZ35">
        <v>1</v>
      </c>
      <c r="OE35" s="80"/>
      <c r="OM35" t="s">
        <v>240</v>
      </c>
      <c r="ON35" t="s">
        <v>240</v>
      </c>
      <c r="OO35" t="s">
        <v>3104</v>
      </c>
      <c r="OS35">
        <v>1</v>
      </c>
      <c r="OU35" t="s">
        <v>3115</v>
      </c>
      <c r="OW35">
        <v>1</v>
      </c>
      <c r="OZ35">
        <v>1</v>
      </c>
    </row>
    <row r="36" spans="1:425" x14ac:dyDescent="0.25">
      <c r="A36" t="s">
        <v>241</v>
      </c>
      <c r="B36" t="s">
        <v>242</v>
      </c>
      <c r="C36" s="70" t="s">
        <v>308</v>
      </c>
      <c r="D36" t="s">
        <v>309</v>
      </c>
      <c r="E36">
        <v>0</v>
      </c>
      <c r="F36">
        <v>1</v>
      </c>
      <c r="G36">
        <v>0</v>
      </c>
      <c r="T36" s="81"/>
      <c r="AH36" s="81"/>
      <c r="AI36" t="s">
        <v>255</v>
      </c>
      <c r="AJ36" t="s">
        <v>247</v>
      </c>
      <c r="AK36">
        <v>1</v>
      </c>
      <c r="AL36">
        <v>0</v>
      </c>
      <c r="AM36">
        <v>0</v>
      </c>
      <c r="AN36">
        <v>0</v>
      </c>
      <c r="AO36">
        <v>0</v>
      </c>
      <c r="AP36">
        <v>0</v>
      </c>
      <c r="AQ36" t="s">
        <v>248</v>
      </c>
      <c r="AR36" t="s">
        <v>249</v>
      </c>
      <c r="AT36" t="s">
        <v>250</v>
      </c>
      <c r="AU36" s="81"/>
      <c r="BV36" s="80"/>
      <c r="BX36" t="s">
        <v>251</v>
      </c>
      <c r="BZ36" t="s">
        <v>2704</v>
      </c>
      <c r="CA36">
        <v>1</v>
      </c>
      <c r="CB36">
        <v>1</v>
      </c>
      <c r="CC36">
        <v>1</v>
      </c>
      <c r="CD36">
        <v>1</v>
      </c>
      <c r="CE36">
        <v>1</v>
      </c>
      <c r="CF36">
        <v>1</v>
      </c>
      <c r="CG36">
        <v>1</v>
      </c>
      <c r="CH36">
        <v>1</v>
      </c>
      <c r="CI36">
        <v>1</v>
      </c>
      <c r="CJ36">
        <v>1</v>
      </c>
      <c r="CK36">
        <v>1</v>
      </c>
      <c r="CL36">
        <v>1</v>
      </c>
      <c r="CM36">
        <v>1</v>
      </c>
      <c r="CN36">
        <v>1</v>
      </c>
      <c r="CO36">
        <v>0</v>
      </c>
      <c r="CP36">
        <v>0</v>
      </c>
      <c r="CQ36">
        <v>0</v>
      </c>
      <c r="CR36">
        <v>0</v>
      </c>
      <c r="CS36" s="81"/>
      <c r="CU36" t="s">
        <v>240</v>
      </c>
      <c r="CW36" t="s">
        <v>240</v>
      </c>
      <c r="CX36" s="81"/>
      <c r="DD36" t="s">
        <v>2032</v>
      </c>
      <c r="DE36">
        <v>0</v>
      </c>
      <c r="DF36">
        <v>0</v>
      </c>
      <c r="DG36">
        <v>1</v>
      </c>
      <c r="DH36">
        <v>1</v>
      </c>
      <c r="DN36" t="s">
        <v>2034</v>
      </c>
      <c r="DO36">
        <v>0</v>
      </c>
      <c r="DP36">
        <v>1</v>
      </c>
      <c r="DQ36">
        <v>1</v>
      </c>
      <c r="DR36">
        <v>1</v>
      </c>
      <c r="DS36">
        <v>1</v>
      </c>
      <c r="DT36">
        <v>0</v>
      </c>
      <c r="DU36">
        <v>0</v>
      </c>
      <c r="DV36">
        <v>0</v>
      </c>
      <c r="DW36">
        <v>0</v>
      </c>
      <c r="DX36">
        <v>0</v>
      </c>
      <c r="DY36" t="s">
        <v>257</v>
      </c>
      <c r="DZ36" s="80"/>
      <c r="EC36" t="s">
        <v>240</v>
      </c>
      <c r="EF36" s="80"/>
      <c r="EP36" t="s">
        <v>358</v>
      </c>
      <c r="EQ36">
        <v>0</v>
      </c>
      <c r="ER36">
        <v>1</v>
      </c>
      <c r="ES36">
        <v>0</v>
      </c>
      <c r="ET36">
        <v>0</v>
      </c>
      <c r="EU36">
        <v>0</v>
      </c>
      <c r="EV36">
        <v>0</v>
      </c>
      <c r="EW36">
        <v>0</v>
      </c>
      <c r="GL36" s="80"/>
      <c r="GM36" t="s">
        <v>3009</v>
      </c>
      <c r="GO36">
        <v>1</v>
      </c>
      <c r="GQ36">
        <v>1</v>
      </c>
      <c r="GV36" t="s">
        <v>696</v>
      </c>
      <c r="GW36">
        <v>1</v>
      </c>
      <c r="GX36">
        <v>0</v>
      </c>
      <c r="GY36">
        <v>1</v>
      </c>
      <c r="GZ36">
        <v>1</v>
      </c>
      <c r="HA36">
        <v>1</v>
      </c>
      <c r="HB36">
        <v>0</v>
      </c>
      <c r="HC36">
        <v>0</v>
      </c>
      <c r="HD36">
        <v>0</v>
      </c>
      <c r="HE36">
        <v>0</v>
      </c>
      <c r="HF36">
        <v>0</v>
      </c>
      <c r="HG36">
        <v>0</v>
      </c>
      <c r="HH36">
        <v>0</v>
      </c>
      <c r="HI36">
        <v>0</v>
      </c>
      <c r="HJ36">
        <v>0</v>
      </c>
      <c r="HK36">
        <v>0</v>
      </c>
      <c r="HL36" t="s">
        <v>361</v>
      </c>
      <c r="HM36" s="80"/>
      <c r="IM36" t="s">
        <v>3044</v>
      </c>
      <c r="IQ36">
        <v>1</v>
      </c>
      <c r="IW36" t="s">
        <v>656</v>
      </c>
      <c r="IX36">
        <v>1</v>
      </c>
      <c r="IY36">
        <v>1</v>
      </c>
      <c r="IZ36">
        <v>1</v>
      </c>
      <c r="JA36">
        <v>1</v>
      </c>
      <c r="JB36">
        <v>0</v>
      </c>
      <c r="JC36">
        <v>0</v>
      </c>
      <c r="JD36" t="s">
        <v>2038</v>
      </c>
      <c r="JE36">
        <v>1</v>
      </c>
      <c r="JF36">
        <v>1</v>
      </c>
      <c r="JG36">
        <v>1</v>
      </c>
      <c r="JH36">
        <v>1</v>
      </c>
      <c r="JI36">
        <v>1</v>
      </c>
      <c r="JJ36">
        <v>0</v>
      </c>
      <c r="JK36" s="80"/>
      <c r="JW36" t="s">
        <v>400</v>
      </c>
      <c r="JX36">
        <v>0</v>
      </c>
      <c r="JY36">
        <v>0</v>
      </c>
      <c r="JZ36">
        <v>1</v>
      </c>
      <c r="KA36">
        <v>0</v>
      </c>
      <c r="KB36">
        <v>1</v>
      </c>
      <c r="KC36">
        <v>0</v>
      </c>
      <c r="KD36">
        <v>0</v>
      </c>
      <c r="KE36">
        <v>0</v>
      </c>
      <c r="KF36">
        <v>0</v>
      </c>
      <c r="KG36">
        <v>0</v>
      </c>
      <c r="KS36" s="80"/>
      <c r="LB36" t="s">
        <v>3072</v>
      </c>
      <c r="LC36">
        <v>0</v>
      </c>
      <c r="LD36">
        <v>0</v>
      </c>
      <c r="LE36">
        <v>0</v>
      </c>
      <c r="LF36">
        <v>0</v>
      </c>
      <c r="LG36">
        <v>0</v>
      </c>
      <c r="LH36">
        <v>1</v>
      </c>
      <c r="LI36">
        <v>1</v>
      </c>
      <c r="LJ36">
        <v>0</v>
      </c>
      <c r="LS36" s="80"/>
      <c r="MD36" t="s">
        <v>311</v>
      </c>
      <c r="ME36">
        <v>0</v>
      </c>
      <c r="MF36">
        <v>0</v>
      </c>
      <c r="MG36">
        <v>0</v>
      </c>
      <c r="MH36">
        <v>0</v>
      </c>
      <c r="MI36">
        <v>0</v>
      </c>
      <c r="MJ36">
        <v>0</v>
      </c>
      <c r="MK36">
        <v>0</v>
      </c>
      <c r="ML36">
        <v>0</v>
      </c>
      <c r="MM36">
        <v>1</v>
      </c>
      <c r="MX36" t="s">
        <v>2042</v>
      </c>
      <c r="MY36">
        <v>0</v>
      </c>
      <c r="MZ36">
        <v>0</v>
      </c>
      <c r="NA36">
        <v>0</v>
      </c>
      <c r="NB36">
        <v>0</v>
      </c>
      <c r="NC36">
        <v>1</v>
      </c>
      <c r="ND36">
        <v>0</v>
      </c>
      <c r="NE36">
        <v>0</v>
      </c>
      <c r="NF36">
        <v>0</v>
      </c>
      <c r="NG36">
        <v>0</v>
      </c>
      <c r="NH36">
        <v>0</v>
      </c>
      <c r="NI36">
        <v>0</v>
      </c>
      <c r="NJ36" t="s">
        <v>3083</v>
      </c>
      <c r="NM36">
        <v>1</v>
      </c>
      <c r="NR36" s="80"/>
      <c r="NW36" t="s">
        <v>302</v>
      </c>
      <c r="NX36">
        <v>0</v>
      </c>
      <c r="NY36">
        <v>1</v>
      </c>
      <c r="NZ36">
        <v>0</v>
      </c>
      <c r="OE36" s="80"/>
      <c r="OM36" t="s">
        <v>240</v>
      </c>
      <c r="ON36" t="s">
        <v>252</v>
      </c>
      <c r="OO36" t="s">
        <v>3108</v>
      </c>
      <c r="OP36">
        <v>1</v>
      </c>
      <c r="OU36" t="s">
        <v>2541</v>
      </c>
      <c r="OV36">
        <v>1</v>
      </c>
    </row>
    <row r="37" spans="1:425" x14ac:dyDescent="0.25">
      <c r="A37" t="s">
        <v>496</v>
      </c>
      <c r="B37" t="s">
        <v>307</v>
      </c>
      <c r="C37" s="70" t="s">
        <v>308</v>
      </c>
      <c r="D37" t="s">
        <v>350</v>
      </c>
      <c r="E37">
        <v>0</v>
      </c>
      <c r="F37">
        <v>1</v>
      </c>
      <c r="G37">
        <v>1</v>
      </c>
      <c r="T37" s="81"/>
      <c r="AH37" s="81"/>
      <c r="AI37" t="s">
        <v>335</v>
      </c>
      <c r="AJ37" t="s">
        <v>247</v>
      </c>
      <c r="AK37">
        <v>1</v>
      </c>
      <c r="AL37">
        <v>0</v>
      </c>
      <c r="AM37">
        <v>0</v>
      </c>
      <c r="AN37">
        <v>0</v>
      </c>
      <c r="AO37">
        <v>0</v>
      </c>
      <c r="AP37">
        <v>0</v>
      </c>
      <c r="AQ37" t="s">
        <v>352</v>
      </c>
      <c r="AR37" t="s">
        <v>336</v>
      </c>
      <c r="AT37" t="s">
        <v>250</v>
      </c>
      <c r="AU37" s="81"/>
      <c r="AV37" t="s">
        <v>335</v>
      </c>
      <c r="AW37" t="s">
        <v>390</v>
      </c>
      <c r="AX37">
        <v>0</v>
      </c>
      <c r="AY37">
        <v>0</v>
      </c>
      <c r="AZ37">
        <v>0</v>
      </c>
      <c r="BA37">
        <v>1</v>
      </c>
      <c r="BB37">
        <v>0</v>
      </c>
      <c r="BC37">
        <v>0</v>
      </c>
      <c r="BG37" t="s">
        <v>414</v>
      </c>
      <c r="BH37">
        <v>1</v>
      </c>
      <c r="BI37">
        <v>0</v>
      </c>
      <c r="BJ37">
        <v>1</v>
      </c>
      <c r="BK37">
        <v>1</v>
      </c>
      <c r="BL37">
        <v>0</v>
      </c>
      <c r="BM37" t="s">
        <v>2511</v>
      </c>
      <c r="BN37" t="s">
        <v>353</v>
      </c>
      <c r="BO37">
        <v>0</v>
      </c>
      <c r="BP37">
        <v>1</v>
      </c>
      <c r="BQ37">
        <v>0</v>
      </c>
      <c r="BR37">
        <v>0</v>
      </c>
      <c r="BS37">
        <v>0</v>
      </c>
      <c r="BT37">
        <v>0</v>
      </c>
      <c r="BU37">
        <v>0</v>
      </c>
      <c r="BV37" s="80"/>
      <c r="BX37" t="s">
        <v>251</v>
      </c>
      <c r="BY37" t="s">
        <v>251</v>
      </c>
      <c r="BZ37" t="s">
        <v>2677</v>
      </c>
      <c r="CA37">
        <v>0</v>
      </c>
      <c r="CB37">
        <v>0</v>
      </c>
      <c r="CC37">
        <v>1</v>
      </c>
      <c r="CD37">
        <v>1</v>
      </c>
      <c r="CE37">
        <v>0</v>
      </c>
      <c r="CF37">
        <v>1</v>
      </c>
      <c r="CG37">
        <v>1</v>
      </c>
      <c r="CH37">
        <v>1</v>
      </c>
      <c r="CI37">
        <v>1</v>
      </c>
      <c r="CJ37">
        <v>1</v>
      </c>
      <c r="CK37">
        <v>1</v>
      </c>
      <c r="CL37">
        <v>1</v>
      </c>
      <c r="CM37">
        <v>1</v>
      </c>
      <c r="CN37">
        <v>0</v>
      </c>
      <c r="CO37">
        <v>0</v>
      </c>
      <c r="CP37">
        <v>0</v>
      </c>
      <c r="CQ37">
        <v>0</v>
      </c>
      <c r="CR37">
        <v>0</v>
      </c>
      <c r="CS37" s="81"/>
      <c r="CU37" t="s">
        <v>240</v>
      </c>
      <c r="CV37" t="s">
        <v>240</v>
      </c>
      <c r="CW37" t="s">
        <v>240</v>
      </c>
      <c r="CX37" s="81"/>
      <c r="DD37" t="s">
        <v>2032</v>
      </c>
      <c r="DE37">
        <v>0</v>
      </c>
      <c r="DF37">
        <v>0</v>
      </c>
      <c r="DG37">
        <v>1</v>
      </c>
      <c r="DH37">
        <v>1</v>
      </c>
      <c r="DI37" t="s">
        <v>287</v>
      </c>
      <c r="DJ37">
        <v>1</v>
      </c>
      <c r="DK37">
        <v>0</v>
      </c>
      <c r="DL37">
        <v>0</v>
      </c>
      <c r="DM37">
        <v>0</v>
      </c>
      <c r="DN37" t="s">
        <v>356</v>
      </c>
      <c r="DO37">
        <v>0</v>
      </c>
      <c r="DP37">
        <v>1</v>
      </c>
      <c r="DQ37">
        <v>1</v>
      </c>
      <c r="DR37">
        <v>0</v>
      </c>
      <c r="DS37">
        <v>0</v>
      </c>
      <c r="DT37">
        <v>0</v>
      </c>
      <c r="DU37">
        <v>0</v>
      </c>
      <c r="DV37">
        <v>0</v>
      </c>
      <c r="DW37">
        <v>0</v>
      </c>
      <c r="DX37">
        <v>0</v>
      </c>
      <c r="DY37" t="s">
        <v>357</v>
      </c>
      <c r="DZ37" s="80"/>
      <c r="EC37" t="s">
        <v>240</v>
      </c>
      <c r="EE37" t="s">
        <v>240</v>
      </c>
      <c r="EF37" s="80"/>
      <c r="EP37" t="s">
        <v>358</v>
      </c>
      <c r="EQ37">
        <v>0</v>
      </c>
      <c r="ER37">
        <v>1</v>
      </c>
      <c r="ES37">
        <v>0</v>
      </c>
      <c r="ET37">
        <v>0</v>
      </c>
      <c r="EU37">
        <v>0</v>
      </c>
      <c r="EV37">
        <v>0</v>
      </c>
      <c r="EW37">
        <v>0</v>
      </c>
      <c r="EX37" t="s">
        <v>358</v>
      </c>
      <c r="EY37">
        <v>0</v>
      </c>
      <c r="EZ37">
        <v>1</v>
      </c>
      <c r="FA37">
        <v>0</v>
      </c>
      <c r="FB37">
        <v>0</v>
      </c>
      <c r="FC37">
        <v>0</v>
      </c>
      <c r="FD37">
        <v>0</v>
      </c>
      <c r="FE37">
        <v>0</v>
      </c>
      <c r="GL37" s="80"/>
      <c r="GM37" t="s">
        <v>2997</v>
      </c>
      <c r="GV37" t="s">
        <v>2554</v>
      </c>
      <c r="GW37">
        <v>1</v>
      </c>
      <c r="GX37">
        <v>0</v>
      </c>
      <c r="GY37">
        <v>1</v>
      </c>
      <c r="GZ37">
        <v>1</v>
      </c>
      <c r="HA37">
        <v>0</v>
      </c>
      <c r="HB37">
        <v>1</v>
      </c>
      <c r="HC37">
        <v>0</v>
      </c>
      <c r="HD37">
        <v>0</v>
      </c>
      <c r="HE37">
        <v>1</v>
      </c>
      <c r="HF37">
        <v>1</v>
      </c>
      <c r="HG37">
        <v>0</v>
      </c>
      <c r="HH37">
        <v>1</v>
      </c>
      <c r="HI37">
        <v>0</v>
      </c>
      <c r="HJ37">
        <v>0</v>
      </c>
      <c r="HK37">
        <v>0</v>
      </c>
      <c r="HL37" t="s">
        <v>292</v>
      </c>
      <c r="HM37" s="80"/>
      <c r="HN37" t="s">
        <v>2689</v>
      </c>
      <c r="HW37" t="s">
        <v>3040</v>
      </c>
      <c r="HX37">
        <v>1</v>
      </c>
      <c r="HY37">
        <v>1</v>
      </c>
      <c r="HZ37">
        <v>1</v>
      </c>
      <c r="IA37">
        <v>1</v>
      </c>
      <c r="IB37">
        <v>0</v>
      </c>
      <c r="IC37">
        <v>1</v>
      </c>
      <c r="ID37">
        <v>0</v>
      </c>
      <c r="IE37">
        <v>0</v>
      </c>
      <c r="IF37">
        <v>0</v>
      </c>
      <c r="IG37">
        <v>0</v>
      </c>
      <c r="IH37">
        <v>0</v>
      </c>
      <c r="II37">
        <v>0</v>
      </c>
      <c r="IJ37">
        <v>0</v>
      </c>
      <c r="IK37" t="s">
        <v>292</v>
      </c>
      <c r="IM37" t="s">
        <v>3048</v>
      </c>
      <c r="IO37">
        <v>1</v>
      </c>
      <c r="IW37" t="s">
        <v>2558</v>
      </c>
      <c r="IX37">
        <v>1</v>
      </c>
      <c r="IY37">
        <v>1</v>
      </c>
      <c r="IZ37">
        <v>0</v>
      </c>
      <c r="JA37">
        <v>1</v>
      </c>
      <c r="JB37">
        <v>0</v>
      </c>
      <c r="JC37">
        <v>0</v>
      </c>
      <c r="JD37" t="s">
        <v>580</v>
      </c>
      <c r="JE37">
        <v>1</v>
      </c>
      <c r="JF37">
        <v>1</v>
      </c>
      <c r="JG37">
        <v>1</v>
      </c>
      <c r="JH37">
        <v>1</v>
      </c>
      <c r="JI37">
        <v>1</v>
      </c>
      <c r="JJ37">
        <v>1</v>
      </c>
      <c r="JK37" s="80"/>
      <c r="JW37" t="s">
        <v>267</v>
      </c>
      <c r="JX37">
        <v>1</v>
      </c>
      <c r="JY37">
        <v>0</v>
      </c>
      <c r="JZ37">
        <v>0</v>
      </c>
      <c r="KA37">
        <v>0</v>
      </c>
      <c r="KB37">
        <v>0</v>
      </c>
      <c r="KC37">
        <v>0</v>
      </c>
      <c r="KD37">
        <v>0</v>
      </c>
      <c r="KE37">
        <v>0</v>
      </c>
      <c r="KF37">
        <v>0</v>
      </c>
      <c r="KG37">
        <v>0</v>
      </c>
      <c r="KH37" t="s">
        <v>267</v>
      </c>
      <c r="KI37">
        <v>1</v>
      </c>
      <c r="KJ37">
        <v>0</v>
      </c>
      <c r="KK37">
        <v>0</v>
      </c>
      <c r="KL37">
        <v>0</v>
      </c>
      <c r="KM37">
        <v>0</v>
      </c>
      <c r="KN37">
        <v>0</v>
      </c>
      <c r="KO37">
        <v>0</v>
      </c>
      <c r="KP37">
        <v>0</v>
      </c>
      <c r="KQ37">
        <v>0</v>
      </c>
      <c r="KR37">
        <v>0</v>
      </c>
      <c r="KS37" s="80"/>
      <c r="LB37" t="s">
        <v>267</v>
      </c>
      <c r="LC37">
        <v>1</v>
      </c>
      <c r="LD37">
        <v>0</v>
      </c>
      <c r="LE37">
        <v>0</v>
      </c>
      <c r="LF37">
        <v>0</v>
      </c>
      <c r="LG37">
        <v>0</v>
      </c>
      <c r="LH37">
        <v>0</v>
      </c>
      <c r="LI37">
        <v>0</v>
      </c>
      <c r="LJ37">
        <v>0</v>
      </c>
      <c r="LK37" t="s">
        <v>267</v>
      </c>
      <c r="LL37">
        <v>1</v>
      </c>
      <c r="LM37">
        <v>0</v>
      </c>
      <c r="LN37">
        <v>0</v>
      </c>
      <c r="LO37">
        <v>0</v>
      </c>
      <c r="LP37">
        <v>0</v>
      </c>
      <c r="LQ37">
        <v>0</v>
      </c>
      <c r="LR37">
        <v>0</v>
      </c>
      <c r="LS37" s="80"/>
      <c r="MD37" t="s">
        <v>267</v>
      </c>
      <c r="ME37">
        <v>1</v>
      </c>
      <c r="MF37">
        <v>0</v>
      </c>
      <c r="MG37">
        <v>0</v>
      </c>
      <c r="MH37">
        <v>0</v>
      </c>
      <c r="MI37">
        <v>0</v>
      </c>
      <c r="MJ37">
        <v>0</v>
      </c>
      <c r="MK37">
        <v>0</v>
      </c>
      <c r="ML37">
        <v>0</v>
      </c>
      <c r="MM37">
        <v>0</v>
      </c>
      <c r="MN37" t="s">
        <v>311</v>
      </c>
      <c r="MO37">
        <v>0</v>
      </c>
      <c r="MP37">
        <v>0</v>
      </c>
      <c r="MQ37">
        <v>0</v>
      </c>
      <c r="MR37">
        <v>0</v>
      </c>
      <c r="MS37">
        <v>0</v>
      </c>
      <c r="MT37">
        <v>0</v>
      </c>
      <c r="MU37">
        <v>0</v>
      </c>
      <c r="MV37">
        <v>0</v>
      </c>
      <c r="MW37">
        <v>1</v>
      </c>
      <c r="MX37" t="s">
        <v>287</v>
      </c>
      <c r="MY37">
        <v>1</v>
      </c>
      <c r="MZ37">
        <v>0</v>
      </c>
      <c r="NA37">
        <v>0</v>
      </c>
      <c r="NB37">
        <v>0</v>
      </c>
      <c r="NC37">
        <v>0</v>
      </c>
      <c r="ND37">
        <v>0</v>
      </c>
      <c r="NE37">
        <v>0</v>
      </c>
      <c r="NF37">
        <v>0</v>
      </c>
      <c r="NG37">
        <v>0</v>
      </c>
      <c r="NH37">
        <v>0</v>
      </c>
      <c r="NI37">
        <v>0</v>
      </c>
      <c r="NR37" s="80"/>
      <c r="NW37" t="s">
        <v>375</v>
      </c>
      <c r="NX37">
        <v>1</v>
      </c>
      <c r="NY37">
        <v>0</v>
      </c>
      <c r="NZ37">
        <v>1</v>
      </c>
      <c r="OA37" t="s">
        <v>271</v>
      </c>
      <c r="OB37">
        <v>1</v>
      </c>
      <c r="OC37">
        <v>0</v>
      </c>
      <c r="OD37">
        <v>0</v>
      </c>
      <c r="OE37" s="80"/>
      <c r="OM37" t="s">
        <v>240</v>
      </c>
      <c r="ON37" t="s">
        <v>240</v>
      </c>
      <c r="OO37" t="s">
        <v>3108</v>
      </c>
      <c r="OP37">
        <v>1</v>
      </c>
      <c r="OU37" t="s">
        <v>2541</v>
      </c>
      <c r="OV37">
        <v>1</v>
      </c>
      <c r="PB37" t="s">
        <v>240</v>
      </c>
      <c r="PC37" t="s">
        <v>240</v>
      </c>
      <c r="PD37" t="s">
        <v>2692</v>
      </c>
      <c r="PE37">
        <v>1</v>
      </c>
      <c r="PH37" t="s">
        <v>3095</v>
      </c>
      <c r="PI37">
        <v>1</v>
      </c>
    </row>
    <row r="38" spans="1:425" x14ac:dyDescent="0.25">
      <c r="A38" t="s">
        <v>496</v>
      </c>
      <c r="B38" t="s">
        <v>307</v>
      </c>
      <c r="C38" s="70" t="s">
        <v>308</v>
      </c>
      <c r="D38" t="s">
        <v>2169</v>
      </c>
      <c r="E38">
        <v>0</v>
      </c>
      <c r="F38">
        <v>0</v>
      </c>
      <c r="G38">
        <v>1</v>
      </c>
      <c r="T38" s="81"/>
      <c r="AH38" s="81"/>
      <c r="AU38" s="81"/>
      <c r="AV38" t="s">
        <v>335</v>
      </c>
      <c r="AW38" t="s">
        <v>390</v>
      </c>
      <c r="AX38">
        <v>0</v>
      </c>
      <c r="AY38">
        <v>0</v>
      </c>
      <c r="AZ38">
        <v>0</v>
      </c>
      <c r="BA38">
        <v>1</v>
      </c>
      <c r="BB38">
        <v>0</v>
      </c>
      <c r="BC38">
        <v>0</v>
      </c>
      <c r="BG38" t="s">
        <v>2564</v>
      </c>
      <c r="BH38">
        <v>1</v>
      </c>
      <c r="BI38">
        <v>0</v>
      </c>
      <c r="BJ38">
        <v>1</v>
      </c>
      <c r="BK38">
        <v>1</v>
      </c>
      <c r="BL38">
        <v>0</v>
      </c>
      <c r="BM38" t="s">
        <v>445</v>
      </c>
      <c r="BN38" t="s">
        <v>353</v>
      </c>
      <c r="BO38">
        <v>0</v>
      </c>
      <c r="BP38">
        <v>1</v>
      </c>
      <c r="BQ38">
        <v>0</v>
      </c>
      <c r="BR38">
        <v>0</v>
      </c>
      <c r="BS38">
        <v>0</v>
      </c>
      <c r="BT38">
        <v>0</v>
      </c>
      <c r="BU38">
        <v>0</v>
      </c>
      <c r="BV38" s="80"/>
      <c r="BY38" t="s">
        <v>415</v>
      </c>
      <c r="BZ38" t="s">
        <v>2288</v>
      </c>
      <c r="CA38">
        <v>0</v>
      </c>
      <c r="CB38">
        <v>0</v>
      </c>
      <c r="CC38">
        <v>0</v>
      </c>
      <c r="CD38">
        <v>0</v>
      </c>
      <c r="CE38">
        <v>0</v>
      </c>
      <c r="CF38">
        <v>0</v>
      </c>
      <c r="CG38">
        <v>0</v>
      </c>
      <c r="CH38">
        <v>0</v>
      </c>
      <c r="CI38">
        <v>0</v>
      </c>
      <c r="CJ38">
        <v>0</v>
      </c>
      <c r="CK38">
        <v>0</v>
      </c>
      <c r="CL38">
        <v>0</v>
      </c>
      <c r="CM38">
        <v>1</v>
      </c>
      <c r="CN38">
        <v>0</v>
      </c>
      <c r="CO38">
        <v>0</v>
      </c>
      <c r="CP38">
        <v>0</v>
      </c>
      <c r="CQ38">
        <v>0</v>
      </c>
      <c r="CR38">
        <v>0</v>
      </c>
      <c r="CS38" s="81"/>
      <c r="CV38" t="s">
        <v>240</v>
      </c>
      <c r="CW38" t="s">
        <v>240</v>
      </c>
      <c r="CX38" s="81"/>
      <c r="DI38" t="s">
        <v>287</v>
      </c>
      <c r="DJ38">
        <v>1</v>
      </c>
      <c r="DK38">
        <v>0</v>
      </c>
      <c r="DL38">
        <v>0</v>
      </c>
      <c r="DM38">
        <v>0</v>
      </c>
      <c r="DN38" t="s">
        <v>576</v>
      </c>
      <c r="DO38">
        <v>0</v>
      </c>
      <c r="DP38">
        <v>1</v>
      </c>
      <c r="DQ38">
        <v>1</v>
      </c>
      <c r="DR38">
        <v>0</v>
      </c>
      <c r="DS38">
        <v>0</v>
      </c>
      <c r="DT38">
        <v>0</v>
      </c>
      <c r="DU38">
        <v>0</v>
      </c>
      <c r="DV38">
        <v>0</v>
      </c>
      <c r="DW38">
        <v>0</v>
      </c>
      <c r="DX38">
        <v>0</v>
      </c>
      <c r="DY38" t="s">
        <v>357</v>
      </c>
      <c r="DZ38" s="80"/>
      <c r="EE38" t="s">
        <v>240</v>
      </c>
      <c r="EF38" s="80"/>
      <c r="EX38" t="s">
        <v>358</v>
      </c>
      <c r="EY38">
        <v>0</v>
      </c>
      <c r="EZ38">
        <v>1</v>
      </c>
      <c r="FA38">
        <v>0</v>
      </c>
      <c r="FB38">
        <v>0</v>
      </c>
      <c r="FC38">
        <v>0</v>
      </c>
      <c r="FD38">
        <v>0</v>
      </c>
      <c r="FE38">
        <v>0</v>
      </c>
      <c r="GL38" s="80"/>
      <c r="HM38" s="80"/>
      <c r="HN38" t="s">
        <v>3037</v>
      </c>
      <c r="HO38">
        <v>1</v>
      </c>
      <c r="HW38" t="s">
        <v>2569</v>
      </c>
      <c r="HX38">
        <v>1</v>
      </c>
      <c r="HY38">
        <v>1</v>
      </c>
      <c r="HZ38">
        <v>1</v>
      </c>
      <c r="IA38">
        <v>1</v>
      </c>
      <c r="IB38">
        <v>1</v>
      </c>
      <c r="IC38">
        <v>0</v>
      </c>
      <c r="ID38">
        <v>0</v>
      </c>
      <c r="IE38">
        <v>0</v>
      </c>
      <c r="IF38">
        <v>0</v>
      </c>
      <c r="IG38">
        <v>0</v>
      </c>
      <c r="IH38">
        <v>0</v>
      </c>
      <c r="II38">
        <v>0</v>
      </c>
      <c r="IJ38">
        <v>0</v>
      </c>
      <c r="IK38" t="s">
        <v>292</v>
      </c>
      <c r="IM38" t="s">
        <v>3048</v>
      </c>
      <c r="IO38">
        <v>1</v>
      </c>
      <c r="IW38" t="s">
        <v>320</v>
      </c>
      <c r="IX38">
        <v>0</v>
      </c>
      <c r="IY38">
        <v>0</v>
      </c>
      <c r="IZ38">
        <v>0</v>
      </c>
      <c r="JA38">
        <v>1</v>
      </c>
      <c r="JB38">
        <v>0</v>
      </c>
      <c r="JC38">
        <v>0</v>
      </c>
      <c r="JD38" t="s">
        <v>749</v>
      </c>
      <c r="JE38">
        <v>1</v>
      </c>
      <c r="JF38">
        <v>1</v>
      </c>
      <c r="JG38">
        <v>0</v>
      </c>
      <c r="JH38">
        <v>0</v>
      </c>
      <c r="JI38">
        <v>1</v>
      </c>
      <c r="JJ38">
        <v>1</v>
      </c>
      <c r="JK38" s="80"/>
      <c r="KH38" t="s">
        <v>298</v>
      </c>
      <c r="KI38">
        <v>0</v>
      </c>
      <c r="KJ38">
        <v>0</v>
      </c>
      <c r="KK38">
        <v>1</v>
      </c>
      <c r="KL38">
        <v>0</v>
      </c>
      <c r="KM38">
        <v>0</v>
      </c>
      <c r="KN38">
        <v>0</v>
      </c>
      <c r="KO38">
        <v>0</v>
      </c>
      <c r="KP38">
        <v>0</v>
      </c>
      <c r="KQ38">
        <v>0</v>
      </c>
      <c r="KR38">
        <v>0</v>
      </c>
      <c r="KS38" s="80"/>
      <c r="LK38" t="s">
        <v>267</v>
      </c>
      <c r="LL38">
        <v>1</v>
      </c>
      <c r="LM38">
        <v>0</v>
      </c>
      <c r="LN38">
        <v>0</v>
      </c>
      <c r="LO38">
        <v>0</v>
      </c>
      <c r="LP38">
        <v>0</v>
      </c>
      <c r="LQ38">
        <v>0</v>
      </c>
      <c r="LR38">
        <v>0</v>
      </c>
      <c r="LS38" s="80"/>
      <c r="MN38" t="s">
        <v>2514</v>
      </c>
      <c r="MO38">
        <v>0</v>
      </c>
      <c r="MP38">
        <v>0</v>
      </c>
      <c r="MQ38">
        <v>0</v>
      </c>
      <c r="MR38">
        <v>0</v>
      </c>
      <c r="MS38">
        <v>0</v>
      </c>
      <c r="MT38">
        <v>0</v>
      </c>
      <c r="MU38">
        <v>0</v>
      </c>
      <c r="MV38">
        <v>1</v>
      </c>
      <c r="MW38">
        <v>0</v>
      </c>
      <c r="MX38" t="s">
        <v>287</v>
      </c>
      <c r="MY38">
        <v>1</v>
      </c>
      <c r="MZ38">
        <v>0</v>
      </c>
      <c r="NA38">
        <v>0</v>
      </c>
      <c r="NB38">
        <v>0</v>
      </c>
      <c r="NC38">
        <v>0</v>
      </c>
      <c r="ND38">
        <v>0</v>
      </c>
      <c r="NE38">
        <v>0</v>
      </c>
      <c r="NF38">
        <v>0</v>
      </c>
      <c r="NG38">
        <v>0</v>
      </c>
      <c r="NH38">
        <v>0</v>
      </c>
      <c r="NI38">
        <v>0</v>
      </c>
      <c r="NR38" s="80"/>
      <c r="OA38" t="s">
        <v>271</v>
      </c>
      <c r="OB38">
        <v>1</v>
      </c>
      <c r="OC38">
        <v>0</v>
      </c>
      <c r="OD38">
        <v>0</v>
      </c>
      <c r="OE38" s="80"/>
      <c r="PB38" t="s">
        <v>240</v>
      </c>
      <c r="PC38" t="s">
        <v>255</v>
      </c>
      <c r="PD38" t="s">
        <v>2692</v>
      </c>
      <c r="PE38">
        <v>1</v>
      </c>
      <c r="PH38" t="s">
        <v>3095</v>
      </c>
      <c r="PI38">
        <v>1</v>
      </c>
    </row>
    <row r="39" spans="1:425" x14ac:dyDescent="0.25">
      <c r="A39" t="s">
        <v>496</v>
      </c>
      <c r="B39" t="s">
        <v>307</v>
      </c>
      <c r="C39" s="70" t="s">
        <v>308</v>
      </c>
      <c r="D39" t="s">
        <v>309</v>
      </c>
      <c r="E39">
        <v>0</v>
      </c>
      <c r="F39">
        <v>1</v>
      </c>
      <c r="G39">
        <v>0</v>
      </c>
      <c r="T39" s="81"/>
      <c r="AH39" s="81"/>
      <c r="AI39" t="s">
        <v>335</v>
      </c>
      <c r="AJ39" t="s">
        <v>247</v>
      </c>
      <c r="AK39">
        <v>1</v>
      </c>
      <c r="AL39">
        <v>0</v>
      </c>
      <c r="AM39">
        <v>0</v>
      </c>
      <c r="AN39">
        <v>0</v>
      </c>
      <c r="AO39">
        <v>0</v>
      </c>
      <c r="AP39">
        <v>0</v>
      </c>
      <c r="AQ39" t="s">
        <v>352</v>
      </c>
      <c r="AR39" t="s">
        <v>311</v>
      </c>
      <c r="AT39" t="s">
        <v>250</v>
      </c>
      <c r="AU39" s="81"/>
      <c r="BV39" s="80"/>
      <c r="BX39" t="s">
        <v>251</v>
      </c>
      <c r="BZ39" t="s">
        <v>2677</v>
      </c>
      <c r="CA39">
        <v>0</v>
      </c>
      <c r="CB39">
        <v>0</v>
      </c>
      <c r="CC39">
        <v>1</v>
      </c>
      <c r="CD39">
        <v>1</v>
      </c>
      <c r="CE39">
        <v>0</v>
      </c>
      <c r="CF39">
        <v>1</v>
      </c>
      <c r="CG39">
        <v>1</v>
      </c>
      <c r="CH39">
        <v>1</v>
      </c>
      <c r="CI39">
        <v>1</v>
      </c>
      <c r="CJ39">
        <v>1</v>
      </c>
      <c r="CK39">
        <v>1</v>
      </c>
      <c r="CL39">
        <v>1</v>
      </c>
      <c r="CM39">
        <v>1</v>
      </c>
      <c r="CN39">
        <v>0</v>
      </c>
      <c r="CO39">
        <v>0</v>
      </c>
      <c r="CP39">
        <v>0</v>
      </c>
      <c r="CQ39">
        <v>0</v>
      </c>
      <c r="CR39">
        <v>0</v>
      </c>
      <c r="CS39" s="81"/>
      <c r="CU39" t="s">
        <v>240</v>
      </c>
      <c r="CW39" t="s">
        <v>240</v>
      </c>
      <c r="CX39" s="81"/>
      <c r="DD39" t="s">
        <v>287</v>
      </c>
      <c r="DE39">
        <v>1</v>
      </c>
      <c r="DF39">
        <v>0</v>
      </c>
      <c r="DG39">
        <v>0</v>
      </c>
      <c r="DH39">
        <v>0</v>
      </c>
      <c r="DN39" t="s">
        <v>606</v>
      </c>
      <c r="DO39">
        <v>0</v>
      </c>
      <c r="DP39">
        <v>0</v>
      </c>
      <c r="DQ39">
        <v>1</v>
      </c>
      <c r="DR39">
        <v>0</v>
      </c>
      <c r="DS39">
        <v>0</v>
      </c>
      <c r="DT39">
        <v>0</v>
      </c>
      <c r="DU39">
        <v>0</v>
      </c>
      <c r="DV39">
        <v>0</v>
      </c>
      <c r="DW39">
        <v>0</v>
      </c>
      <c r="DX39">
        <v>0</v>
      </c>
      <c r="DY39" t="s">
        <v>357</v>
      </c>
      <c r="DZ39" s="80"/>
      <c r="EC39" t="s">
        <v>240</v>
      </c>
      <c r="EF39" s="80"/>
      <c r="EP39" t="s">
        <v>358</v>
      </c>
      <c r="EQ39">
        <v>0</v>
      </c>
      <c r="ER39">
        <v>1</v>
      </c>
      <c r="ES39">
        <v>0</v>
      </c>
      <c r="ET39">
        <v>0</v>
      </c>
      <c r="EU39">
        <v>0</v>
      </c>
      <c r="EV39">
        <v>0</v>
      </c>
      <c r="EW39">
        <v>0</v>
      </c>
      <c r="GL39" s="80"/>
      <c r="GM39" t="s">
        <v>2997</v>
      </c>
      <c r="GV39" t="s">
        <v>2578</v>
      </c>
      <c r="GW39">
        <v>1</v>
      </c>
      <c r="GX39">
        <v>1</v>
      </c>
      <c r="GY39">
        <v>1</v>
      </c>
      <c r="GZ39">
        <v>1</v>
      </c>
      <c r="HA39">
        <v>1</v>
      </c>
      <c r="HB39">
        <v>1</v>
      </c>
      <c r="HC39">
        <v>0</v>
      </c>
      <c r="HD39">
        <v>0</v>
      </c>
      <c r="HE39">
        <v>1</v>
      </c>
      <c r="HF39">
        <v>1</v>
      </c>
      <c r="HG39">
        <v>0</v>
      </c>
      <c r="HH39">
        <v>1</v>
      </c>
      <c r="HI39">
        <v>0</v>
      </c>
      <c r="HJ39">
        <v>0</v>
      </c>
      <c r="HK39">
        <v>0</v>
      </c>
      <c r="HL39" t="s">
        <v>318</v>
      </c>
      <c r="HM39" s="80"/>
      <c r="IM39" t="s">
        <v>3048</v>
      </c>
      <c r="IO39">
        <v>1</v>
      </c>
      <c r="IW39" t="s">
        <v>438</v>
      </c>
      <c r="IX39">
        <v>1</v>
      </c>
      <c r="IY39">
        <v>1</v>
      </c>
      <c r="IZ39">
        <v>0</v>
      </c>
      <c r="JA39">
        <v>1</v>
      </c>
      <c r="JB39">
        <v>0</v>
      </c>
      <c r="JC39">
        <v>0</v>
      </c>
      <c r="JD39" t="s">
        <v>2580</v>
      </c>
      <c r="JE39">
        <v>1</v>
      </c>
      <c r="JF39">
        <v>0</v>
      </c>
      <c r="JG39">
        <v>0</v>
      </c>
      <c r="JH39">
        <v>0</v>
      </c>
      <c r="JI39">
        <v>1</v>
      </c>
      <c r="JJ39">
        <v>1</v>
      </c>
      <c r="JK39" s="80"/>
      <c r="JW39" t="s">
        <v>298</v>
      </c>
      <c r="JX39">
        <v>0</v>
      </c>
      <c r="JY39">
        <v>0</v>
      </c>
      <c r="JZ39">
        <v>1</v>
      </c>
      <c r="KA39">
        <v>0</v>
      </c>
      <c r="KB39">
        <v>0</v>
      </c>
      <c r="KC39">
        <v>0</v>
      </c>
      <c r="KD39">
        <v>0</v>
      </c>
      <c r="KE39">
        <v>0</v>
      </c>
      <c r="KF39">
        <v>0</v>
      </c>
      <c r="KG39">
        <v>0</v>
      </c>
      <c r="KS39" s="80"/>
      <c r="LB39" t="s">
        <v>255</v>
      </c>
      <c r="LC39">
        <v>0</v>
      </c>
      <c r="LD39">
        <v>0</v>
      </c>
      <c r="LE39">
        <v>0</v>
      </c>
      <c r="LF39">
        <v>0</v>
      </c>
      <c r="LG39">
        <v>0</v>
      </c>
      <c r="LH39">
        <v>0</v>
      </c>
      <c r="LI39">
        <v>0</v>
      </c>
      <c r="LJ39">
        <v>0</v>
      </c>
      <c r="LS39" s="80"/>
      <c r="MD39" t="s">
        <v>2683</v>
      </c>
      <c r="ME39">
        <v>0</v>
      </c>
      <c r="MF39">
        <v>0</v>
      </c>
      <c r="MG39">
        <v>0</v>
      </c>
      <c r="MH39">
        <v>0</v>
      </c>
      <c r="MI39">
        <v>0</v>
      </c>
      <c r="MJ39">
        <v>0</v>
      </c>
      <c r="MK39">
        <v>0</v>
      </c>
      <c r="ML39">
        <v>1</v>
      </c>
      <c r="MM39">
        <v>1</v>
      </c>
      <c r="MX39" t="s">
        <v>287</v>
      </c>
      <c r="MY39">
        <v>1</v>
      </c>
      <c r="MZ39">
        <v>0</v>
      </c>
      <c r="NA39">
        <v>0</v>
      </c>
      <c r="NB39">
        <v>0</v>
      </c>
      <c r="NC39">
        <v>0</v>
      </c>
      <c r="ND39">
        <v>0</v>
      </c>
      <c r="NE39">
        <v>0</v>
      </c>
      <c r="NF39">
        <v>0</v>
      </c>
      <c r="NG39">
        <v>0</v>
      </c>
      <c r="NH39">
        <v>0</v>
      </c>
      <c r="NI39">
        <v>0</v>
      </c>
      <c r="NR39" s="80"/>
      <c r="NW39" t="s">
        <v>272</v>
      </c>
      <c r="NX39">
        <v>1</v>
      </c>
      <c r="NY39">
        <v>1</v>
      </c>
      <c r="NZ39">
        <v>1</v>
      </c>
      <c r="OE39" s="80"/>
      <c r="OM39" t="s">
        <v>240</v>
      </c>
      <c r="ON39" t="s">
        <v>240</v>
      </c>
      <c r="OO39" t="s">
        <v>3104</v>
      </c>
      <c r="OS39">
        <v>1</v>
      </c>
      <c r="OU39" t="s">
        <v>3095</v>
      </c>
      <c r="OW39">
        <v>1</v>
      </c>
    </row>
    <row r="40" spans="1:425" x14ac:dyDescent="0.25">
      <c r="A40" t="s">
        <v>496</v>
      </c>
      <c r="B40" t="s">
        <v>242</v>
      </c>
      <c r="C40" s="70" t="s">
        <v>308</v>
      </c>
      <c r="D40" t="s">
        <v>2169</v>
      </c>
      <c r="E40">
        <v>0</v>
      </c>
      <c r="F40">
        <v>0</v>
      </c>
      <c r="G40">
        <v>1</v>
      </c>
      <c r="T40" s="81"/>
      <c r="AH40" s="81"/>
      <c r="AU40" s="81"/>
      <c r="AV40" t="s">
        <v>335</v>
      </c>
      <c r="AW40" t="s">
        <v>390</v>
      </c>
      <c r="AX40">
        <v>0</v>
      </c>
      <c r="AY40">
        <v>0</v>
      </c>
      <c r="AZ40">
        <v>0</v>
      </c>
      <c r="BA40">
        <v>1</v>
      </c>
      <c r="BB40">
        <v>0</v>
      </c>
      <c r="BC40">
        <v>0</v>
      </c>
      <c r="BG40" t="s">
        <v>2223</v>
      </c>
      <c r="BH40">
        <v>0</v>
      </c>
      <c r="BI40">
        <v>0</v>
      </c>
      <c r="BJ40">
        <v>1</v>
      </c>
      <c r="BK40">
        <v>0</v>
      </c>
      <c r="BL40">
        <v>0</v>
      </c>
      <c r="BM40" t="s">
        <v>445</v>
      </c>
      <c r="BN40" t="s">
        <v>2586</v>
      </c>
      <c r="BO40">
        <v>1</v>
      </c>
      <c r="BP40">
        <v>1</v>
      </c>
      <c r="BQ40">
        <v>0</v>
      </c>
      <c r="BR40">
        <v>0</v>
      </c>
      <c r="BS40">
        <v>0</v>
      </c>
      <c r="BT40">
        <v>0</v>
      </c>
      <c r="BU40">
        <v>0</v>
      </c>
      <c r="BV40" s="80"/>
      <c r="BY40" t="s">
        <v>415</v>
      </c>
      <c r="BZ40" t="s">
        <v>2288</v>
      </c>
      <c r="CA40">
        <v>0</v>
      </c>
      <c r="CB40">
        <v>0</v>
      </c>
      <c r="CC40">
        <v>0</v>
      </c>
      <c r="CD40">
        <v>0</v>
      </c>
      <c r="CE40">
        <v>0</v>
      </c>
      <c r="CF40">
        <v>0</v>
      </c>
      <c r="CG40">
        <v>0</v>
      </c>
      <c r="CH40">
        <v>0</v>
      </c>
      <c r="CI40">
        <v>0</v>
      </c>
      <c r="CJ40">
        <v>0</v>
      </c>
      <c r="CK40">
        <v>0</v>
      </c>
      <c r="CL40">
        <v>0</v>
      </c>
      <c r="CM40">
        <v>1</v>
      </c>
      <c r="CN40">
        <v>0</v>
      </c>
      <c r="CO40">
        <v>0</v>
      </c>
      <c r="CP40">
        <v>0</v>
      </c>
      <c r="CQ40">
        <v>0</v>
      </c>
      <c r="CR40">
        <v>0</v>
      </c>
      <c r="CS40" s="81"/>
      <c r="CV40" t="s">
        <v>240</v>
      </c>
      <c r="CW40" t="s">
        <v>240</v>
      </c>
      <c r="CX40" s="81"/>
      <c r="DI40" t="s">
        <v>287</v>
      </c>
      <c r="DJ40">
        <v>1</v>
      </c>
      <c r="DK40">
        <v>0</v>
      </c>
      <c r="DL40">
        <v>0</v>
      </c>
      <c r="DM40">
        <v>0</v>
      </c>
      <c r="DN40" t="s">
        <v>606</v>
      </c>
      <c r="DO40">
        <v>0</v>
      </c>
      <c r="DP40">
        <v>0</v>
      </c>
      <c r="DQ40">
        <v>1</v>
      </c>
      <c r="DR40">
        <v>0</v>
      </c>
      <c r="DS40">
        <v>0</v>
      </c>
      <c r="DT40">
        <v>0</v>
      </c>
      <c r="DU40">
        <v>0</v>
      </c>
      <c r="DV40">
        <v>0</v>
      </c>
      <c r="DW40">
        <v>0</v>
      </c>
      <c r="DX40">
        <v>0</v>
      </c>
      <c r="DY40" t="s">
        <v>357</v>
      </c>
      <c r="DZ40" s="80"/>
      <c r="EE40" t="s">
        <v>240</v>
      </c>
      <c r="EF40" s="80"/>
      <c r="EX40" t="s">
        <v>358</v>
      </c>
      <c r="EY40">
        <v>0</v>
      </c>
      <c r="EZ40">
        <v>1</v>
      </c>
      <c r="FA40">
        <v>0</v>
      </c>
      <c r="FB40">
        <v>0</v>
      </c>
      <c r="FC40">
        <v>0</v>
      </c>
      <c r="FD40">
        <v>0</v>
      </c>
      <c r="FE40">
        <v>0</v>
      </c>
      <c r="GL40" s="80"/>
      <c r="HM40" s="80"/>
      <c r="HN40" t="s">
        <v>2691</v>
      </c>
      <c r="HO40">
        <v>1</v>
      </c>
      <c r="HP40">
        <v>1</v>
      </c>
      <c r="HR40">
        <v>1</v>
      </c>
      <c r="HW40" t="s">
        <v>2370</v>
      </c>
      <c r="HX40">
        <v>1</v>
      </c>
      <c r="HY40">
        <v>0</v>
      </c>
      <c r="HZ40">
        <v>0</v>
      </c>
      <c r="IA40">
        <v>0</v>
      </c>
      <c r="IB40">
        <v>0</v>
      </c>
      <c r="IC40">
        <v>0</v>
      </c>
      <c r="ID40">
        <v>0</v>
      </c>
      <c r="IE40">
        <v>0</v>
      </c>
      <c r="IF40">
        <v>0</v>
      </c>
      <c r="IG40">
        <v>0</v>
      </c>
      <c r="IH40">
        <v>0</v>
      </c>
      <c r="II40">
        <v>0</v>
      </c>
      <c r="IJ40">
        <v>0</v>
      </c>
      <c r="IK40" t="s">
        <v>292</v>
      </c>
      <c r="IM40" t="s">
        <v>3048</v>
      </c>
      <c r="IO40">
        <v>1</v>
      </c>
      <c r="IW40" t="s">
        <v>320</v>
      </c>
      <c r="IX40">
        <v>0</v>
      </c>
      <c r="IY40">
        <v>0</v>
      </c>
      <c r="IZ40">
        <v>0</v>
      </c>
      <c r="JA40">
        <v>1</v>
      </c>
      <c r="JB40">
        <v>0</v>
      </c>
      <c r="JC40">
        <v>0</v>
      </c>
      <c r="JD40" t="s">
        <v>549</v>
      </c>
      <c r="JE40">
        <v>1</v>
      </c>
      <c r="JF40">
        <v>0</v>
      </c>
      <c r="JG40">
        <v>1</v>
      </c>
      <c r="JH40">
        <v>0</v>
      </c>
      <c r="JI40">
        <v>1</v>
      </c>
      <c r="JJ40">
        <v>1</v>
      </c>
      <c r="JK40" s="80"/>
      <c r="KH40" t="s">
        <v>267</v>
      </c>
      <c r="KI40">
        <v>1</v>
      </c>
      <c r="KJ40">
        <v>0</v>
      </c>
      <c r="KK40">
        <v>0</v>
      </c>
      <c r="KL40">
        <v>0</v>
      </c>
      <c r="KM40">
        <v>0</v>
      </c>
      <c r="KN40">
        <v>0</v>
      </c>
      <c r="KO40">
        <v>0</v>
      </c>
      <c r="KP40">
        <v>0</v>
      </c>
      <c r="KQ40">
        <v>0</v>
      </c>
      <c r="KR40">
        <v>0</v>
      </c>
      <c r="KS40" s="80"/>
      <c r="LK40" t="s">
        <v>255</v>
      </c>
      <c r="LL40">
        <v>0</v>
      </c>
      <c r="LM40">
        <v>0</v>
      </c>
      <c r="LN40">
        <v>0</v>
      </c>
      <c r="LO40">
        <v>0</v>
      </c>
      <c r="LP40">
        <v>0</v>
      </c>
      <c r="LQ40">
        <v>0</v>
      </c>
      <c r="LR40">
        <v>0</v>
      </c>
      <c r="LS40" s="80"/>
      <c r="MN40" t="s">
        <v>2514</v>
      </c>
      <c r="MO40">
        <v>0</v>
      </c>
      <c r="MP40">
        <v>0</v>
      </c>
      <c r="MQ40">
        <v>0</v>
      </c>
      <c r="MR40">
        <v>0</v>
      </c>
      <c r="MS40">
        <v>0</v>
      </c>
      <c r="MT40">
        <v>0</v>
      </c>
      <c r="MU40">
        <v>0</v>
      </c>
      <c r="MV40">
        <v>1</v>
      </c>
      <c r="MW40">
        <v>0</v>
      </c>
      <c r="MX40" t="s">
        <v>287</v>
      </c>
      <c r="MY40">
        <v>1</v>
      </c>
      <c r="MZ40">
        <v>0</v>
      </c>
      <c r="NA40">
        <v>0</v>
      </c>
      <c r="NB40">
        <v>0</v>
      </c>
      <c r="NC40">
        <v>0</v>
      </c>
      <c r="ND40">
        <v>0</v>
      </c>
      <c r="NE40">
        <v>0</v>
      </c>
      <c r="NF40">
        <v>0</v>
      </c>
      <c r="NG40">
        <v>0</v>
      </c>
      <c r="NH40">
        <v>0</v>
      </c>
      <c r="NI40">
        <v>0</v>
      </c>
      <c r="NR40" s="80"/>
      <c r="OA40" t="s">
        <v>271</v>
      </c>
      <c r="OB40">
        <v>1</v>
      </c>
      <c r="OC40">
        <v>0</v>
      </c>
      <c r="OD40">
        <v>0</v>
      </c>
      <c r="OE40" s="80"/>
      <c r="PB40" t="s">
        <v>240</v>
      </c>
      <c r="PC40" t="s">
        <v>240</v>
      </c>
      <c r="PD40" t="s">
        <v>3104</v>
      </c>
      <c r="PF40">
        <v>1</v>
      </c>
      <c r="PH40" t="s">
        <v>3095</v>
      </c>
      <c r="PI40">
        <v>1</v>
      </c>
    </row>
    <row r="41" spans="1:425" x14ac:dyDescent="0.25">
      <c r="A41" t="s">
        <v>496</v>
      </c>
      <c r="B41" t="s">
        <v>242</v>
      </c>
      <c r="C41" s="70" t="s">
        <v>308</v>
      </c>
      <c r="D41" t="s">
        <v>309</v>
      </c>
      <c r="E41">
        <v>0</v>
      </c>
      <c r="F41">
        <v>1</v>
      </c>
      <c r="G41">
        <v>0</v>
      </c>
      <c r="T41" s="81"/>
      <c r="AH41" s="81"/>
      <c r="AI41" t="s">
        <v>335</v>
      </c>
      <c r="AJ41" t="s">
        <v>247</v>
      </c>
      <c r="AK41">
        <v>1</v>
      </c>
      <c r="AL41">
        <v>0</v>
      </c>
      <c r="AM41">
        <v>0</v>
      </c>
      <c r="AN41">
        <v>0</v>
      </c>
      <c r="AO41">
        <v>0</v>
      </c>
      <c r="AP41">
        <v>0</v>
      </c>
      <c r="AQ41" t="s">
        <v>352</v>
      </c>
      <c r="AR41" t="s">
        <v>411</v>
      </c>
      <c r="AT41" t="s">
        <v>250</v>
      </c>
      <c r="AU41" s="81"/>
      <c r="BV41" s="80"/>
      <c r="BX41" t="s">
        <v>251</v>
      </c>
      <c r="BZ41" t="s">
        <v>2678</v>
      </c>
      <c r="CA41">
        <v>0</v>
      </c>
      <c r="CB41">
        <v>0</v>
      </c>
      <c r="CC41">
        <v>1</v>
      </c>
      <c r="CD41">
        <v>1</v>
      </c>
      <c r="CE41">
        <v>0</v>
      </c>
      <c r="CF41">
        <v>1</v>
      </c>
      <c r="CG41">
        <v>1</v>
      </c>
      <c r="CH41">
        <v>1</v>
      </c>
      <c r="CI41">
        <v>1</v>
      </c>
      <c r="CJ41">
        <v>0</v>
      </c>
      <c r="CK41">
        <v>0</v>
      </c>
      <c r="CL41">
        <v>0</v>
      </c>
      <c r="CM41">
        <v>1</v>
      </c>
      <c r="CN41">
        <v>0</v>
      </c>
      <c r="CO41">
        <v>0</v>
      </c>
      <c r="CP41">
        <v>0</v>
      </c>
      <c r="CQ41">
        <v>0</v>
      </c>
      <c r="CR41">
        <v>0</v>
      </c>
      <c r="CS41" s="81"/>
      <c r="CU41" t="s">
        <v>240</v>
      </c>
      <c r="CW41" t="s">
        <v>240</v>
      </c>
      <c r="CX41" s="81"/>
      <c r="DD41" t="s">
        <v>287</v>
      </c>
      <c r="DE41">
        <v>1</v>
      </c>
      <c r="DF41">
        <v>0</v>
      </c>
      <c r="DG41">
        <v>0</v>
      </c>
      <c r="DH41">
        <v>0</v>
      </c>
      <c r="DN41" t="s">
        <v>606</v>
      </c>
      <c r="DO41">
        <v>0</v>
      </c>
      <c r="DP41">
        <v>0</v>
      </c>
      <c r="DQ41">
        <v>1</v>
      </c>
      <c r="DR41">
        <v>0</v>
      </c>
      <c r="DS41">
        <v>0</v>
      </c>
      <c r="DT41">
        <v>0</v>
      </c>
      <c r="DU41">
        <v>0</v>
      </c>
      <c r="DV41">
        <v>0</v>
      </c>
      <c r="DW41">
        <v>0</v>
      </c>
      <c r="DX41">
        <v>0</v>
      </c>
      <c r="DY41" t="s">
        <v>357</v>
      </c>
      <c r="DZ41" s="80"/>
      <c r="EC41" t="s">
        <v>240</v>
      </c>
      <c r="EF41" s="80"/>
      <c r="EP41" t="s">
        <v>358</v>
      </c>
      <c r="EQ41">
        <v>0</v>
      </c>
      <c r="ER41">
        <v>1</v>
      </c>
      <c r="ES41">
        <v>0</v>
      </c>
      <c r="ET41">
        <v>0</v>
      </c>
      <c r="EU41">
        <v>0</v>
      </c>
      <c r="EV41">
        <v>0</v>
      </c>
      <c r="EW41">
        <v>0</v>
      </c>
      <c r="GL41" s="80"/>
      <c r="GM41" t="s">
        <v>2998</v>
      </c>
      <c r="GV41" t="s">
        <v>640</v>
      </c>
      <c r="GW41">
        <v>1</v>
      </c>
      <c r="GX41">
        <v>1</v>
      </c>
      <c r="GY41">
        <v>1</v>
      </c>
      <c r="GZ41">
        <v>1</v>
      </c>
      <c r="HA41">
        <v>1</v>
      </c>
      <c r="HB41">
        <v>1</v>
      </c>
      <c r="HC41">
        <v>0</v>
      </c>
      <c r="HD41">
        <v>0</v>
      </c>
      <c r="HE41">
        <v>1</v>
      </c>
      <c r="HF41">
        <v>1</v>
      </c>
      <c r="HG41">
        <v>0</v>
      </c>
      <c r="HH41">
        <v>1</v>
      </c>
      <c r="HI41">
        <v>0</v>
      </c>
      <c r="HJ41">
        <v>0</v>
      </c>
      <c r="HK41">
        <v>0</v>
      </c>
      <c r="HL41" t="s">
        <v>318</v>
      </c>
      <c r="HM41" s="80"/>
      <c r="IM41" t="s">
        <v>3048</v>
      </c>
      <c r="IO41">
        <v>1</v>
      </c>
      <c r="IW41" t="s">
        <v>670</v>
      </c>
      <c r="IX41">
        <v>1</v>
      </c>
      <c r="IY41">
        <v>1</v>
      </c>
      <c r="IZ41">
        <v>0</v>
      </c>
      <c r="JA41">
        <v>1</v>
      </c>
      <c r="JB41">
        <v>0</v>
      </c>
      <c r="JC41">
        <v>0</v>
      </c>
      <c r="JD41" t="s">
        <v>549</v>
      </c>
      <c r="JE41">
        <v>1</v>
      </c>
      <c r="JF41">
        <v>0</v>
      </c>
      <c r="JG41">
        <v>1</v>
      </c>
      <c r="JH41">
        <v>0</v>
      </c>
      <c r="JI41">
        <v>1</v>
      </c>
      <c r="JJ41">
        <v>1</v>
      </c>
      <c r="JK41" s="80"/>
      <c r="JW41" t="s">
        <v>298</v>
      </c>
      <c r="JX41">
        <v>0</v>
      </c>
      <c r="JY41">
        <v>0</v>
      </c>
      <c r="JZ41">
        <v>1</v>
      </c>
      <c r="KA41">
        <v>0</v>
      </c>
      <c r="KB41">
        <v>0</v>
      </c>
      <c r="KC41">
        <v>0</v>
      </c>
      <c r="KD41">
        <v>0</v>
      </c>
      <c r="KE41">
        <v>0</v>
      </c>
      <c r="KF41">
        <v>0</v>
      </c>
      <c r="KG41">
        <v>0</v>
      </c>
      <c r="KS41" s="80"/>
      <c r="LB41" t="s">
        <v>255</v>
      </c>
      <c r="LC41">
        <v>0</v>
      </c>
      <c r="LD41">
        <v>0</v>
      </c>
      <c r="LE41">
        <v>0</v>
      </c>
      <c r="LF41">
        <v>0</v>
      </c>
      <c r="LG41">
        <v>0</v>
      </c>
      <c r="LH41">
        <v>0</v>
      </c>
      <c r="LI41">
        <v>0</v>
      </c>
      <c r="LJ41">
        <v>0</v>
      </c>
      <c r="LS41" s="80"/>
      <c r="MD41" t="s">
        <v>267</v>
      </c>
      <c r="ME41">
        <v>1</v>
      </c>
      <c r="MF41">
        <v>0</v>
      </c>
      <c r="MG41">
        <v>0</v>
      </c>
      <c r="MH41">
        <v>0</v>
      </c>
      <c r="MI41">
        <v>0</v>
      </c>
      <c r="MJ41">
        <v>0</v>
      </c>
      <c r="MK41">
        <v>0</v>
      </c>
      <c r="ML41">
        <v>0</v>
      </c>
      <c r="MM41">
        <v>0</v>
      </c>
      <c r="MX41" t="s">
        <v>287</v>
      </c>
      <c r="MY41">
        <v>1</v>
      </c>
      <c r="MZ41">
        <v>0</v>
      </c>
      <c r="NA41">
        <v>0</v>
      </c>
      <c r="NB41">
        <v>0</v>
      </c>
      <c r="NC41">
        <v>0</v>
      </c>
      <c r="ND41">
        <v>0</v>
      </c>
      <c r="NE41">
        <v>0</v>
      </c>
      <c r="NF41">
        <v>0</v>
      </c>
      <c r="NG41">
        <v>0</v>
      </c>
      <c r="NH41">
        <v>0</v>
      </c>
      <c r="NI41">
        <v>0</v>
      </c>
      <c r="NR41" s="80"/>
      <c r="NW41" t="s">
        <v>272</v>
      </c>
      <c r="NX41">
        <v>1</v>
      </c>
      <c r="NY41">
        <v>1</v>
      </c>
      <c r="NZ41">
        <v>1</v>
      </c>
      <c r="OE41" s="80"/>
      <c r="OM41" t="s">
        <v>240</v>
      </c>
      <c r="ON41" t="s">
        <v>240</v>
      </c>
      <c r="OO41" t="s">
        <v>3107</v>
      </c>
      <c r="OP41">
        <v>1</v>
      </c>
      <c r="OS41">
        <v>1</v>
      </c>
      <c r="OU41" t="s">
        <v>2541</v>
      </c>
      <c r="OV41">
        <v>1</v>
      </c>
    </row>
    <row r="42" spans="1:425" x14ac:dyDescent="0.25">
      <c r="A42" t="s">
        <v>496</v>
      </c>
      <c r="B42" t="s">
        <v>307</v>
      </c>
      <c r="C42" s="70" t="s">
        <v>308</v>
      </c>
      <c r="D42" t="s">
        <v>2169</v>
      </c>
      <c r="E42">
        <v>0</v>
      </c>
      <c r="F42">
        <v>0</v>
      </c>
      <c r="G42">
        <v>1</v>
      </c>
      <c r="T42" s="81"/>
      <c r="AH42" s="81"/>
      <c r="AU42" s="81"/>
      <c r="AV42" t="s">
        <v>335</v>
      </c>
      <c r="AW42" t="s">
        <v>390</v>
      </c>
      <c r="AX42">
        <v>0</v>
      </c>
      <c r="AY42">
        <v>0</v>
      </c>
      <c r="AZ42">
        <v>0</v>
      </c>
      <c r="BA42">
        <v>1</v>
      </c>
      <c r="BB42">
        <v>0</v>
      </c>
      <c r="BC42">
        <v>0</v>
      </c>
      <c r="BG42" t="s">
        <v>2605</v>
      </c>
      <c r="BH42">
        <v>0</v>
      </c>
      <c r="BI42">
        <v>1</v>
      </c>
      <c r="BJ42">
        <v>1</v>
      </c>
      <c r="BK42">
        <v>0</v>
      </c>
      <c r="BL42">
        <v>0</v>
      </c>
      <c r="BM42" t="s">
        <v>445</v>
      </c>
      <c r="BN42" t="s">
        <v>353</v>
      </c>
      <c r="BO42">
        <v>0</v>
      </c>
      <c r="BP42">
        <v>1</v>
      </c>
      <c r="BQ42">
        <v>0</v>
      </c>
      <c r="BR42">
        <v>0</v>
      </c>
      <c r="BS42">
        <v>0</v>
      </c>
      <c r="BT42">
        <v>0</v>
      </c>
      <c r="BU42">
        <v>0</v>
      </c>
      <c r="BV42" s="80"/>
      <c r="BY42" t="s">
        <v>415</v>
      </c>
      <c r="BZ42" t="s">
        <v>2288</v>
      </c>
      <c r="CA42">
        <v>0</v>
      </c>
      <c r="CB42">
        <v>0</v>
      </c>
      <c r="CC42">
        <v>0</v>
      </c>
      <c r="CD42">
        <v>0</v>
      </c>
      <c r="CE42">
        <v>0</v>
      </c>
      <c r="CF42">
        <v>0</v>
      </c>
      <c r="CG42">
        <v>0</v>
      </c>
      <c r="CH42">
        <v>0</v>
      </c>
      <c r="CI42">
        <v>0</v>
      </c>
      <c r="CJ42">
        <v>0</v>
      </c>
      <c r="CK42">
        <v>0</v>
      </c>
      <c r="CL42">
        <v>0</v>
      </c>
      <c r="CM42">
        <v>1</v>
      </c>
      <c r="CN42">
        <v>0</v>
      </c>
      <c r="CO42">
        <v>0</v>
      </c>
      <c r="CP42">
        <v>0</v>
      </c>
      <c r="CQ42">
        <v>0</v>
      </c>
      <c r="CR42">
        <v>0</v>
      </c>
      <c r="CS42" s="81"/>
      <c r="CV42" t="s">
        <v>252</v>
      </c>
      <c r="CW42" t="s">
        <v>240</v>
      </c>
      <c r="CX42" s="81"/>
      <c r="DI42" t="s">
        <v>287</v>
      </c>
      <c r="DJ42">
        <v>1</v>
      </c>
      <c r="DK42">
        <v>0</v>
      </c>
      <c r="DL42">
        <v>0</v>
      </c>
      <c r="DM42">
        <v>0</v>
      </c>
      <c r="DN42" t="s">
        <v>576</v>
      </c>
      <c r="DO42">
        <v>0</v>
      </c>
      <c r="DP42">
        <v>1</v>
      </c>
      <c r="DQ42">
        <v>1</v>
      </c>
      <c r="DR42">
        <v>0</v>
      </c>
      <c r="DS42">
        <v>0</v>
      </c>
      <c r="DT42">
        <v>0</v>
      </c>
      <c r="DU42">
        <v>0</v>
      </c>
      <c r="DV42">
        <v>0</v>
      </c>
      <c r="DW42">
        <v>0</v>
      </c>
      <c r="DX42">
        <v>0</v>
      </c>
      <c r="DY42" t="s">
        <v>357</v>
      </c>
      <c r="DZ42" s="80"/>
      <c r="EE42" t="s">
        <v>240</v>
      </c>
      <c r="EF42" s="80"/>
      <c r="EX42" t="s">
        <v>358</v>
      </c>
      <c r="EY42">
        <v>0</v>
      </c>
      <c r="EZ42">
        <v>1</v>
      </c>
      <c r="FA42">
        <v>0</v>
      </c>
      <c r="FB42">
        <v>0</v>
      </c>
      <c r="FC42">
        <v>0</v>
      </c>
      <c r="FD42">
        <v>0</v>
      </c>
      <c r="FE42">
        <v>0</v>
      </c>
      <c r="GL42" s="80"/>
      <c r="HM42" s="80"/>
      <c r="HN42" t="s">
        <v>3008</v>
      </c>
      <c r="HO42">
        <v>1</v>
      </c>
      <c r="HW42" t="s">
        <v>2610</v>
      </c>
      <c r="HX42">
        <v>1</v>
      </c>
      <c r="HY42">
        <v>0</v>
      </c>
      <c r="HZ42">
        <v>0</v>
      </c>
      <c r="IA42">
        <v>1</v>
      </c>
      <c r="IB42">
        <v>1</v>
      </c>
      <c r="IC42">
        <v>0</v>
      </c>
      <c r="ID42">
        <v>1</v>
      </c>
      <c r="IE42">
        <v>0</v>
      </c>
      <c r="IF42">
        <v>0</v>
      </c>
      <c r="IG42">
        <v>0</v>
      </c>
      <c r="IH42">
        <v>0</v>
      </c>
      <c r="II42">
        <v>0</v>
      </c>
      <c r="IJ42">
        <v>0</v>
      </c>
      <c r="IK42" t="s">
        <v>292</v>
      </c>
      <c r="IM42" t="s">
        <v>3048</v>
      </c>
      <c r="IO42">
        <v>1</v>
      </c>
      <c r="IW42" t="s">
        <v>320</v>
      </c>
      <c r="IX42">
        <v>0</v>
      </c>
      <c r="IY42">
        <v>0</v>
      </c>
      <c r="IZ42">
        <v>0</v>
      </c>
      <c r="JA42">
        <v>1</v>
      </c>
      <c r="JB42">
        <v>0</v>
      </c>
      <c r="JC42">
        <v>0</v>
      </c>
      <c r="JD42" t="s">
        <v>580</v>
      </c>
      <c r="JE42">
        <v>1</v>
      </c>
      <c r="JF42">
        <v>1</v>
      </c>
      <c r="JG42">
        <v>1</v>
      </c>
      <c r="JH42">
        <v>1</v>
      </c>
      <c r="JI42">
        <v>1</v>
      </c>
      <c r="JJ42">
        <v>1</v>
      </c>
      <c r="JK42" s="80"/>
      <c r="KH42" t="s">
        <v>267</v>
      </c>
      <c r="KI42">
        <v>1</v>
      </c>
      <c r="KJ42">
        <v>0</v>
      </c>
      <c r="KK42">
        <v>0</v>
      </c>
      <c r="KL42">
        <v>0</v>
      </c>
      <c r="KM42">
        <v>0</v>
      </c>
      <c r="KN42">
        <v>0</v>
      </c>
      <c r="KO42">
        <v>0</v>
      </c>
      <c r="KP42">
        <v>0</v>
      </c>
      <c r="KQ42">
        <v>0</v>
      </c>
      <c r="KR42">
        <v>0</v>
      </c>
      <c r="KS42" s="80"/>
      <c r="LK42" t="s">
        <v>267</v>
      </c>
      <c r="LL42">
        <v>1</v>
      </c>
      <c r="LM42">
        <v>0</v>
      </c>
      <c r="LN42">
        <v>0</v>
      </c>
      <c r="LO42">
        <v>0</v>
      </c>
      <c r="LP42">
        <v>0</v>
      </c>
      <c r="LQ42">
        <v>0</v>
      </c>
      <c r="LR42">
        <v>0</v>
      </c>
      <c r="LS42" s="80"/>
      <c r="MN42" t="s">
        <v>2514</v>
      </c>
      <c r="MO42">
        <v>0</v>
      </c>
      <c r="MP42">
        <v>0</v>
      </c>
      <c r="MQ42">
        <v>0</v>
      </c>
      <c r="MR42">
        <v>0</v>
      </c>
      <c r="MS42">
        <v>0</v>
      </c>
      <c r="MT42">
        <v>0</v>
      </c>
      <c r="MU42">
        <v>0</v>
      </c>
      <c r="MV42">
        <v>1</v>
      </c>
      <c r="MW42">
        <v>0</v>
      </c>
      <c r="MX42" t="s">
        <v>287</v>
      </c>
      <c r="MY42">
        <v>1</v>
      </c>
      <c r="MZ42">
        <v>0</v>
      </c>
      <c r="NA42">
        <v>0</v>
      </c>
      <c r="NB42">
        <v>0</v>
      </c>
      <c r="NC42">
        <v>0</v>
      </c>
      <c r="ND42">
        <v>0</v>
      </c>
      <c r="NE42">
        <v>0</v>
      </c>
      <c r="NF42">
        <v>0</v>
      </c>
      <c r="NG42">
        <v>0</v>
      </c>
      <c r="NH42">
        <v>0</v>
      </c>
      <c r="NI42">
        <v>0</v>
      </c>
      <c r="NR42" s="80"/>
      <c r="OA42" t="s">
        <v>271</v>
      </c>
      <c r="OB42">
        <v>1</v>
      </c>
      <c r="OC42">
        <v>0</v>
      </c>
      <c r="OD42">
        <v>0</v>
      </c>
      <c r="OE42" s="80"/>
      <c r="PB42" t="s">
        <v>240</v>
      </c>
      <c r="PC42" t="s">
        <v>255</v>
      </c>
      <c r="PD42" t="s">
        <v>3104</v>
      </c>
      <c r="PF42">
        <v>1</v>
      </c>
      <c r="PH42" t="s">
        <v>3095</v>
      </c>
      <c r="PI42">
        <v>1</v>
      </c>
    </row>
    <row r="43" spans="1:425" x14ac:dyDescent="0.25">
      <c r="A43" t="s">
        <v>496</v>
      </c>
      <c r="B43" t="s">
        <v>307</v>
      </c>
      <c r="C43" s="24" t="s">
        <v>243</v>
      </c>
      <c r="H43" t="s">
        <v>2146</v>
      </c>
      <c r="J43">
        <v>85</v>
      </c>
      <c r="L43">
        <v>60</v>
      </c>
      <c r="N43" t="s">
        <v>487</v>
      </c>
      <c r="O43">
        <v>0</v>
      </c>
      <c r="P43">
        <v>0</v>
      </c>
      <c r="Q43">
        <v>1</v>
      </c>
      <c r="R43">
        <v>0</v>
      </c>
      <c r="S43">
        <v>0</v>
      </c>
      <c r="T43" s="81"/>
      <c r="AH43" s="81"/>
      <c r="AI43" t="s">
        <v>335</v>
      </c>
      <c r="AJ43" t="s">
        <v>247</v>
      </c>
      <c r="AK43">
        <v>1</v>
      </c>
      <c r="AL43">
        <v>0</v>
      </c>
      <c r="AM43">
        <v>0</v>
      </c>
      <c r="AN43">
        <v>0</v>
      </c>
      <c r="AO43">
        <v>0</v>
      </c>
      <c r="AP43">
        <v>0</v>
      </c>
      <c r="AQ43" t="s">
        <v>352</v>
      </c>
      <c r="AR43" t="s">
        <v>249</v>
      </c>
      <c r="AT43" t="s">
        <v>250</v>
      </c>
      <c r="AU43" s="81"/>
      <c r="BV43" s="80"/>
      <c r="BX43" t="s">
        <v>251</v>
      </c>
      <c r="BZ43" t="s">
        <v>2911</v>
      </c>
      <c r="CA43">
        <v>0</v>
      </c>
      <c r="CB43">
        <v>1</v>
      </c>
      <c r="CC43">
        <v>1</v>
      </c>
      <c r="CD43">
        <v>1</v>
      </c>
      <c r="CE43">
        <v>1</v>
      </c>
      <c r="CF43">
        <v>0</v>
      </c>
      <c r="CG43">
        <v>1</v>
      </c>
      <c r="CH43">
        <v>0</v>
      </c>
      <c r="CI43">
        <v>0</v>
      </c>
      <c r="CJ43">
        <v>0</v>
      </c>
      <c r="CK43">
        <v>0</v>
      </c>
      <c r="CL43">
        <v>0</v>
      </c>
      <c r="CM43">
        <v>0</v>
      </c>
      <c r="CN43">
        <v>0</v>
      </c>
      <c r="CO43">
        <v>0</v>
      </c>
      <c r="CP43">
        <v>0</v>
      </c>
      <c r="CQ43">
        <v>0</v>
      </c>
      <c r="CR43">
        <v>0</v>
      </c>
      <c r="CS43" s="81"/>
      <c r="CU43" t="s">
        <v>240</v>
      </c>
      <c r="CW43" t="s">
        <v>255</v>
      </c>
      <c r="CX43" s="81"/>
      <c r="DD43" t="s">
        <v>311</v>
      </c>
      <c r="DE43">
        <v>0</v>
      </c>
      <c r="DF43">
        <v>0</v>
      </c>
      <c r="DG43">
        <v>0</v>
      </c>
      <c r="DH43">
        <v>1</v>
      </c>
      <c r="DN43" t="s">
        <v>2619</v>
      </c>
      <c r="DO43">
        <v>0</v>
      </c>
      <c r="DP43">
        <v>0</v>
      </c>
      <c r="DQ43">
        <v>1</v>
      </c>
      <c r="DR43">
        <v>0</v>
      </c>
      <c r="DS43">
        <v>0</v>
      </c>
      <c r="DT43">
        <v>0</v>
      </c>
      <c r="DU43">
        <v>0</v>
      </c>
      <c r="DV43">
        <v>1</v>
      </c>
      <c r="DW43">
        <v>0</v>
      </c>
      <c r="DX43">
        <v>0</v>
      </c>
      <c r="DY43" t="s">
        <v>357</v>
      </c>
      <c r="DZ43" s="80"/>
      <c r="ED43" t="s">
        <v>240</v>
      </c>
      <c r="EF43" s="80"/>
      <c r="FF43" t="s">
        <v>289</v>
      </c>
      <c r="FG43">
        <v>1</v>
      </c>
      <c r="FH43">
        <v>0</v>
      </c>
      <c r="FI43">
        <v>0</v>
      </c>
      <c r="FJ43">
        <v>0</v>
      </c>
      <c r="FK43">
        <v>0</v>
      </c>
      <c r="FL43">
        <v>0</v>
      </c>
      <c r="FM43">
        <v>0</v>
      </c>
      <c r="GL43" s="80"/>
      <c r="GV43" t="s">
        <v>311</v>
      </c>
      <c r="GW43">
        <v>0</v>
      </c>
      <c r="GX43">
        <v>0</v>
      </c>
      <c r="GY43">
        <v>0</v>
      </c>
      <c r="GZ43">
        <v>0</v>
      </c>
      <c r="HA43">
        <v>0</v>
      </c>
      <c r="HB43">
        <v>0</v>
      </c>
      <c r="HC43">
        <v>0</v>
      </c>
      <c r="HD43">
        <v>0</v>
      </c>
      <c r="HE43">
        <v>0</v>
      </c>
      <c r="HF43">
        <v>0</v>
      </c>
      <c r="HG43">
        <v>0</v>
      </c>
      <c r="HH43">
        <v>0</v>
      </c>
      <c r="HI43">
        <v>0</v>
      </c>
      <c r="HJ43">
        <v>0</v>
      </c>
      <c r="HK43">
        <v>1</v>
      </c>
      <c r="HL43" t="s">
        <v>318</v>
      </c>
      <c r="HM43" s="80"/>
      <c r="IM43" t="s">
        <v>3056</v>
      </c>
      <c r="IO43">
        <v>1</v>
      </c>
      <c r="IT43">
        <v>1</v>
      </c>
      <c r="IW43" t="s">
        <v>320</v>
      </c>
      <c r="IX43">
        <v>0</v>
      </c>
      <c r="IY43">
        <v>0</v>
      </c>
      <c r="IZ43">
        <v>0</v>
      </c>
      <c r="JA43">
        <v>1</v>
      </c>
      <c r="JB43">
        <v>0</v>
      </c>
      <c r="JC43">
        <v>0</v>
      </c>
      <c r="JK43" s="80"/>
      <c r="JW43" t="s">
        <v>255</v>
      </c>
      <c r="JX43">
        <v>0</v>
      </c>
      <c r="JY43">
        <v>0</v>
      </c>
      <c r="JZ43">
        <v>0</v>
      </c>
      <c r="KA43">
        <v>0</v>
      </c>
      <c r="KB43">
        <v>0</v>
      </c>
      <c r="KC43">
        <v>0</v>
      </c>
      <c r="KD43">
        <v>0</v>
      </c>
      <c r="KE43">
        <v>0</v>
      </c>
      <c r="KF43">
        <v>0</v>
      </c>
      <c r="KG43">
        <v>0</v>
      </c>
      <c r="KS43" s="80"/>
      <c r="LB43" t="s">
        <v>267</v>
      </c>
      <c r="LC43">
        <v>1</v>
      </c>
      <c r="LD43">
        <v>0</v>
      </c>
      <c r="LE43">
        <v>0</v>
      </c>
      <c r="LF43">
        <v>0</v>
      </c>
      <c r="LG43">
        <v>0</v>
      </c>
      <c r="LH43">
        <v>0</v>
      </c>
      <c r="LI43">
        <v>0</v>
      </c>
      <c r="LJ43">
        <v>0</v>
      </c>
      <c r="LS43" s="80"/>
      <c r="MD43" t="s">
        <v>267</v>
      </c>
      <c r="ME43">
        <v>1</v>
      </c>
      <c r="MF43">
        <v>0</v>
      </c>
      <c r="MG43">
        <v>0</v>
      </c>
      <c r="MH43">
        <v>0</v>
      </c>
      <c r="MI43">
        <v>0</v>
      </c>
      <c r="MJ43">
        <v>0</v>
      </c>
      <c r="MK43">
        <v>0</v>
      </c>
      <c r="ML43">
        <v>0</v>
      </c>
      <c r="MM43">
        <v>0</v>
      </c>
      <c r="MX43" t="s">
        <v>287</v>
      </c>
      <c r="MY43">
        <v>1</v>
      </c>
      <c r="MZ43">
        <v>0</v>
      </c>
      <c r="NA43">
        <v>0</v>
      </c>
      <c r="NB43">
        <v>0</v>
      </c>
      <c r="NC43">
        <v>0</v>
      </c>
      <c r="ND43">
        <v>0</v>
      </c>
      <c r="NE43">
        <v>0</v>
      </c>
      <c r="NF43">
        <v>0</v>
      </c>
      <c r="NG43">
        <v>0</v>
      </c>
      <c r="NH43">
        <v>0</v>
      </c>
      <c r="NI43">
        <v>0</v>
      </c>
      <c r="NR43" s="80"/>
      <c r="NW43" t="s">
        <v>271</v>
      </c>
      <c r="NX43">
        <v>1</v>
      </c>
      <c r="NY43">
        <v>0</v>
      </c>
      <c r="NZ43">
        <v>0</v>
      </c>
      <c r="OE43" s="80"/>
      <c r="OM43" t="s">
        <v>240</v>
      </c>
      <c r="ON43" t="s">
        <v>255</v>
      </c>
    </row>
    <row r="44" spans="1:425" x14ac:dyDescent="0.25">
      <c r="A44" t="s">
        <v>496</v>
      </c>
      <c r="B44" t="s">
        <v>242</v>
      </c>
      <c r="C44" s="24" t="s">
        <v>243</v>
      </c>
      <c r="H44" t="s">
        <v>2146</v>
      </c>
      <c r="J44">
        <v>75</v>
      </c>
      <c r="L44">
        <v>55</v>
      </c>
      <c r="N44" t="s">
        <v>487</v>
      </c>
      <c r="O44">
        <v>0</v>
      </c>
      <c r="P44">
        <v>0</v>
      </c>
      <c r="Q44">
        <v>1</v>
      </c>
      <c r="R44">
        <v>0</v>
      </c>
      <c r="S44">
        <v>0</v>
      </c>
      <c r="T44" s="81"/>
      <c r="AH44" s="81"/>
      <c r="AI44" t="s">
        <v>335</v>
      </c>
      <c r="AJ44" t="s">
        <v>247</v>
      </c>
      <c r="AK44">
        <v>1</v>
      </c>
      <c r="AL44">
        <v>0</v>
      </c>
      <c r="AM44">
        <v>0</v>
      </c>
      <c r="AN44">
        <v>0</v>
      </c>
      <c r="AO44">
        <v>0</v>
      </c>
      <c r="AP44">
        <v>0</v>
      </c>
      <c r="AQ44" t="s">
        <v>352</v>
      </c>
      <c r="AR44" t="s">
        <v>336</v>
      </c>
      <c r="AT44" t="s">
        <v>250</v>
      </c>
      <c r="AU44" s="81"/>
      <c r="BV44" s="80"/>
      <c r="BX44" t="s">
        <v>251</v>
      </c>
      <c r="BZ44" t="s">
        <v>542</v>
      </c>
      <c r="CA44">
        <v>1</v>
      </c>
      <c r="CB44">
        <v>0</v>
      </c>
      <c r="CC44">
        <v>0</v>
      </c>
      <c r="CD44">
        <v>0</v>
      </c>
      <c r="CE44">
        <v>0</v>
      </c>
      <c r="CF44">
        <v>0</v>
      </c>
      <c r="CG44">
        <v>0</v>
      </c>
      <c r="CH44">
        <v>0</v>
      </c>
      <c r="CI44">
        <v>0</v>
      </c>
      <c r="CJ44">
        <v>0</v>
      </c>
      <c r="CK44">
        <v>0</v>
      </c>
      <c r="CL44">
        <v>0</v>
      </c>
      <c r="CM44">
        <v>0</v>
      </c>
      <c r="CN44">
        <v>0</v>
      </c>
      <c r="CO44">
        <v>0</v>
      </c>
      <c r="CP44">
        <v>0</v>
      </c>
      <c r="CQ44">
        <v>0</v>
      </c>
      <c r="CR44">
        <v>0</v>
      </c>
      <c r="CS44" s="81"/>
      <c r="CU44" t="s">
        <v>240</v>
      </c>
      <c r="CW44" t="s">
        <v>255</v>
      </c>
      <c r="CX44" s="81"/>
      <c r="DD44" t="s">
        <v>287</v>
      </c>
      <c r="DE44">
        <v>1</v>
      </c>
      <c r="DF44">
        <v>0</v>
      </c>
      <c r="DG44">
        <v>0</v>
      </c>
      <c r="DH44">
        <v>0</v>
      </c>
      <c r="DN44" t="s">
        <v>606</v>
      </c>
      <c r="DO44">
        <v>0</v>
      </c>
      <c r="DP44">
        <v>0</v>
      </c>
      <c r="DQ44">
        <v>1</v>
      </c>
      <c r="DR44">
        <v>0</v>
      </c>
      <c r="DS44">
        <v>0</v>
      </c>
      <c r="DT44">
        <v>0</v>
      </c>
      <c r="DU44">
        <v>0</v>
      </c>
      <c r="DV44">
        <v>0</v>
      </c>
      <c r="DW44">
        <v>0</v>
      </c>
      <c r="DX44">
        <v>0</v>
      </c>
      <c r="DY44" t="s">
        <v>357</v>
      </c>
      <c r="DZ44" s="80"/>
      <c r="ED44" t="s">
        <v>240</v>
      </c>
      <c r="EF44" s="80"/>
      <c r="FF44" t="s">
        <v>2361</v>
      </c>
      <c r="FG44">
        <v>0</v>
      </c>
      <c r="FH44">
        <v>0</v>
      </c>
      <c r="FI44">
        <v>0</v>
      </c>
      <c r="FJ44">
        <v>0</v>
      </c>
      <c r="FK44">
        <v>1</v>
      </c>
      <c r="FL44">
        <v>0</v>
      </c>
      <c r="FM44">
        <v>0</v>
      </c>
      <c r="GL44" s="80"/>
      <c r="GM44" t="s">
        <v>3008</v>
      </c>
      <c r="GN44">
        <v>1</v>
      </c>
      <c r="GV44" t="s">
        <v>2624</v>
      </c>
      <c r="GW44">
        <v>1</v>
      </c>
      <c r="GX44">
        <v>1</v>
      </c>
      <c r="GY44">
        <v>1</v>
      </c>
      <c r="GZ44">
        <v>1</v>
      </c>
      <c r="HA44">
        <v>1</v>
      </c>
      <c r="HB44">
        <v>0</v>
      </c>
      <c r="HC44">
        <v>0</v>
      </c>
      <c r="HD44">
        <v>0</v>
      </c>
      <c r="HE44">
        <v>0</v>
      </c>
      <c r="HF44">
        <v>0</v>
      </c>
      <c r="HG44">
        <v>0</v>
      </c>
      <c r="HH44">
        <v>0</v>
      </c>
      <c r="HI44">
        <v>0</v>
      </c>
      <c r="HJ44">
        <v>0</v>
      </c>
      <c r="HK44">
        <v>1</v>
      </c>
      <c r="HL44" t="s">
        <v>318</v>
      </c>
      <c r="HM44" s="80"/>
      <c r="IM44" t="s">
        <v>3048</v>
      </c>
      <c r="IO44">
        <v>1</v>
      </c>
      <c r="IW44" t="s">
        <v>320</v>
      </c>
      <c r="IX44">
        <v>0</v>
      </c>
      <c r="IY44">
        <v>0</v>
      </c>
      <c r="IZ44">
        <v>0</v>
      </c>
      <c r="JA44">
        <v>1</v>
      </c>
      <c r="JB44">
        <v>0</v>
      </c>
      <c r="JC44">
        <v>0</v>
      </c>
      <c r="JD44" t="s">
        <v>2627</v>
      </c>
      <c r="JE44">
        <v>0</v>
      </c>
      <c r="JF44">
        <v>1</v>
      </c>
      <c r="JG44">
        <v>0</v>
      </c>
      <c r="JH44">
        <v>1</v>
      </c>
      <c r="JI44">
        <v>1</v>
      </c>
      <c r="JJ44">
        <v>0</v>
      </c>
      <c r="JK44" s="80"/>
      <c r="JW44" t="s">
        <v>255</v>
      </c>
      <c r="JX44">
        <v>0</v>
      </c>
      <c r="JY44">
        <v>0</v>
      </c>
      <c r="JZ44">
        <v>0</v>
      </c>
      <c r="KA44">
        <v>0</v>
      </c>
      <c r="KB44">
        <v>0</v>
      </c>
      <c r="KC44">
        <v>0</v>
      </c>
      <c r="KD44">
        <v>0</v>
      </c>
      <c r="KE44">
        <v>0</v>
      </c>
      <c r="KF44">
        <v>0</v>
      </c>
      <c r="KG44">
        <v>0</v>
      </c>
      <c r="KS44" s="80"/>
      <c r="LB44" t="s">
        <v>267</v>
      </c>
      <c r="LC44">
        <v>1</v>
      </c>
      <c r="LD44">
        <v>0</v>
      </c>
      <c r="LE44">
        <v>0</v>
      </c>
      <c r="LF44">
        <v>0</v>
      </c>
      <c r="LG44">
        <v>0</v>
      </c>
      <c r="LH44">
        <v>0</v>
      </c>
      <c r="LI44">
        <v>0</v>
      </c>
      <c r="LJ44">
        <v>0</v>
      </c>
      <c r="LS44" s="80"/>
      <c r="MD44" t="s">
        <v>267</v>
      </c>
      <c r="ME44">
        <v>1</v>
      </c>
      <c r="MF44">
        <v>0</v>
      </c>
      <c r="MG44">
        <v>0</v>
      </c>
      <c r="MH44">
        <v>0</v>
      </c>
      <c r="MI44">
        <v>0</v>
      </c>
      <c r="MJ44">
        <v>0</v>
      </c>
      <c r="MK44">
        <v>0</v>
      </c>
      <c r="ML44">
        <v>0</v>
      </c>
      <c r="MM44">
        <v>0</v>
      </c>
      <c r="MX44" t="s">
        <v>2042</v>
      </c>
      <c r="MY44">
        <v>0</v>
      </c>
      <c r="MZ44">
        <v>0</v>
      </c>
      <c r="NA44">
        <v>0</v>
      </c>
      <c r="NB44">
        <v>0</v>
      </c>
      <c r="NC44">
        <v>1</v>
      </c>
      <c r="ND44">
        <v>0</v>
      </c>
      <c r="NE44">
        <v>0</v>
      </c>
      <c r="NF44">
        <v>0</v>
      </c>
      <c r="NG44">
        <v>0</v>
      </c>
      <c r="NH44">
        <v>0</v>
      </c>
      <c r="NI44">
        <v>0</v>
      </c>
      <c r="NJ44" t="s">
        <v>3083</v>
      </c>
      <c r="NM44">
        <v>1</v>
      </c>
      <c r="NR44" s="80"/>
      <c r="NW44" t="s">
        <v>271</v>
      </c>
      <c r="NX44">
        <v>1</v>
      </c>
      <c r="NY44">
        <v>0</v>
      </c>
      <c r="NZ44">
        <v>0</v>
      </c>
      <c r="OE44" s="80"/>
      <c r="OM44" t="s">
        <v>240</v>
      </c>
      <c r="ON44" t="s">
        <v>255</v>
      </c>
    </row>
    <row r="45" spans="1:425" x14ac:dyDescent="0.25">
      <c r="A45" t="s">
        <v>496</v>
      </c>
      <c r="B45" t="s">
        <v>242</v>
      </c>
      <c r="C45" s="70" t="s">
        <v>308</v>
      </c>
      <c r="D45" t="s">
        <v>309</v>
      </c>
      <c r="E45">
        <v>0</v>
      </c>
      <c r="F45">
        <v>1</v>
      </c>
      <c r="G45">
        <v>0</v>
      </c>
      <c r="T45" s="81"/>
      <c r="AH45" s="81"/>
      <c r="AI45" t="s">
        <v>335</v>
      </c>
      <c r="AJ45" t="s">
        <v>284</v>
      </c>
      <c r="AK45">
        <v>1</v>
      </c>
      <c r="AL45">
        <v>0</v>
      </c>
      <c r="AM45">
        <v>0</v>
      </c>
      <c r="AN45">
        <v>0</v>
      </c>
      <c r="AO45">
        <v>0</v>
      </c>
      <c r="AP45">
        <v>0</v>
      </c>
      <c r="AQ45" t="s">
        <v>352</v>
      </c>
      <c r="AR45" t="s">
        <v>336</v>
      </c>
      <c r="AT45" t="s">
        <v>250</v>
      </c>
      <c r="AU45" s="81"/>
      <c r="BV45" s="80"/>
      <c r="BX45" t="s">
        <v>251</v>
      </c>
      <c r="BZ45" t="s">
        <v>2679</v>
      </c>
      <c r="CA45">
        <v>0</v>
      </c>
      <c r="CB45">
        <v>0</v>
      </c>
      <c r="CC45">
        <v>1</v>
      </c>
      <c r="CD45">
        <v>1</v>
      </c>
      <c r="CE45">
        <v>0</v>
      </c>
      <c r="CF45">
        <v>1</v>
      </c>
      <c r="CG45">
        <v>0</v>
      </c>
      <c r="CH45">
        <v>1</v>
      </c>
      <c r="CI45">
        <v>1</v>
      </c>
      <c r="CJ45">
        <v>0</v>
      </c>
      <c r="CK45">
        <v>0</v>
      </c>
      <c r="CL45">
        <v>0</v>
      </c>
      <c r="CM45">
        <v>1</v>
      </c>
      <c r="CN45">
        <v>0</v>
      </c>
      <c r="CO45">
        <v>0</v>
      </c>
      <c r="CP45">
        <v>0</v>
      </c>
      <c r="CQ45">
        <v>0</v>
      </c>
      <c r="CR45">
        <v>0</v>
      </c>
      <c r="CS45" s="81"/>
      <c r="CU45" t="s">
        <v>240</v>
      </c>
      <c r="CW45" t="s">
        <v>255</v>
      </c>
      <c r="CX45" s="81"/>
      <c r="DD45" t="s">
        <v>337</v>
      </c>
      <c r="DE45">
        <v>0</v>
      </c>
      <c r="DF45">
        <v>0</v>
      </c>
      <c r="DG45">
        <v>1</v>
      </c>
      <c r="DH45">
        <v>0</v>
      </c>
      <c r="DN45" t="s">
        <v>606</v>
      </c>
      <c r="DO45">
        <v>0</v>
      </c>
      <c r="DP45">
        <v>0</v>
      </c>
      <c r="DQ45">
        <v>1</v>
      </c>
      <c r="DR45">
        <v>0</v>
      </c>
      <c r="DS45">
        <v>0</v>
      </c>
      <c r="DT45">
        <v>0</v>
      </c>
      <c r="DU45">
        <v>0</v>
      </c>
      <c r="DV45">
        <v>0</v>
      </c>
      <c r="DW45">
        <v>0</v>
      </c>
      <c r="DX45">
        <v>0</v>
      </c>
      <c r="DY45" t="s">
        <v>357</v>
      </c>
      <c r="DZ45" s="80"/>
      <c r="EC45" t="s">
        <v>240</v>
      </c>
      <c r="EF45" s="80"/>
      <c r="EP45" t="s">
        <v>358</v>
      </c>
      <c r="EQ45">
        <v>0</v>
      </c>
      <c r="ER45">
        <v>1</v>
      </c>
      <c r="ES45">
        <v>0</v>
      </c>
      <c r="ET45">
        <v>0</v>
      </c>
      <c r="EU45">
        <v>0</v>
      </c>
      <c r="EV45">
        <v>0</v>
      </c>
      <c r="EW45">
        <v>0</v>
      </c>
      <c r="GL45" s="80"/>
      <c r="GM45" t="s">
        <v>2999</v>
      </c>
      <c r="GN45">
        <v>1</v>
      </c>
      <c r="GV45" t="s">
        <v>3025</v>
      </c>
      <c r="GW45">
        <v>1</v>
      </c>
      <c r="GX45">
        <v>1</v>
      </c>
      <c r="GY45">
        <v>1</v>
      </c>
      <c r="GZ45">
        <v>1</v>
      </c>
      <c r="HA45">
        <v>1</v>
      </c>
      <c r="HB45">
        <v>1</v>
      </c>
      <c r="HC45">
        <v>0</v>
      </c>
      <c r="HD45">
        <v>0</v>
      </c>
      <c r="HE45">
        <v>0</v>
      </c>
      <c r="HF45">
        <v>0</v>
      </c>
      <c r="HG45">
        <v>0</v>
      </c>
      <c r="HH45">
        <v>0</v>
      </c>
      <c r="HI45">
        <v>1</v>
      </c>
      <c r="HJ45">
        <v>0</v>
      </c>
      <c r="HK45">
        <v>0</v>
      </c>
      <c r="HL45" t="s">
        <v>292</v>
      </c>
      <c r="HM45" s="80"/>
      <c r="IM45" t="s">
        <v>3057</v>
      </c>
      <c r="IO45">
        <v>1</v>
      </c>
      <c r="IS45">
        <v>1</v>
      </c>
      <c r="IW45" t="s">
        <v>320</v>
      </c>
      <c r="IX45">
        <v>0</v>
      </c>
      <c r="IY45">
        <v>0</v>
      </c>
      <c r="IZ45">
        <v>0</v>
      </c>
      <c r="JA45">
        <v>1</v>
      </c>
      <c r="JB45">
        <v>0</v>
      </c>
      <c r="JC45">
        <v>0</v>
      </c>
      <c r="JD45" t="s">
        <v>549</v>
      </c>
      <c r="JE45">
        <v>1</v>
      </c>
      <c r="JF45">
        <v>0</v>
      </c>
      <c r="JG45">
        <v>1</v>
      </c>
      <c r="JH45">
        <v>0</v>
      </c>
      <c r="JI45">
        <v>1</v>
      </c>
      <c r="JJ45">
        <v>1</v>
      </c>
      <c r="JK45" s="80"/>
      <c r="JW45" t="s">
        <v>267</v>
      </c>
      <c r="JX45">
        <v>1</v>
      </c>
      <c r="JY45">
        <v>0</v>
      </c>
      <c r="JZ45">
        <v>0</v>
      </c>
      <c r="KA45">
        <v>0</v>
      </c>
      <c r="KB45">
        <v>0</v>
      </c>
      <c r="KC45">
        <v>0</v>
      </c>
      <c r="KD45">
        <v>0</v>
      </c>
      <c r="KE45">
        <v>0</v>
      </c>
      <c r="KF45">
        <v>0</v>
      </c>
      <c r="KG45">
        <v>0</v>
      </c>
      <c r="KS45" s="80"/>
      <c r="LB45" t="s">
        <v>267</v>
      </c>
      <c r="LC45">
        <v>1</v>
      </c>
      <c r="LD45">
        <v>0</v>
      </c>
      <c r="LE45">
        <v>0</v>
      </c>
      <c r="LF45">
        <v>0</v>
      </c>
      <c r="LG45">
        <v>0</v>
      </c>
      <c r="LH45">
        <v>0</v>
      </c>
      <c r="LI45">
        <v>0</v>
      </c>
      <c r="LJ45">
        <v>0</v>
      </c>
      <c r="LS45" s="80"/>
      <c r="MD45" t="s">
        <v>267</v>
      </c>
      <c r="ME45">
        <v>1</v>
      </c>
      <c r="MF45">
        <v>0</v>
      </c>
      <c r="MG45">
        <v>0</v>
      </c>
      <c r="MH45">
        <v>0</v>
      </c>
      <c r="MI45">
        <v>0</v>
      </c>
      <c r="MJ45">
        <v>0</v>
      </c>
      <c r="MK45">
        <v>0</v>
      </c>
      <c r="MM45">
        <v>0</v>
      </c>
      <c r="MX45" t="s">
        <v>287</v>
      </c>
      <c r="MY45">
        <v>1</v>
      </c>
      <c r="MZ45">
        <v>0</v>
      </c>
      <c r="NA45">
        <v>0</v>
      </c>
      <c r="NB45">
        <v>0</v>
      </c>
      <c r="NC45">
        <v>0</v>
      </c>
      <c r="ND45">
        <v>0</v>
      </c>
      <c r="NE45">
        <v>0</v>
      </c>
      <c r="NF45">
        <v>0</v>
      </c>
      <c r="NG45">
        <v>0</v>
      </c>
      <c r="NH45">
        <v>0</v>
      </c>
      <c r="NI45">
        <v>0</v>
      </c>
      <c r="NR45" s="80"/>
      <c r="NW45" t="s">
        <v>2634</v>
      </c>
      <c r="NX45">
        <v>1</v>
      </c>
      <c r="NY45">
        <v>1</v>
      </c>
      <c r="NZ45">
        <v>1</v>
      </c>
      <c r="OE45" s="80"/>
      <c r="OM45" t="s">
        <v>240</v>
      </c>
      <c r="ON45" t="s">
        <v>240</v>
      </c>
      <c r="OO45" t="s">
        <v>3106</v>
      </c>
      <c r="OU45" t="s">
        <v>3095</v>
      </c>
      <c r="OW45">
        <v>1</v>
      </c>
    </row>
    <row r="46" spans="1:425" x14ac:dyDescent="0.25">
      <c r="A46" t="s">
        <v>496</v>
      </c>
      <c r="B46" t="s">
        <v>307</v>
      </c>
      <c r="C46" s="24" t="s">
        <v>243</v>
      </c>
      <c r="H46" t="s">
        <v>2146</v>
      </c>
      <c r="J46">
        <v>60</v>
      </c>
      <c r="L46">
        <v>50</v>
      </c>
      <c r="N46" t="s">
        <v>487</v>
      </c>
      <c r="O46">
        <v>0</v>
      </c>
      <c r="P46">
        <v>0</v>
      </c>
      <c r="Q46">
        <v>1</v>
      </c>
      <c r="R46">
        <v>0</v>
      </c>
      <c r="S46">
        <v>0</v>
      </c>
      <c r="T46" s="81"/>
      <c r="AH46" s="81"/>
      <c r="AI46" t="s">
        <v>335</v>
      </c>
      <c r="AJ46" t="s">
        <v>247</v>
      </c>
      <c r="AK46">
        <v>1</v>
      </c>
      <c r="AL46">
        <v>0</v>
      </c>
      <c r="AM46">
        <v>0</v>
      </c>
      <c r="AN46">
        <v>0</v>
      </c>
      <c r="AO46">
        <v>0</v>
      </c>
      <c r="AP46">
        <v>0</v>
      </c>
      <c r="AQ46" t="s">
        <v>352</v>
      </c>
      <c r="AR46" t="s">
        <v>336</v>
      </c>
      <c r="AT46" t="s">
        <v>250</v>
      </c>
      <c r="AU46" s="81"/>
      <c r="BV46" s="80"/>
      <c r="BX46" t="s">
        <v>251</v>
      </c>
      <c r="BZ46" t="s">
        <v>2917</v>
      </c>
      <c r="CA46">
        <v>1</v>
      </c>
      <c r="CB46">
        <v>0</v>
      </c>
      <c r="CC46">
        <v>0</v>
      </c>
      <c r="CD46">
        <v>1</v>
      </c>
      <c r="CE46">
        <v>0</v>
      </c>
      <c r="CF46">
        <v>0</v>
      </c>
      <c r="CG46">
        <v>0</v>
      </c>
      <c r="CH46">
        <v>0</v>
      </c>
      <c r="CI46">
        <v>0</v>
      </c>
      <c r="CJ46">
        <v>0</v>
      </c>
      <c r="CK46">
        <v>0</v>
      </c>
      <c r="CL46">
        <v>0</v>
      </c>
      <c r="CM46">
        <v>0</v>
      </c>
      <c r="CN46">
        <v>0</v>
      </c>
      <c r="CO46">
        <v>0</v>
      </c>
      <c r="CP46">
        <v>0</v>
      </c>
      <c r="CQ46">
        <v>0</v>
      </c>
      <c r="CR46">
        <v>0</v>
      </c>
      <c r="CS46" s="81"/>
      <c r="CU46" t="s">
        <v>240</v>
      </c>
      <c r="CW46" t="s">
        <v>255</v>
      </c>
      <c r="CX46" s="81"/>
      <c r="DD46" t="s">
        <v>287</v>
      </c>
      <c r="DE46">
        <v>1</v>
      </c>
      <c r="DF46">
        <v>0</v>
      </c>
      <c r="DG46">
        <v>0</v>
      </c>
      <c r="DH46">
        <v>0</v>
      </c>
      <c r="DN46" t="s">
        <v>606</v>
      </c>
      <c r="DO46">
        <v>0</v>
      </c>
      <c r="DP46">
        <v>0</v>
      </c>
      <c r="DQ46">
        <v>1</v>
      </c>
      <c r="DR46">
        <v>0</v>
      </c>
      <c r="DS46">
        <v>0</v>
      </c>
      <c r="DT46">
        <v>0</v>
      </c>
      <c r="DU46">
        <v>0</v>
      </c>
      <c r="DV46">
        <v>0</v>
      </c>
      <c r="DW46">
        <v>0</v>
      </c>
      <c r="DX46">
        <v>0</v>
      </c>
      <c r="DY46" t="s">
        <v>357</v>
      </c>
      <c r="DZ46" s="80"/>
      <c r="ED46" t="s">
        <v>240</v>
      </c>
      <c r="EF46" s="80"/>
      <c r="FF46" t="s">
        <v>2638</v>
      </c>
      <c r="FG46">
        <v>0</v>
      </c>
      <c r="FH46">
        <v>0</v>
      </c>
      <c r="FI46">
        <v>1</v>
      </c>
      <c r="FJ46">
        <v>1</v>
      </c>
      <c r="FK46">
        <v>1</v>
      </c>
      <c r="FL46">
        <v>0</v>
      </c>
      <c r="FM46">
        <v>1</v>
      </c>
      <c r="GL46" s="80"/>
      <c r="GM46" t="s">
        <v>3000</v>
      </c>
      <c r="GN46">
        <v>1</v>
      </c>
      <c r="GV46" t="s">
        <v>311</v>
      </c>
      <c r="GW46">
        <v>0</v>
      </c>
      <c r="GX46">
        <v>0</v>
      </c>
      <c r="GY46">
        <v>0</v>
      </c>
      <c r="GZ46">
        <v>0</v>
      </c>
      <c r="HA46">
        <v>0</v>
      </c>
      <c r="HB46">
        <v>0</v>
      </c>
      <c r="HC46">
        <v>0</v>
      </c>
      <c r="HD46">
        <v>0</v>
      </c>
      <c r="HE46">
        <v>0</v>
      </c>
      <c r="HF46">
        <v>0</v>
      </c>
      <c r="HG46">
        <v>0</v>
      </c>
      <c r="HH46">
        <v>0</v>
      </c>
      <c r="HI46">
        <v>0</v>
      </c>
      <c r="HJ46">
        <v>0</v>
      </c>
      <c r="HK46">
        <v>1</v>
      </c>
      <c r="HL46" t="s">
        <v>318</v>
      </c>
      <c r="HM46" s="80"/>
      <c r="IM46" t="s">
        <v>3048</v>
      </c>
      <c r="IO46">
        <v>1</v>
      </c>
      <c r="IW46" t="s">
        <v>320</v>
      </c>
      <c r="IX46">
        <v>0</v>
      </c>
      <c r="IY46">
        <v>0</v>
      </c>
      <c r="IZ46">
        <v>0</v>
      </c>
      <c r="JA46">
        <v>1</v>
      </c>
      <c r="JB46">
        <v>0</v>
      </c>
      <c r="JC46">
        <v>0</v>
      </c>
      <c r="JD46" t="s">
        <v>2643</v>
      </c>
      <c r="JE46">
        <v>0</v>
      </c>
      <c r="JF46">
        <v>1</v>
      </c>
      <c r="JG46">
        <v>0</v>
      </c>
      <c r="JH46">
        <v>1</v>
      </c>
      <c r="JI46">
        <v>0</v>
      </c>
      <c r="JJ46">
        <v>0</v>
      </c>
      <c r="JK46" s="80"/>
      <c r="JW46" t="s">
        <v>255</v>
      </c>
      <c r="JX46">
        <v>0</v>
      </c>
      <c r="JY46">
        <v>0</v>
      </c>
      <c r="JZ46">
        <v>0</v>
      </c>
      <c r="KA46">
        <v>0</v>
      </c>
      <c r="KB46">
        <v>0</v>
      </c>
      <c r="KC46">
        <v>0</v>
      </c>
      <c r="KD46">
        <v>0</v>
      </c>
      <c r="KE46">
        <v>0</v>
      </c>
      <c r="KF46">
        <v>0</v>
      </c>
      <c r="KG46">
        <v>0</v>
      </c>
      <c r="KS46" s="80"/>
      <c r="LB46" t="s">
        <v>255</v>
      </c>
      <c r="LC46">
        <v>0</v>
      </c>
      <c r="LD46">
        <v>0</v>
      </c>
      <c r="LE46">
        <v>0</v>
      </c>
      <c r="LF46">
        <v>0</v>
      </c>
      <c r="LG46">
        <v>0</v>
      </c>
      <c r="LH46">
        <v>0</v>
      </c>
      <c r="LI46">
        <v>0</v>
      </c>
      <c r="LJ46">
        <v>0</v>
      </c>
      <c r="LS46" s="80"/>
      <c r="MD46" t="s">
        <v>267</v>
      </c>
      <c r="ME46">
        <v>1</v>
      </c>
      <c r="MF46">
        <v>0</v>
      </c>
      <c r="MG46">
        <v>0</v>
      </c>
      <c r="MH46">
        <v>0</v>
      </c>
      <c r="MI46">
        <v>0</v>
      </c>
      <c r="MJ46">
        <v>0</v>
      </c>
      <c r="MK46">
        <v>0</v>
      </c>
      <c r="MM46">
        <v>0</v>
      </c>
      <c r="MX46" t="s">
        <v>2042</v>
      </c>
      <c r="MY46">
        <v>0</v>
      </c>
      <c r="MZ46">
        <v>0</v>
      </c>
      <c r="NA46">
        <v>0</v>
      </c>
      <c r="NB46">
        <v>0</v>
      </c>
      <c r="NC46">
        <v>1</v>
      </c>
      <c r="ND46">
        <v>0</v>
      </c>
      <c r="NE46">
        <v>0</v>
      </c>
      <c r="NF46">
        <v>0</v>
      </c>
      <c r="NG46">
        <v>0</v>
      </c>
      <c r="NH46">
        <v>0</v>
      </c>
      <c r="NI46">
        <v>0</v>
      </c>
      <c r="NR46" s="80"/>
      <c r="NW46" t="s">
        <v>271</v>
      </c>
      <c r="NX46">
        <v>1</v>
      </c>
      <c r="NY46">
        <v>0</v>
      </c>
      <c r="NZ46">
        <v>0</v>
      </c>
      <c r="OE46" s="80"/>
      <c r="OM46" t="s">
        <v>240</v>
      </c>
      <c r="ON46" t="s">
        <v>255</v>
      </c>
      <c r="OO46" t="s">
        <v>3105</v>
      </c>
      <c r="OP46">
        <v>1</v>
      </c>
      <c r="OS46">
        <v>1</v>
      </c>
      <c r="OU46" t="s">
        <v>3095</v>
      </c>
      <c r="OW46">
        <v>1</v>
      </c>
    </row>
    <row r="47" spans="1:425" x14ac:dyDescent="0.25">
      <c r="A47" t="s">
        <v>496</v>
      </c>
      <c r="B47" t="s">
        <v>307</v>
      </c>
      <c r="C47" s="24" t="s">
        <v>243</v>
      </c>
      <c r="H47" t="s">
        <v>2146</v>
      </c>
      <c r="J47">
        <v>80</v>
      </c>
      <c r="L47">
        <v>55</v>
      </c>
      <c r="N47" t="s">
        <v>311</v>
      </c>
      <c r="O47">
        <v>0</v>
      </c>
      <c r="P47">
        <v>0</v>
      </c>
      <c r="Q47">
        <v>0</v>
      </c>
      <c r="R47">
        <v>0</v>
      </c>
      <c r="S47">
        <v>1</v>
      </c>
      <c r="T47" s="81"/>
      <c r="AH47" s="81"/>
      <c r="AU47" s="81"/>
      <c r="BV47" s="80"/>
      <c r="CS47" s="81"/>
      <c r="CW47" t="s">
        <v>255</v>
      </c>
      <c r="CX47" s="81"/>
      <c r="DN47" t="s">
        <v>256</v>
      </c>
      <c r="DO47">
        <v>0</v>
      </c>
      <c r="DP47">
        <v>1</v>
      </c>
      <c r="DQ47">
        <v>1</v>
      </c>
      <c r="DR47">
        <v>0</v>
      </c>
      <c r="DS47">
        <v>0</v>
      </c>
      <c r="DT47">
        <v>0</v>
      </c>
      <c r="DU47">
        <v>0</v>
      </c>
      <c r="DV47">
        <v>1</v>
      </c>
      <c r="DW47">
        <v>0</v>
      </c>
      <c r="DX47">
        <v>0</v>
      </c>
      <c r="DY47" t="s">
        <v>357</v>
      </c>
      <c r="DZ47" s="80"/>
      <c r="EF47" s="80"/>
      <c r="GL47" s="80"/>
      <c r="HM47" s="80"/>
      <c r="IM47" t="s">
        <v>3048</v>
      </c>
      <c r="IO47">
        <v>1</v>
      </c>
      <c r="IW47" t="s">
        <v>343</v>
      </c>
      <c r="IX47">
        <v>0</v>
      </c>
      <c r="IY47">
        <v>1</v>
      </c>
      <c r="IZ47">
        <v>0</v>
      </c>
      <c r="JA47">
        <v>1</v>
      </c>
      <c r="JB47">
        <v>0</v>
      </c>
      <c r="JC47">
        <v>0</v>
      </c>
      <c r="JD47" t="s">
        <v>2643</v>
      </c>
      <c r="JE47">
        <v>0</v>
      </c>
      <c r="JF47">
        <v>1</v>
      </c>
      <c r="JG47">
        <v>0</v>
      </c>
      <c r="JH47">
        <v>1</v>
      </c>
      <c r="JI47">
        <v>0</v>
      </c>
      <c r="JJ47">
        <v>0</v>
      </c>
      <c r="JK47" s="80"/>
      <c r="KS47" s="80"/>
      <c r="LS47" s="80"/>
      <c r="MX47" t="s">
        <v>2042</v>
      </c>
      <c r="MY47">
        <v>0</v>
      </c>
      <c r="MZ47">
        <v>0</v>
      </c>
      <c r="NA47">
        <v>0</v>
      </c>
      <c r="NB47">
        <v>0</v>
      </c>
      <c r="NC47">
        <v>1</v>
      </c>
      <c r="ND47">
        <v>0</v>
      </c>
      <c r="NE47">
        <v>0</v>
      </c>
      <c r="NF47">
        <v>0</v>
      </c>
      <c r="NG47">
        <v>0</v>
      </c>
      <c r="NH47">
        <v>0</v>
      </c>
      <c r="NI47">
        <v>0</v>
      </c>
      <c r="NJ47" t="s">
        <v>3087</v>
      </c>
      <c r="NL47">
        <v>1</v>
      </c>
      <c r="NM47">
        <v>1</v>
      </c>
      <c r="NR47" s="80"/>
      <c r="OE47" s="80"/>
    </row>
    <row r="48" spans="1:425" x14ac:dyDescent="0.25">
      <c r="A48" t="s">
        <v>496</v>
      </c>
      <c r="B48" t="s">
        <v>242</v>
      </c>
      <c r="C48" s="24" t="s">
        <v>243</v>
      </c>
      <c r="H48" t="s">
        <v>2159</v>
      </c>
      <c r="J48">
        <v>43</v>
      </c>
      <c r="L48">
        <v>0</v>
      </c>
      <c r="N48" t="s">
        <v>487</v>
      </c>
      <c r="O48">
        <v>0</v>
      </c>
      <c r="P48">
        <v>0</v>
      </c>
      <c r="Q48">
        <v>1</v>
      </c>
      <c r="R48">
        <v>0</v>
      </c>
      <c r="S48">
        <v>0</v>
      </c>
      <c r="T48" s="81"/>
      <c r="AH48" s="81"/>
      <c r="AI48" t="s">
        <v>335</v>
      </c>
      <c r="AJ48" t="s">
        <v>247</v>
      </c>
      <c r="AK48">
        <v>1</v>
      </c>
      <c r="AL48">
        <v>0</v>
      </c>
      <c r="AM48">
        <v>0</v>
      </c>
      <c r="AN48">
        <v>0</v>
      </c>
      <c r="AO48">
        <v>0</v>
      </c>
      <c r="AP48">
        <v>0</v>
      </c>
      <c r="AQ48" t="s">
        <v>352</v>
      </c>
      <c r="AR48" t="s">
        <v>311</v>
      </c>
      <c r="AT48" t="s">
        <v>250</v>
      </c>
      <c r="AU48" s="81"/>
      <c r="BV48" s="80"/>
      <c r="BX48" t="s">
        <v>251</v>
      </c>
      <c r="BZ48" t="s">
        <v>2915</v>
      </c>
      <c r="CA48">
        <v>1</v>
      </c>
      <c r="CB48">
        <v>0</v>
      </c>
      <c r="CC48">
        <v>1</v>
      </c>
      <c r="CD48">
        <v>0</v>
      </c>
      <c r="CE48">
        <v>1</v>
      </c>
      <c r="CF48">
        <v>0</v>
      </c>
      <c r="CG48">
        <v>0</v>
      </c>
      <c r="CH48">
        <v>0</v>
      </c>
      <c r="CI48">
        <v>0</v>
      </c>
      <c r="CJ48">
        <v>0</v>
      </c>
      <c r="CK48">
        <v>0</v>
      </c>
      <c r="CL48">
        <v>0</v>
      </c>
      <c r="CM48">
        <v>0</v>
      </c>
      <c r="CN48">
        <v>0</v>
      </c>
      <c r="CO48">
        <v>0</v>
      </c>
      <c r="CP48">
        <v>0</v>
      </c>
      <c r="CQ48">
        <v>0</v>
      </c>
      <c r="CR48">
        <v>0</v>
      </c>
      <c r="CS48" s="81"/>
      <c r="CU48" t="s">
        <v>240</v>
      </c>
      <c r="CW48" t="s">
        <v>252</v>
      </c>
      <c r="CX48" s="81"/>
      <c r="DD48" t="s">
        <v>287</v>
      </c>
      <c r="DE48">
        <v>1</v>
      </c>
      <c r="DF48">
        <v>0</v>
      </c>
      <c r="DG48">
        <v>0</v>
      </c>
      <c r="DH48">
        <v>0</v>
      </c>
      <c r="DN48" t="s">
        <v>311</v>
      </c>
      <c r="DO48">
        <v>0</v>
      </c>
      <c r="DP48">
        <v>0</v>
      </c>
      <c r="DQ48">
        <v>0</v>
      </c>
      <c r="DR48">
        <v>0</v>
      </c>
      <c r="DS48">
        <v>0</v>
      </c>
      <c r="DT48">
        <v>0</v>
      </c>
      <c r="DU48">
        <v>0</v>
      </c>
      <c r="DV48">
        <v>0</v>
      </c>
      <c r="DW48">
        <v>0</v>
      </c>
      <c r="DX48">
        <v>1</v>
      </c>
      <c r="DY48" t="s">
        <v>257</v>
      </c>
      <c r="DZ48" s="80"/>
      <c r="ED48" t="s">
        <v>255</v>
      </c>
      <c r="EF48" s="80"/>
      <c r="FF48" t="s">
        <v>2655</v>
      </c>
      <c r="FG48">
        <v>1</v>
      </c>
      <c r="FH48">
        <v>0</v>
      </c>
      <c r="FI48">
        <v>0</v>
      </c>
      <c r="FJ48">
        <v>0</v>
      </c>
      <c r="FK48">
        <v>0</v>
      </c>
      <c r="FL48">
        <v>1</v>
      </c>
      <c r="FM48">
        <v>0</v>
      </c>
      <c r="GL48" s="80"/>
      <c r="GM48" t="s">
        <v>3007</v>
      </c>
      <c r="GV48" t="s">
        <v>311</v>
      </c>
      <c r="GW48">
        <v>0</v>
      </c>
      <c r="GX48">
        <v>0</v>
      </c>
      <c r="GY48">
        <v>0</v>
      </c>
      <c r="GZ48">
        <v>0</v>
      </c>
      <c r="HA48">
        <v>0</v>
      </c>
      <c r="HB48">
        <v>0</v>
      </c>
      <c r="HC48">
        <v>0</v>
      </c>
      <c r="HD48">
        <v>0</v>
      </c>
      <c r="HE48">
        <v>0</v>
      </c>
      <c r="HF48">
        <v>0</v>
      </c>
      <c r="HG48">
        <v>0</v>
      </c>
      <c r="HH48">
        <v>0</v>
      </c>
      <c r="HI48">
        <v>0</v>
      </c>
      <c r="HJ48">
        <v>0</v>
      </c>
      <c r="HK48">
        <v>1</v>
      </c>
      <c r="HL48" t="s">
        <v>318</v>
      </c>
      <c r="HM48" s="80"/>
      <c r="IM48" t="s">
        <v>3047</v>
      </c>
      <c r="IW48" t="s">
        <v>2541</v>
      </c>
      <c r="IX48">
        <v>0</v>
      </c>
      <c r="IY48">
        <v>0</v>
      </c>
      <c r="IZ48">
        <v>0</v>
      </c>
      <c r="JA48">
        <v>0</v>
      </c>
      <c r="JB48">
        <v>1</v>
      </c>
      <c r="JC48">
        <v>0</v>
      </c>
      <c r="JD48" t="s">
        <v>2660</v>
      </c>
      <c r="JE48">
        <v>1</v>
      </c>
      <c r="JF48">
        <v>1</v>
      </c>
      <c r="JG48">
        <v>0</v>
      </c>
      <c r="JH48">
        <v>0</v>
      </c>
      <c r="JI48">
        <v>1</v>
      </c>
      <c r="JJ48">
        <v>1</v>
      </c>
      <c r="JK48" s="80"/>
      <c r="JW48" t="s">
        <v>267</v>
      </c>
      <c r="JX48">
        <v>1</v>
      </c>
      <c r="JY48">
        <v>0</v>
      </c>
      <c r="JZ48">
        <v>0</v>
      </c>
      <c r="KA48">
        <v>0</v>
      </c>
      <c r="KB48">
        <v>0</v>
      </c>
      <c r="KC48">
        <v>0</v>
      </c>
      <c r="KD48">
        <v>0</v>
      </c>
      <c r="KE48">
        <v>0</v>
      </c>
      <c r="KF48">
        <v>0</v>
      </c>
      <c r="KG48">
        <v>0</v>
      </c>
      <c r="KS48" s="80"/>
      <c r="LB48" t="s">
        <v>267</v>
      </c>
      <c r="LC48">
        <v>1</v>
      </c>
      <c r="LD48">
        <v>0</v>
      </c>
      <c r="LE48">
        <v>0</v>
      </c>
      <c r="LF48">
        <v>0</v>
      </c>
      <c r="LG48">
        <v>0</v>
      </c>
      <c r="LH48">
        <v>0</v>
      </c>
      <c r="LI48">
        <v>0</v>
      </c>
      <c r="LJ48">
        <v>0</v>
      </c>
      <c r="LS48" s="80"/>
      <c r="MD48" t="s">
        <v>2514</v>
      </c>
      <c r="ME48">
        <v>0</v>
      </c>
      <c r="MF48">
        <v>0</v>
      </c>
      <c r="MG48">
        <v>0</v>
      </c>
      <c r="MH48">
        <v>0</v>
      </c>
      <c r="MI48">
        <v>0</v>
      </c>
      <c r="MJ48">
        <v>0</v>
      </c>
      <c r="MK48">
        <v>0</v>
      </c>
      <c r="ML48">
        <v>1</v>
      </c>
      <c r="MM48">
        <v>0</v>
      </c>
      <c r="MX48" t="s">
        <v>287</v>
      </c>
      <c r="MY48">
        <v>1</v>
      </c>
      <c r="MZ48">
        <v>0</v>
      </c>
      <c r="NA48">
        <v>0</v>
      </c>
      <c r="NB48">
        <v>0</v>
      </c>
      <c r="NC48">
        <v>0</v>
      </c>
      <c r="ND48">
        <v>0</v>
      </c>
      <c r="NE48">
        <v>0</v>
      </c>
      <c r="NF48">
        <v>0</v>
      </c>
      <c r="NG48">
        <v>0</v>
      </c>
      <c r="NH48">
        <v>0</v>
      </c>
      <c r="NI48">
        <v>0</v>
      </c>
      <c r="NR48" s="80"/>
      <c r="NW48" t="s">
        <v>271</v>
      </c>
      <c r="NX48">
        <v>1</v>
      </c>
      <c r="NY48">
        <v>0</v>
      </c>
      <c r="NZ48">
        <v>0</v>
      </c>
      <c r="OE48" s="80"/>
      <c r="OM48" t="s">
        <v>255</v>
      </c>
      <c r="ON48" t="s">
        <v>255</v>
      </c>
    </row>
    <row r="49" spans="1:427" x14ac:dyDescent="0.25">
      <c r="A49" t="s">
        <v>496</v>
      </c>
      <c r="B49" t="s">
        <v>307</v>
      </c>
      <c r="C49" s="24" t="s">
        <v>243</v>
      </c>
      <c r="H49" t="s">
        <v>2159</v>
      </c>
      <c r="J49">
        <v>37</v>
      </c>
      <c r="L49">
        <v>0</v>
      </c>
      <c r="N49" t="s">
        <v>287</v>
      </c>
      <c r="O49">
        <v>1</v>
      </c>
      <c r="P49">
        <v>0</v>
      </c>
      <c r="Q49">
        <v>0</v>
      </c>
      <c r="R49">
        <v>0</v>
      </c>
      <c r="S49">
        <v>0</v>
      </c>
      <c r="T49" s="81"/>
      <c r="AH49" s="81"/>
      <c r="AJ49" t="s">
        <v>247</v>
      </c>
      <c r="AU49" s="81"/>
      <c r="BV49" s="80"/>
      <c r="CS49" s="81"/>
      <c r="CW49" t="s">
        <v>240</v>
      </c>
      <c r="CX49" s="81"/>
      <c r="DN49" t="s">
        <v>255</v>
      </c>
      <c r="DO49">
        <v>0</v>
      </c>
      <c r="DP49">
        <v>0</v>
      </c>
      <c r="DQ49">
        <v>0</v>
      </c>
      <c r="DR49">
        <v>0</v>
      </c>
      <c r="DS49">
        <v>0</v>
      </c>
      <c r="DT49">
        <v>0</v>
      </c>
      <c r="DU49">
        <v>0</v>
      </c>
      <c r="DV49">
        <v>0</v>
      </c>
      <c r="DW49">
        <v>0</v>
      </c>
      <c r="DX49">
        <v>0</v>
      </c>
      <c r="DY49" t="s">
        <v>257</v>
      </c>
      <c r="DZ49" s="80"/>
      <c r="EF49" s="80"/>
      <c r="GL49" s="80"/>
      <c r="HM49" s="80"/>
      <c r="IM49" t="s">
        <v>2541</v>
      </c>
      <c r="IU49">
        <v>1</v>
      </c>
      <c r="IW49" t="s">
        <v>563</v>
      </c>
      <c r="IX49">
        <v>1</v>
      </c>
      <c r="IY49">
        <v>1</v>
      </c>
      <c r="IZ49">
        <v>0</v>
      </c>
      <c r="JA49">
        <v>0</v>
      </c>
      <c r="JB49">
        <v>0</v>
      </c>
      <c r="JC49">
        <v>0</v>
      </c>
      <c r="JD49" t="s">
        <v>2668</v>
      </c>
      <c r="JE49">
        <v>0</v>
      </c>
      <c r="JF49">
        <v>0</v>
      </c>
      <c r="JG49">
        <v>0</v>
      </c>
      <c r="JH49">
        <v>0</v>
      </c>
      <c r="JI49">
        <v>1</v>
      </c>
      <c r="JJ49">
        <v>1</v>
      </c>
      <c r="JK49" s="80"/>
      <c r="KS49" s="80"/>
      <c r="LS49" s="80"/>
      <c r="MX49" t="s">
        <v>255</v>
      </c>
      <c r="MY49">
        <v>0</v>
      </c>
      <c r="MZ49">
        <v>0</v>
      </c>
      <c r="NA49">
        <v>0</v>
      </c>
      <c r="NB49">
        <v>0</v>
      </c>
      <c r="NC49">
        <v>0</v>
      </c>
      <c r="ND49">
        <v>0</v>
      </c>
      <c r="NE49">
        <v>0</v>
      </c>
      <c r="NF49">
        <v>0</v>
      </c>
      <c r="NG49">
        <v>0</v>
      </c>
      <c r="NH49">
        <v>0</v>
      </c>
      <c r="NI49">
        <v>0</v>
      </c>
      <c r="NR49" s="80"/>
      <c r="OE49" s="80"/>
    </row>
    <row r="50" spans="1:427" x14ac:dyDescent="0.25">
      <c r="A50" t="s">
        <v>241</v>
      </c>
      <c r="B50" t="s">
        <v>307</v>
      </c>
      <c r="C50" s="70" t="s">
        <v>308</v>
      </c>
      <c r="D50" t="s">
        <v>309</v>
      </c>
      <c r="E50">
        <v>0</v>
      </c>
      <c r="F50">
        <v>1</v>
      </c>
      <c r="G50">
        <v>0</v>
      </c>
      <c r="T50" s="81"/>
      <c r="AH50" s="81"/>
      <c r="AI50" t="s">
        <v>335</v>
      </c>
      <c r="AJ50" t="s">
        <v>310</v>
      </c>
      <c r="AK50">
        <v>1</v>
      </c>
      <c r="AL50">
        <v>0</v>
      </c>
      <c r="AM50">
        <v>0</v>
      </c>
      <c r="AN50">
        <v>0</v>
      </c>
      <c r="AO50">
        <v>0</v>
      </c>
      <c r="AP50">
        <v>0</v>
      </c>
      <c r="AQ50" t="s">
        <v>282</v>
      </c>
      <c r="AR50" t="s">
        <v>249</v>
      </c>
      <c r="AT50" t="s">
        <v>250</v>
      </c>
      <c r="AU50" s="81"/>
      <c r="BV50" s="80"/>
      <c r="BX50" t="s">
        <v>251</v>
      </c>
      <c r="BZ50" t="s">
        <v>2924</v>
      </c>
      <c r="CA50">
        <v>0</v>
      </c>
      <c r="CB50">
        <v>0</v>
      </c>
      <c r="CC50">
        <v>1</v>
      </c>
      <c r="CD50">
        <v>1</v>
      </c>
      <c r="CE50">
        <v>1</v>
      </c>
      <c r="CF50">
        <v>0</v>
      </c>
      <c r="CG50">
        <v>0</v>
      </c>
      <c r="CH50">
        <v>1</v>
      </c>
      <c r="CI50">
        <v>1</v>
      </c>
      <c r="CJ50">
        <v>0</v>
      </c>
      <c r="CK50">
        <v>1</v>
      </c>
      <c r="CL50">
        <v>1</v>
      </c>
      <c r="CM50">
        <v>1</v>
      </c>
      <c r="CN50">
        <v>0</v>
      </c>
      <c r="CO50">
        <v>1</v>
      </c>
      <c r="CP50">
        <v>1</v>
      </c>
      <c r="CQ50">
        <v>1</v>
      </c>
      <c r="CR50">
        <v>0</v>
      </c>
      <c r="CS50" s="81"/>
      <c r="CU50" t="s">
        <v>240</v>
      </c>
      <c r="CW50" t="s">
        <v>255</v>
      </c>
      <c r="CX50" s="81"/>
      <c r="DD50" t="s">
        <v>468</v>
      </c>
      <c r="DE50">
        <v>0</v>
      </c>
      <c r="DF50">
        <v>1</v>
      </c>
      <c r="DG50">
        <v>1</v>
      </c>
      <c r="DH50">
        <v>0</v>
      </c>
      <c r="DN50" t="s">
        <v>2705</v>
      </c>
      <c r="DO50">
        <v>1</v>
      </c>
      <c r="DP50">
        <v>1</v>
      </c>
      <c r="DQ50">
        <v>1</v>
      </c>
      <c r="DR50">
        <v>0</v>
      </c>
      <c r="DS50">
        <v>1</v>
      </c>
      <c r="DT50">
        <v>0</v>
      </c>
      <c r="DU50">
        <v>0</v>
      </c>
      <c r="DV50">
        <v>1</v>
      </c>
      <c r="DW50">
        <v>0</v>
      </c>
      <c r="DX50">
        <v>0</v>
      </c>
      <c r="DY50" t="s">
        <v>257</v>
      </c>
      <c r="DZ50" s="80"/>
      <c r="EC50" t="s">
        <v>255</v>
      </c>
      <c r="EF50" s="80"/>
      <c r="EP50" t="s">
        <v>358</v>
      </c>
      <c r="EQ50">
        <v>0</v>
      </c>
      <c r="ER50">
        <v>1</v>
      </c>
      <c r="ES50">
        <v>0</v>
      </c>
      <c r="ET50">
        <v>0</v>
      </c>
      <c r="EU50">
        <v>0</v>
      </c>
      <c r="EV50">
        <v>0</v>
      </c>
      <c r="EW50">
        <v>0</v>
      </c>
      <c r="GL50" s="80"/>
      <c r="GM50" t="s">
        <v>3006</v>
      </c>
      <c r="GN50">
        <v>1</v>
      </c>
      <c r="GO50">
        <v>1</v>
      </c>
      <c r="GV50" t="s">
        <v>3019</v>
      </c>
      <c r="GW50">
        <v>1</v>
      </c>
      <c r="GX50">
        <v>1</v>
      </c>
      <c r="GY50">
        <v>1</v>
      </c>
      <c r="GZ50">
        <v>1</v>
      </c>
      <c r="HA50">
        <v>1</v>
      </c>
      <c r="HB50">
        <v>1</v>
      </c>
      <c r="HC50">
        <v>0</v>
      </c>
      <c r="HD50">
        <v>0</v>
      </c>
      <c r="HE50">
        <v>0</v>
      </c>
      <c r="HF50">
        <v>1</v>
      </c>
      <c r="HG50">
        <v>1</v>
      </c>
      <c r="HH50">
        <v>1</v>
      </c>
      <c r="HI50">
        <v>0</v>
      </c>
      <c r="HJ50">
        <v>1</v>
      </c>
      <c r="HK50">
        <v>0</v>
      </c>
      <c r="HL50" t="s">
        <v>318</v>
      </c>
      <c r="HM50" s="80"/>
      <c r="IM50" t="s">
        <v>3058</v>
      </c>
      <c r="IN50">
        <v>1</v>
      </c>
      <c r="IO50">
        <v>1</v>
      </c>
      <c r="IQ50">
        <v>1</v>
      </c>
      <c r="IW50" t="s">
        <v>2709</v>
      </c>
      <c r="IX50">
        <v>1</v>
      </c>
      <c r="IY50">
        <v>1</v>
      </c>
      <c r="IZ50">
        <v>1</v>
      </c>
      <c r="JA50">
        <v>0</v>
      </c>
      <c r="JB50">
        <v>0</v>
      </c>
      <c r="JC50">
        <v>0</v>
      </c>
      <c r="JD50" t="s">
        <v>642</v>
      </c>
      <c r="JE50">
        <v>1</v>
      </c>
      <c r="JF50">
        <v>1</v>
      </c>
      <c r="JG50">
        <v>0</v>
      </c>
      <c r="JH50">
        <v>0</v>
      </c>
      <c r="JI50">
        <v>0</v>
      </c>
      <c r="JJ50">
        <v>0</v>
      </c>
      <c r="JK50" s="80"/>
      <c r="JW50" t="s">
        <v>267</v>
      </c>
      <c r="JX50">
        <v>1</v>
      </c>
      <c r="JY50">
        <v>0</v>
      </c>
      <c r="JZ50">
        <v>0</v>
      </c>
      <c r="KA50">
        <v>0</v>
      </c>
      <c r="KB50">
        <v>0</v>
      </c>
      <c r="KC50">
        <v>0</v>
      </c>
      <c r="KD50">
        <v>0</v>
      </c>
      <c r="KE50">
        <v>0</v>
      </c>
      <c r="KF50">
        <v>0</v>
      </c>
      <c r="KG50">
        <v>0</v>
      </c>
      <c r="KS50" s="80"/>
      <c r="LB50" t="s">
        <v>684</v>
      </c>
      <c r="LC50">
        <v>0</v>
      </c>
      <c r="LD50">
        <v>0</v>
      </c>
      <c r="LE50">
        <v>0</v>
      </c>
      <c r="LF50">
        <v>0</v>
      </c>
      <c r="LG50">
        <v>0</v>
      </c>
      <c r="LH50">
        <v>1</v>
      </c>
      <c r="LI50">
        <v>0</v>
      </c>
      <c r="LJ50">
        <v>0</v>
      </c>
      <c r="LS50" s="80"/>
      <c r="MD50" t="s">
        <v>300</v>
      </c>
      <c r="ME50">
        <v>0</v>
      </c>
      <c r="MF50">
        <v>1</v>
      </c>
      <c r="MG50">
        <v>0</v>
      </c>
      <c r="MH50">
        <v>0</v>
      </c>
      <c r="MI50">
        <v>0</v>
      </c>
      <c r="MJ50">
        <v>0</v>
      </c>
      <c r="MK50">
        <v>0</v>
      </c>
      <c r="ML50">
        <v>0</v>
      </c>
      <c r="MM50">
        <v>0</v>
      </c>
      <c r="MX50" t="s">
        <v>287</v>
      </c>
      <c r="MY50">
        <v>1</v>
      </c>
      <c r="MZ50">
        <v>0</v>
      </c>
      <c r="NA50">
        <v>0</v>
      </c>
      <c r="NB50">
        <v>0</v>
      </c>
      <c r="NC50">
        <v>0</v>
      </c>
      <c r="ND50">
        <v>0</v>
      </c>
      <c r="NE50">
        <v>0</v>
      </c>
      <c r="NF50">
        <v>0</v>
      </c>
      <c r="NG50">
        <v>0</v>
      </c>
      <c r="NH50">
        <v>0</v>
      </c>
      <c r="NI50">
        <v>0</v>
      </c>
      <c r="NR50" s="80"/>
      <c r="NW50" t="s">
        <v>624</v>
      </c>
      <c r="NX50">
        <v>0</v>
      </c>
      <c r="NY50">
        <v>0</v>
      </c>
      <c r="NZ50">
        <v>1</v>
      </c>
      <c r="OE50" s="80"/>
      <c r="OM50" t="s">
        <v>240</v>
      </c>
      <c r="ON50" t="s">
        <v>240</v>
      </c>
      <c r="OO50" t="s">
        <v>3107</v>
      </c>
      <c r="OP50">
        <v>1</v>
      </c>
      <c r="OS50">
        <v>1</v>
      </c>
      <c r="OU50" t="s">
        <v>2541</v>
      </c>
      <c r="OV50">
        <v>1</v>
      </c>
    </row>
    <row r="51" spans="1:427" x14ac:dyDescent="0.25">
      <c r="A51" t="s">
        <v>241</v>
      </c>
      <c r="B51" t="s">
        <v>307</v>
      </c>
      <c r="C51" s="70" t="s">
        <v>308</v>
      </c>
      <c r="D51" t="s">
        <v>309</v>
      </c>
      <c r="E51">
        <v>0</v>
      </c>
      <c r="F51">
        <v>1</v>
      </c>
      <c r="G51">
        <v>0</v>
      </c>
      <c r="T51" s="81"/>
      <c r="AH51" s="81"/>
      <c r="AI51" t="s">
        <v>335</v>
      </c>
      <c r="AJ51" t="s">
        <v>247</v>
      </c>
      <c r="AK51">
        <v>1</v>
      </c>
      <c r="AL51">
        <v>0</v>
      </c>
      <c r="AM51">
        <v>0</v>
      </c>
      <c r="AN51">
        <v>0</v>
      </c>
      <c r="AO51">
        <v>0</v>
      </c>
      <c r="AP51">
        <v>0</v>
      </c>
      <c r="AQ51" t="s">
        <v>282</v>
      </c>
      <c r="AR51" t="s">
        <v>249</v>
      </c>
      <c r="AT51" t="s">
        <v>250</v>
      </c>
      <c r="AU51" s="81"/>
      <c r="BV51" s="80"/>
      <c r="BX51" t="s">
        <v>251</v>
      </c>
      <c r="BZ51" t="s">
        <v>2924</v>
      </c>
      <c r="CA51">
        <v>0</v>
      </c>
      <c r="CB51">
        <v>0</v>
      </c>
      <c r="CC51">
        <v>1</v>
      </c>
      <c r="CD51">
        <v>1</v>
      </c>
      <c r="CE51">
        <v>1</v>
      </c>
      <c r="CF51">
        <v>0</v>
      </c>
      <c r="CG51">
        <v>0</v>
      </c>
      <c r="CH51">
        <v>1</v>
      </c>
      <c r="CI51">
        <v>1</v>
      </c>
      <c r="CJ51">
        <v>0</v>
      </c>
      <c r="CK51">
        <v>1</v>
      </c>
      <c r="CL51">
        <v>1</v>
      </c>
      <c r="CM51">
        <v>1</v>
      </c>
      <c r="CN51">
        <v>0</v>
      </c>
      <c r="CO51">
        <v>1</v>
      </c>
      <c r="CP51">
        <v>1</v>
      </c>
      <c r="CQ51">
        <v>1</v>
      </c>
      <c r="CR51">
        <v>0</v>
      </c>
      <c r="CS51" s="81"/>
      <c r="CU51" t="s">
        <v>240</v>
      </c>
      <c r="CW51" t="s">
        <v>240</v>
      </c>
      <c r="CX51" s="81"/>
      <c r="DD51" t="s">
        <v>2754</v>
      </c>
      <c r="DE51">
        <v>0</v>
      </c>
      <c r="DF51">
        <v>1</v>
      </c>
      <c r="DG51">
        <v>1</v>
      </c>
      <c r="DH51">
        <v>1</v>
      </c>
      <c r="DN51" t="s">
        <v>2719</v>
      </c>
      <c r="DO51">
        <v>0</v>
      </c>
      <c r="DP51">
        <v>0</v>
      </c>
      <c r="DQ51">
        <v>1</v>
      </c>
      <c r="DR51">
        <v>0</v>
      </c>
      <c r="DS51">
        <v>1</v>
      </c>
      <c r="DT51">
        <v>0</v>
      </c>
      <c r="DU51">
        <v>0</v>
      </c>
      <c r="DV51">
        <v>0</v>
      </c>
      <c r="DW51">
        <v>0</v>
      </c>
      <c r="DX51">
        <v>0</v>
      </c>
      <c r="DY51" t="s">
        <v>257</v>
      </c>
      <c r="DZ51" s="80"/>
      <c r="EC51" t="s">
        <v>240</v>
      </c>
      <c r="EF51" s="80"/>
      <c r="EP51" t="s">
        <v>358</v>
      </c>
      <c r="EQ51">
        <v>0</v>
      </c>
      <c r="ER51">
        <v>1</v>
      </c>
      <c r="ES51">
        <v>0</v>
      </c>
      <c r="ET51">
        <v>0</v>
      </c>
      <c r="EU51">
        <v>0</v>
      </c>
      <c r="EV51">
        <v>0</v>
      </c>
      <c r="EW51">
        <v>0</v>
      </c>
      <c r="GL51" s="80"/>
      <c r="GM51" t="s">
        <v>3005</v>
      </c>
      <c r="GN51">
        <v>1</v>
      </c>
      <c r="GO51">
        <v>1</v>
      </c>
      <c r="GV51" t="s">
        <v>3020</v>
      </c>
      <c r="GW51">
        <v>1</v>
      </c>
      <c r="GX51">
        <v>0</v>
      </c>
      <c r="GY51">
        <v>1</v>
      </c>
      <c r="GZ51">
        <v>1</v>
      </c>
      <c r="HA51">
        <v>1</v>
      </c>
      <c r="HB51">
        <v>0</v>
      </c>
      <c r="HC51">
        <v>0</v>
      </c>
      <c r="HD51">
        <v>0</v>
      </c>
      <c r="HE51">
        <v>1</v>
      </c>
      <c r="HF51">
        <v>0</v>
      </c>
      <c r="HG51">
        <v>0</v>
      </c>
      <c r="HH51">
        <v>1</v>
      </c>
      <c r="HI51">
        <v>0</v>
      </c>
      <c r="HJ51">
        <v>1</v>
      </c>
      <c r="HK51">
        <v>0</v>
      </c>
      <c r="HL51" t="s">
        <v>318</v>
      </c>
      <c r="HM51" s="80"/>
      <c r="IM51" t="s">
        <v>3058</v>
      </c>
      <c r="IN51">
        <v>1</v>
      </c>
      <c r="IO51">
        <v>1</v>
      </c>
      <c r="IQ51">
        <v>1</v>
      </c>
      <c r="IW51" t="s">
        <v>2709</v>
      </c>
      <c r="IX51">
        <v>1</v>
      </c>
      <c r="IY51">
        <v>1</v>
      </c>
      <c r="IZ51">
        <v>1</v>
      </c>
      <c r="JA51">
        <v>0</v>
      </c>
      <c r="JB51">
        <v>0</v>
      </c>
      <c r="JC51">
        <v>0</v>
      </c>
      <c r="JD51" t="s">
        <v>2723</v>
      </c>
      <c r="JE51">
        <v>1</v>
      </c>
      <c r="JF51">
        <v>1</v>
      </c>
      <c r="JG51">
        <v>0</v>
      </c>
      <c r="JH51">
        <v>0</v>
      </c>
      <c r="JI51">
        <v>1</v>
      </c>
      <c r="JJ51">
        <v>1</v>
      </c>
      <c r="JK51" s="80"/>
      <c r="JW51" t="s">
        <v>2724</v>
      </c>
      <c r="JX51">
        <v>0</v>
      </c>
      <c r="JY51">
        <v>0</v>
      </c>
      <c r="JZ51">
        <v>1</v>
      </c>
      <c r="KA51">
        <v>1</v>
      </c>
      <c r="KB51">
        <v>1</v>
      </c>
      <c r="KC51">
        <v>1</v>
      </c>
      <c r="KD51">
        <v>0</v>
      </c>
      <c r="KE51">
        <v>0</v>
      </c>
      <c r="KF51">
        <v>0</v>
      </c>
      <c r="KG51">
        <v>0</v>
      </c>
      <c r="KS51" s="80"/>
      <c r="LB51" t="s">
        <v>267</v>
      </c>
      <c r="LC51">
        <v>1</v>
      </c>
      <c r="LD51">
        <v>0</v>
      </c>
      <c r="LE51">
        <v>0</v>
      </c>
      <c r="LF51">
        <v>0</v>
      </c>
      <c r="LG51">
        <v>0</v>
      </c>
      <c r="LH51">
        <v>0</v>
      </c>
      <c r="LI51">
        <v>0</v>
      </c>
      <c r="LJ51">
        <v>0</v>
      </c>
      <c r="LS51" s="80"/>
      <c r="MD51" t="s">
        <v>300</v>
      </c>
      <c r="ME51">
        <v>0</v>
      </c>
      <c r="MF51">
        <v>1</v>
      </c>
      <c r="MG51">
        <v>0</v>
      </c>
      <c r="MH51">
        <v>0</v>
      </c>
      <c r="MI51">
        <v>0</v>
      </c>
      <c r="MJ51">
        <v>0</v>
      </c>
      <c r="MK51">
        <v>0</v>
      </c>
      <c r="ML51">
        <v>0</v>
      </c>
      <c r="MM51">
        <v>0</v>
      </c>
      <c r="MX51" t="s">
        <v>311</v>
      </c>
      <c r="MY51">
        <v>0</v>
      </c>
      <c r="MZ51">
        <v>0</v>
      </c>
      <c r="NA51">
        <v>0</v>
      </c>
      <c r="NB51">
        <v>0</v>
      </c>
      <c r="NC51">
        <v>0</v>
      </c>
      <c r="ND51">
        <v>0</v>
      </c>
      <c r="NE51">
        <v>0</v>
      </c>
      <c r="NF51">
        <v>0</v>
      </c>
      <c r="NG51">
        <v>0</v>
      </c>
      <c r="NH51">
        <v>0</v>
      </c>
      <c r="NI51">
        <v>1</v>
      </c>
      <c r="NR51" s="80"/>
      <c r="NW51" t="s">
        <v>624</v>
      </c>
      <c r="NX51">
        <v>0</v>
      </c>
      <c r="NY51">
        <v>0</v>
      </c>
      <c r="NZ51">
        <v>1</v>
      </c>
      <c r="OE51" s="80"/>
      <c r="OM51" t="s">
        <v>240</v>
      </c>
      <c r="ON51" t="s">
        <v>240</v>
      </c>
      <c r="OO51" t="s">
        <v>3107</v>
      </c>
      <c r="OP51">
        <v>1</v>
      </c>
      <c r="OS51">
        <v>1</v>
      </c>
      <c r="OU51" t="s">
        <v>2541</v>
      </c>
      <c r="OV51">
        <v>1</v>
      </c>
    </row>
    <row r="52" spans="1:427" x14ac:dyDescent="0.25">
      <c r="A52" t="s">
        <v>241</v>
      </c>
      <c r="B52" t="s">
        <v>307</v>
      </c>
      <c r="C52" s="70" t="s">
        <v>308</v>
      </c>
      <c r="D52" t="s">
        <v>309</v>
      </c>
      <c r="E52">
        <v>0</v>
      </c>
      <c r="F52">
        <v>1</v>
      </c>
      <c r="G52">
        <v>0</v>
      </c>
      <c r="T52" s="81"/>
      <c r="AH52" s="81"/>
      <c r="AI52" t="s">
        <v>335</v>
      </c>
      <c r="AJ52" t="s">
        <v>247</v>
      </c>
      <c r="AK52">
        <v>1</v>
      </c>
      <c r="AL52">
        <v>0</v>
      </c>
      <c r="AM52">
        <v>0</v>
      </c>
      <c r="AN52">
        <v>0</v>
      </c>
      <c r="AO52">
        <v>0</v>
      </c>
      <c r="AP52">
        <v>0</v>
      </c>
      <c r="AQ52" t="s">
        <v>282</v>
      </c>
      <c r="AR52" t="s">
        <v>411</v>
      </c>
      <c r="AT52" t="s">
        <v>250</v>
      </c>
      <c r="AU52" s="81"/>
      <c r="BV52" s="80"/>
      <c r="BX52" t="s">
        <v>251</v>
      </c>
      <c r="BZ52" t="s">
        <v>2924</v>
      </c>
      <c r="CA52">
        <v>0</v>
      </c>
      <c r="CB52">
        <v>0</v>
      </c>
      <c r="CC52">
        <v>1</v>
      </c>
      <c r="CD52">
        <v>1</v>
      </c>
      <c r="CE52">
        <v>1</v>
      </c>
      <c r="CF52">
        <v>0</v>
      </c>
      <c r="CG52">
        <v>0</v>
      </c>
      <c r="CH52">
        <v>1</v>
      </c>
      <c r="CI52">
        <v>1</v>
      </c>
      <c r="CJ52">
        <v>0</v>
      </c>
      <c r="CK52">
        <v>1</v>
      </c>
      <c r="CL52">
        <v>1</v>
      </c>
      <c r="CM52">
        <v>1</v>
      </c>
      <c r="CN52">
        <v>0</v>
      </c>
      <c r="CO52">
        <v>1</v>
      </c>
      <c r="CP52">
        <v>1</v>
      </c>
      <c r="CQ52">
        <v>1</v>
      </c>
      <c r="CR52">
        <v>0</v>
      </c>
      <c r="CS52" s="81"/>
      <c r="CU52" t="s">
        <v>240</v>
      </c>
      <c r="CW52" t="s">
        <v>240</v>
      </c>
      <c r="CX52" s="81"/>
      <c r="DD52" t="s">
        <v>2732</v>
      </c>
      <c r="DE52">
        <v>0</v>
      </c>
      <c r="DF52">
        <v>1</v>
      </c>
      <c r="DG52">
        <v>1</v>
      </c>
      <c r="DH52">
        <v>1</v>
      </c>
      <c r="DN52" t="s">
        <v>2734</v>
      </c>
      <c r="DO52">
        <v>0</v>
      </c>
      <c r="DP52">
        <v>1</v>
      </c>
      <c r="DQ52">
        <v>1</v>
      </c>
      <c r="DR52">
        <v>0</v>
      </c>
      <c r="DS52">
        <v>0</v>
      </c>
      <c r="DT52">
        <v>0</v>
      </c>
      <c r="DU52">
        <v>0</v>
      </c>
      <c r="DV52">
        <v>1</v>
      </c>
      <c r="DW52">
        <v>0</v>
      </c>
      <c r="DX52">
        <v>0</v>
      </c>
      <c r="DY52" t="s">
        <v>257</v>
      </c>
      <c r="DZ52" s="80"/>
      <c r="EC52" t="s">
        <v>240</v>
      </c>
      <c r="EF52" s="80"/>
      <c r="EP52" t="s">
        <v>358</v>
      </c>
      <c r="EQ52">
        <v>0</v>
      </c>
      <c r="ER52">
        <v>1</v>
      </c>
      <c r="ES52">
        <v>0</v>
      </c>
      <c r="ET52">
        <v>0</v>
      </c>
      <c r="EU52">
        <v>0</v>
      </c>
      <c r="EV52">
        <v>0</v>
      </c>
      <c r="EW52">
        <v>0</v>
      </c>
      <c r="GL52" s="80"/>
      <c r="GM52" t="s">
        <v>3004</v>
      </c>
      <c r="GN52">
        <v>1</v>
      </c>
      <c r="GP52">
        <v>1</v>
      </c>
      <c r="GQ52">
        <v>1</v>
      </c>
      <c r="GV52" t="s">
        <v>3021</v>
      </c>
      <c r="GW52">
        <v>1</v>
      </c>
      <c r="GX52">
        <v>1</v>
      </c>
      <c r="GY52">
        <v>1</v>
      </c>
      <c r="GZ52">
        <v>1</v>
      </c>
      <c r="HA52">
        <v>1</v>
      </c>
      <c r="HB52">
        <v>1</v>
      </c>
      <c r="HC52">
        <v>0</v>
      </c>
      <c r="HD52">
        <v>0</v>
      </c>
      <c r="HE52">
        <v>1</v>
      </c>
      <c r="HF52">
        <v>1</v>
      </c>
      <c r="HG52">
        <v>1</v>
      </c>
      <c r="HH52">
        <v>1</v>
      </c>
      <c r="HI52">
        <v>0</v>
      </c>
      <c r="HJ52">
        <v>1</v>
      </c>
      <c r="HK52">
        <v>0</v>
      </c>
      <c r="HL52" t="s">
        <v>318</v>
      </c>
      <c r="HM52" s="80"/>
      <c r="IM52" t="s">
        <v>3054</v>
      </c>
      <c r="IN52">
        <v>1</v>
      </c>
      <c r="IO52">
        <v>1</v>
      </c>
      <c r="IW52" t="s">
        <v>2737</v>
      </c>
      <c r="IX52">
        <v>1</v>
      </c>
      <c r="IY52">
        <v>1</v>
      </c>
      <c r="IZ52">
        <v>1</v>
      </c>
      <c r="JA52">
        <v>0</v>
      </c>
      <c r="JB52">
        <v>0</v>
      </c>
      <c r="JC52">
        <v>1</v>
      </c>
      <c r="JD52" t="s">
        <v>399</v>
      </c>
      <c r="JE52">
        <v>1</v>
      </c>
      <c r="JF52">
        <v>0</v>
      </c>
      <c r="JG52">
        <v>0</v>
      </c>
      <c r="JH52">
        <v>0</v>
      </c>
      <c r="JI52">
        <v>0</v>
      </c>
      <c r="JJ52">
        <v>0</v>
      </c>
      <c r="JK52" s="80"/>
      <c r="JW52" t="s">
        <v>2739</v>
      </c>
      <c r="JX52">
        <v>0</v>
      </c>
      <c r="JY52">
        <v>0</v>
      </c>
      <c r="JZ52">
        <v>1</v>
      </c>
      <c r="KA52">
        <v>1</v>
      </c>
      <c r="KB52">
        <v>1</v>
      </c>
      <c r="KC52">
        <v>1</v>
      </c>
      <c r="KD52">
        <v>0</v>
      </c>
      <c r="KE52">
        <v>0</v>
      </c>
      <c r="KF52">
        <v>0</v>
      </c>
      <c r="KG52">
        <v>0</v>
      </c>
      <c r="KS52" s="80"/>
      <c r="LB52" t="s">
        <v>3065</v>
      </c>
      <c r="LC52">
        <v>0</v>
      </c>
      <c r="LD52">
        <v>0</v>
      </c>
      <c r="LE52">
        <v>0</v>
      </c>
      <c r="LF52">
        <v>0</v>
      </c>
      <c r="LG52">
        <v>0</v>
      </c>
      <c r="LH52">
        <v>0</v>
      </c>
      <c r="LI52">
        <v>1</v>
      </c>
      <c r="LJ52">
        <v>0</v>
      </c>
      <c r="LS52" s="80"/>
      <c r="MD52" t="s">
        <v>300</v>
      </c>
      <c r="ME52">
        <v>0</v>
      </c>
      <c r="MF52">
        <v>1</v>
      </c>
      <c r="MG52">
        <v>0</v>
      </c>
      <c r="MH52">
        <v>0</v>
      </c>
      <c r="MI52">
        <v>0</v>
      </c>
      <c r="MJ52">
        <v>0</v>
      </c>
      <c r="MK52">
        <v>0</v>
      </c>
      <c r="ML52">
        <v>0</v>
      </c>
      <c r="MM52">
        <v>0</v>
      </c>
      <c r="MX52" t="s">
        <v>287</v>
      </c>
      <c r="MY52">
        <v>1</v>
      </c>
      <c r="MZ52">
        <v>0</v>
      </c>
      <c r="NA52">
        <v>0</v>
      </c>
      <c r="NB52">
        <v>0</v>
      </c>
      <c r="NC52">
        <v>0</v>
      </c>
      <c r="ND52">
        <v>0</v>
      </c>
      <c r="NE52">
        <v>0</v>
      </c>
      <c r="NF52">
        <v>0</v>
      </c>
      <c r="NG52">
        <v>0</v>
      </c>
      <c r="NH52">
        <v>0</v>
      </c>
      <c r="NI52">
        <v>0</v>
      </c>
      <c r="NR52" s="80"/>
      <c r="NW52" t="s">
        <v>624</v>
      </c>
      <c r="NX52">
        <v>0</v>
      </c>
      <c r="NY52">
        <v>0</v>
      </c>
      <c r="NZ52">
        <v>1</v>
      </c>
      <c r="OE52" s="80"/>
      <c r="OM52" t="s">
        <v>240</v>
      </c>
      <c r="ON52" t="s">
        <v>252</v>
      </c>
      <c r="OO52" t="s">
        <v>3107</v>
      </c>
      <c r="OP52">
        <v>1</v>
      </c>
      <c r="OS52">
        <v>1</v>
      </c>
      <c r="OU52" t="s">
        <v>2541</v>
      </c>
      <c r="OV52">
        <v>1</v>
      </c>
    </row>
    <row r="53" spans="1:427" x14ac:dyDescent="0.25">
      <c r="A53" t="s">
        <v>241</v>
      </c>
      <c r="B53" t="s">
        <v>307</v>
      </c>
      <c r="C53" s="70" t="s">
        <v>308</v>
      </c>
      <c r="D53" t="s">
        <v>309</v>
      </c>
      <c r="E53">
        <v>0</v>
      </c>
      <c r="F53">
        <v>1</v>
      </c>
      <c r="G53">
        <v>0</v>
      </c>
      <c r="T53" s="81"/>
      <c r="AH53" s="81"/>
      <c r="AI53" t="s">
        <v>335</v>
      </c>
      <c r="AJ53" t="s">
        <v>247</v>
      </c>
      <c r="AK53">
        <v>1</v>
      </c>
      <c r="AL53">
        <v>0</v>
      </c>
      <c r="AM53">
        <v>0</v>
      </c>
      <c r="AN53">
        <v>0</v>
      </c>
      <c r="AO53">
        <v>0</v>
      </c>
      <c r="AP53">
        <v>0</v>
      </c>
      <c r="AQ53" t="s">
        <v>282</v>
      </c>
      <c r="AR53" t="s">
        <v>249</v>
      </c>
      <c r="AT53" t="s">
        <v>250</v>
      </c>
      <c r="AU53" s="81"/>
      <c r="BV53" s="80"/>
      <c r="BX53" t="s">
        <v>251</v>
      </c>
      <c r="BZ53" t="s">
        <v>2924</v>
      </c>
      <c r="CA53">
        <v>0</v>
      </c>
      <c r="CB53">
        <v>0</v>
      </c>
      <c r="CC53">
        <v>1</v>
      </c>
      <c r="CD53">
        <v>1</v>
      </c>
      <c r="CE53">
        <v>1</v>
      </c>
      <c r="CF53">
        <v>0</v>
      </c>
      <c r="CG53">
        <v>0</v>
      </c>
      <c r="CH53">
        <v>1</v>
      </c>
      <c r="CI53">
        <v>1</v>
      </c>
      <c r="CJ53">
        <v>0</v>
      </c>
      <c r="CK53">
        <v>1</v>
      </c>
      <c r="CL53">
        <v>1</v>
      </c>
      <c r="CM53">
        <v>1</v>
      </c>
      <c r="CN53">
        <v>0</v>
      </c>
      <c r="CO53">
        <v>1</v>
      </c>
      <c r="CP53">
        <v>1</v>
      </c>
      <c r="CQ53">
        <v>1</v>
      </c>
      <c r="CR53">
        <v>0</v>
      </c>
      <c r="CS53" s="81"/>
      <c r="CU53" t="s">
        <v>240</v>
      </c>
      <c r="CW53" t="s">
        <v>240</v>
      </c>
      <c r="CX53" s="81"/>
      <c r="DD53" t="s">
        <v>2732</v>
      </c>
      <c r="DE53">
        <v>0</v>
      </c>
      <c r="DF53">
        <v>1</v>
      </c>
      <c r="DG53">
        <v>1</v>
      </c>
      <c r="DH53">
        <v>1</v>
      </c>
      <c r="DN53" t="s">
        <v>576</v>
      </c>
      <c r="DO53">
        <v>0</v>
      </c>
      <c r="DP53">
        <v>1</v>
      </c>
      <c r="DQ53">
        <v>1</v>
      </c>
      <c r="DR53">
        <v>0</v>
      </c>
      <c r="DS53">
        <v>0</v>
      </c>
      <c r="DT53">
        <v>0</v>
      </c>
      <c r="DU53">
        <v>0</v>
      </c>
      <c r="DV53">
        <v>0</v>
      </c>
      <c r="DW53">
        <v>0</v>
      </c>
      <c r="DX53">
        <v>0</v>
      </c>
      <c r="DY53" t="s">
        <v>257</v>
      </c>
      <c r="DZ53" s="80"/>
      <c r="EC53" t="s">
        <v>255</v>
      </c>
      <c r="EF53" s="80"/>
      <c r="EP53" t="s">
        <v>358</v>
      </c>
      <c r="EQ53">
        <v>0</v>
      </c>
      <c r="ER53">
        <v>1</v>
      </c>
      <c r="ES53">
        <v>0</v>
      </c>
      <c r="ET53">
        <v>0</v>
      </c>
      <c r="EU53">
        <v>0</v>
      </c>
      <c r="EV53">
        <v>0</v>
      </c>
      <c r="EW53">
        <v>0</v>
      </c>
      <c r="GL53" s="80"/>
      <c r="GV53" t="s">
        <v>3021</v>
      </c>
      <c r="GW53">
        <v>1</v>
      </c>
      <c r="GX53">
        <v>1</v>
      </c>
      <c r="GY53">
        <v>1</v>
      </c>
      <c r="GZ53">
        <v>1</v>
      </c>
      <c r="HA53">
        <v>1</v>
      </c>
      <c r="HB53">
        <v>1</v>
      </c>
      <c r="HC53">
        <v>0</v>
      </c>
      <c r="HD53">
        <v>0</v>
      </c>
      <c r="HE53">
        <v>1</v>
      </c>
      <c r="HF53">
        <v>1</v>
      </c>
      <c r="HG53">
        <v>1</v>
      </c>
      <c r="HH53">
        <v>1</v>
      </c>
      <c r="HI53">
        <v>0</v>
      </c>
      <c r="HJ53">
        <v>1</v>
      </c>
      <c r="HK53">
        <v>0</v>
      </c>
      <c r="HL53" t="s">
        <v>318</v>
      </c>
      <c r="HM53" s="80"/>
      <c r="IM53" t="s">
        <v>3058</v>
      </c>
      <c r="IN53">
        <v>1</v>
      </c>
      <c r="IO53">
        <v>1</v>
      </c>
      <c r="IQ53">
        <v>1</v>
      </c>
      <c r="IW53" t="s">
        <v>364</v>
      </c>
      <c r="IX53">
        <v>1</v>
      </c>
      <c r="IY53">
        <v>1</v>
      </c>
      <c r="IZ53">
        <v>0</v>
      </c>
      <c r="JA53">
        <v>0</v>
      </c>
      <c r="JB53">
        <v>0</v>
      </c>
      <c r="JC53">
        <v>0</v>
      </c>
      <c r="JD53" t="s">
        <v>399</v>
      </c>
      <c r="JE53">
        <v>1</v>
      </c>
      <c r="JF53">
        <v>0</v>
      </c>
      <c r="JG53">
        <v>0</v>
      </c>
      <c r="JH53">
        <v>0</v>
      </c>
      <c r="JI53">
        <v>0</v>
      </c>
      <c r="JJ53">
        <v>0</v>
      </c>
      <c r="JK53" s="80"/>
      <c r="JW53" t="s">
        <v>2749</v>
      </c>
      <c r="JX53">
        <v>0</v>
      </c>
      <c r="JY53">
        <v>0</v>
      </c>
      <c r="JZ53">
        <v>1</v>
      </c>
      <c r="KA53">
        <v>0</v>
      </c>
      <c r="KB53">
        <v>1</v>
      </c>
      <c r="KC53">
        <v>1</v>
      </c>
      <c r="KD53">
        <v>0</v>
      </c>
      <c r="KE53">
        <v>0</v>
      </c>
      <c r="KF53">
        <v>0</v>
      </c>
      <c r="KG53">
        <v>0</v>
      </c>
      <c r="KS53" s="80"/>
      <c r="LB53" t="s">
        <v>684</v>
      </c>
      <c r="LC53">
        <v>0</v>
      </c>
      <c r="LD53">
        <v>0</v>
      </c>
      <c r="LE53">
        <v>0</v>
      </c>
      <c r="LF53">
        <v>0</v>
      </c>
      <c r="LG53">
        <v>0</v>
      </c>
      <c r="LH53">
        <v>1</v>
      </c>
      <c r="LI53">
        <v>0</v>
      </c>
      <c r="LJ53">
        <v>0</v>
      </c>
      <c r="LS53" s="80"/>
      <c r="MD53" t="s">
        <v>300</v>
      </c>
      <c r="ME53">
        <v>0</v>
      </c>
      <c r="MF53">
        <v>1</v>
      </c>
      <c r="MG53">
        <v>0</v>
      </c>
      <c r="MH53">
        <v>0</v>
      </c>
      <c r="MI53">
        <v>0</v>
      </c>
      <c r="MJ53">
        <v>0</v>
      </c>
      <c r="MK53">
        <v>0</v>
      </c>
      <c r="ML53">
        <v>0</v>
      </c>
      <c r="MM53">
        <v>0</v>
      </c>
      <c r="MX53" t="s">
        <v>287</v>
      </c>
      <c r="MY53">
        <v>1</v>
      </c>
      <c r="MZ53">
        <v>0</v>
      </c>
      <c r="NA53">
        <v>0</v>
      </c>
      <c r="NB53">
        <v>0</v>
      </c>
      <c r="NC53">
        <v>0</v>
      </c>
      <c r="ND53">
        <v>0</v>
      </c>
      <c r="NE53">
        <v>0</v>
      </c>
      <c r="NF53">
        <v>0</v>
      </c>
      <c r="NG53">
        <v>0</v>
      </c>
      <c r="NH53">
        <v>0</v>
      </c>
      <c r="NI53">
        <v>0</v>
      </c>
      <c r="NR53" s="80"/>
      <c r="NW53" t="s">
        <v>624</v>
      </c>
      <c r="NX53">
        <v>0</v>
      </c>
      <c r="NY53">
        <v>0</v>
      </c>
      <c r="NZ53">
        <v>1</v>
      </c>
      <c r="OE53" s="80"/>
      <c r="OM53" t="s">
        <v>240</v>
      </c>
      <c r="ON53" t="s">
        <v>252</v>
      </c>
      <c r="OO53" t="s">
        <v>3107</v>
      </c>
      <c r="OP53">
        <v>1</v>
      </c>
      <c r="OS53">
        <v>1</v>
      </c>
      <c r="OU53" t="s">
        <v>2541</v>
      </c>
      <c r="OV53">
        <v>1</v>
      </c>
    </row>
    <row r="54" spans="1:427" x14ac:dyDescent="0.25">
      <c r="A54" t="s">
        <v>241</v>
      </c>
      <c r="B54" t="s">
        <v>307</v>
      </c>
      <c r="C54" s="70" t="s">
        <v>308</v>
      </c>
      <c r="D54" t="s">
        <v>309</v>
      </c>
      <c r="E54">
        <v>0</v>
      </c>
      <c r="F54">
        <v>1</v>
      </c>
      <c r="G54">
        <v>0</v>
      </c>
      <c r="T54" s="81"/>
      <c r="AH54" s="81"/>
      <c r="AI54" t="s">
        <v>255</v>
      </c>
      <c r="AJ54" t="s">
        <v>247</v>
      </c>
      <c r="AK54">
        <v>1</v>
      </c>
      <c r="AL54">
        <v>0</v>
      </c>
      <c r="AM54">
        <v>0</v>
      </c>
      <c r="AN54">
        <v>0</v>
      </c>
      <c r="AO54">
        <v>0</v>
      </c>
      <c r="AP54">
        <v>0</v>
      </c>
      <c r="AQ54" t="s">
        <v>282</v>
      </c>
      <c r="AR54" t="s">
        <v>249</v>
      </c>
      <c r="AT54" t="s">
        <v>250</v>
      </c>
      <c r="AU54" s="81"/>
      <c r="BV54" s="80"/>
      <c r="BX54" t="s">
        <v>251</v>
      </c>
      <c r="BZ54" t="s">
        <v>2924</v>
      </c>
      <c r="CA54">
        <v>0</v>
      </c>
      <c r="CB54">
        <v>0</v>
      </c>
      <c r="CC54">
        <v>1</v>
      </c>
      <c r="CD54">
        <v>1</v>
      </c>
      <c r="CE54">
        <v>1</v>
      </c>
      <c r="CF54">
        <v>0</v>
      </c>
      <c r="CG54">
        <v>0</v>
      </c>
      <c r="CH54">
        <v>1</v>
      </c>
      <c r="CI54">
        <v>1</v>
      </c>
      <c r="CJ54">
        <v>0</v>
      </c>
      <c r="CK54">
        <v>1</v>
      </c>
      <c r="CL54">
        <v>1</v>
      </c>
      <c r="CM54">
        <v>1</v>
      </c>
      <c r="CN54">
        <v>0</v>
      </c>
      <c r="CO54">
        <v>1</v>
      </c>
      <c r="CP54">
        <v>1</v>
      </c>
      <c r="CQ54">
        <v>1</v>
      </c>
      <c r="CR54">
        <v>0</v>
      </c>
      <c r="CS54" s="81"/>
      <c r="CU54" t="s">
        <v>240</v>
      </c>
      <c r="CW54" t="s">
        <v>255</v>
      </c>
      <c r="CX54" s="81"/>
      <c r="DD54" t="s">
        <v>2754</v>
      </c>
      <c r="DE54">
        <v>0</v>
      </c>
      <c r="DF54">
        <v>1</v>
      </c>
      <c r="DG54">
        <v>1</v>
      </c>
      <c r="DH54">
        <v>1</v>
      </c>
      <c r="DN54" t="s">
        <v>2619</v>
      </c>
      <c r="DO54">
        <v>0</v>
      </c>
      <c r="DP54">
        <v>0</v>
      </c>
      <c r="DQ54">
        <v>1</v>
      </c>
      <c r="DR54">
        <v>0</v>
      </c>
      <c r="DS54">
        <v>0</v>
      </c>
      <c r="DT54">
        <v>0</v>
      </c>
      <c r="DU54">
        <v>0</v>
      </c>
      <c r="DV54">
        <v>1</v>
      </c>
      <c r="DW54">
        <v>0</v>
      </c>
      <c r="DX54">
        <v>0</v>
      </c>
      <c r="DY54" t="s">
        <v>257</v>
      </c>
      <c r="DZ54" s="80"/>
      <c r="EC54" t="s">
        <v>240</v>
      </c>
      <c r="EF54" s="80"/>
      <c r="EP54" t="s">
        <v>358</v>
      </c>
      <c r="EQ54">
        <v>0</v>
      </c>
      <c r="ER54">
        <v>1</v>
      </c>
      <c r="ES54">
        <v>0</v>
      </c>
      <c r="ET54">
        <v>0</v>
      </c>
      <c r="EU54">
        <v>0</v>
      </c>
      <c r="EV54">
        <v>0</v>
      </c>
      <c r="EW54">
        <v>0</v>
      </c>
      <c r="GL54" s="80"/>
      <c r="GM54" t="s">
        <v>2964</v>
      </c>
      <c r="GU54">
        <v>1</v>
      </c>
      <c r="GV54" t="s">
        <v>3023</v>
      </c>
      <c r="GW54">
        <v>1</v>
      </c>
      <c r="GX54">
        <v>1</v>
      </c>
      <c r="GY54">
        <v>1</v>
      </c>
      <c r="GZ54">
        <v>1</v>
      </c>
      <c r="HA54">
        <v>1</v>
      </c>
      <c r="HB54">
        <v>1</v>
      </c>
      <c r="HC54">
        <v>0</v>
      </c>
      <c r="HD54">
        <v>0</v>
      </c>
      <c r="HE54">
        <v>1</v>
      </c>
      <c r="HF54">
        <v>1</v>
      </c>
      <c r="HG54">
        <v>1</v>
      </c>
      <c r="HH54">
        <v>1</v>
      </c>
      <c r="HI54">
        <v>1</v>
      </c>
      <c r="HJ54">
        <v>1</v>
      </c>
      <c r="HK54">
        <v>0</v>
      </c>
      <c r="HL54" t="s">
        <v>318</v>
      </c>
      <c r="HM54" s="80"/>
      <c r="IM54" t="s">
        <v>3059</v>
      </c>
      <c r="IN54">
        <v>1</v>
      </c>
      <c r="IO54">
        <v>1</v>
      </c>
      <c r="IW54" t="s">
        <v>563</v>
      </c>
      <c r="IX54">
        <v>1</v>
      </c>
      <c r="IY54">
        <v>1</v>
      </c>
      <c r="IZ54">
        <v>0</v>
      </c>
      <c r="JA54">
        <v>0</v>
      </c>
      <c r="JB54">
        <v>0</v>
      </c>
      <c r="JC54">
        <v>0</v>
      </c>
      <c r="JD54" t="s">
        <v>642</v>
      </c>
      <c r="JE54">
        <v>1</v>
      </c>
      <c r="JF54">
        <v>1</v>
      </c>
      <c r="JG54">
        <v>0</v>
      </c>
      <c r="JH54">
        <v>0</v>
      </c>
      <c r="JI54">
        <v>0</v>
      </c>
      <c r="JJ54">
        <v>0</v>
      </c>
      <c r="JK54" s="80"/>
      <c r="JW54" t="s">
        <v>2449</v>
      </c>
      <c r="JX54">
        <v>0</v>
      </c>
      <c r="JY54">
        <v>0</v>
      </c>
      <c r="JZ54">
        <v>0</v>
      </c>
      <c r="KA54">
        <v>0</v>
      </c>
      <c r="KB54">
        <v>0</v>
      </c>
      <c r="KC54">
        <v>1</v>
      </c>
      <c r="KD54">
        <v>0</v>
      </c>
      <c r="KE54">
        <v>0</v>
      </c>
      <c r="KF54">
        <v>0</v>
      </c>
      <c r="KG54">
        <v>0</v>
      </c>
      <c r="KS54" s="80"/>
      <c r="LB54" t="s">
        <v>267</v>
      </c>
      <c r="LC54">
        <v>1</v>
      </c>
      <c r="LD54">
        <v>0</v>
      </c>
      <c r="LE54">
        <v>0</v>
      </c>
      <c r="LF54">
        <v>0</v>
      </c>
      <c r="LG54">
        <v>0</v>
      </c>
      <c r="LH54">
        <v>0</v>
      </c>
      <c r="LI54">
        <v>0</v>
      </c>
      <c r="LJ54">
        <v>0</v>
      </c>
      <c r="LS54" s="80"/>
      <c r="MD54" t="s">
        <v>300</v>
      </c>
      <c r="ME54">
        <v>0</v>
      </c>
      <c r="MF54">
        <v>1</v>
      </c>
      <c r="MG54">
        <v>0</v>
      </c>
      <c r="MH54">
        <v>0</v>
      </c>
      <c r="MI54">
        <v>0</v>
      </c>
      <c r="MJ54">
        <v>0</v>
      </c>
      <c r="MK54">
        <v>0</v>
      </c>
      <c r="ML54">
        <v>0</v>
      </c>
      <c r="MM54">
        <v>0</v>
      </c>
      <c r="MX54" t="s">
        <v>2531</v>
      </c>
      <c r="MY54">
        <v>1</v>
      </c>
      <c r="MZ54">
        <v>0</v>
      </c>
      <c r="NA54">
        <v>0</v>
      </c>
      <c r="NB54">
        <v>0</v>
      </c>
      <c r="NC54">
        <v>0</v>
      </c>
      <c r="ND54">
        <v>0</v>
      </c>
      <c r="NE54">
        <v>0</v>
      </c>
      <c r="NF54">
        <v>0</v>
      </c>
      <c r="NG54">
        <v>0</v>
      </c>
      <c r="NH54">
        <v>0</v>
      </c>
      <c r="NI54">
        <v>1</v>
      </c>
      <c r="NR54" s="80"/>
      <c r="NW54" t="s">
        <v>624</v>
      </c>
      <c r="NX54">
        <v>0</v>
      </c>
      <c r="NY54">
        <v>0</v>
      </c>
      <c r="NZ54">
        <v>1</v>
      </c>
      <c r="OE54" s="80"/>
      <c r="OM54" t="s">
        <v>240</v>
      </c>
      <c r="ON54" t="s">
        <v>252</v>
      </c>
      <c r="OO54" t="s">
        <v>3107</v>
      </c>
      <c r="OP54">
        <v>1</v>
      </c>
      <c r="OS54">
        <v>1</v>
      </c>
      <c r="OU54" t="s">
        <v>2541</v>
      </c>
      <c r="OV54">
        <v>1</v>
      </c>
    </row>
    <row r="55" spans="1:427" ht="15.75" thickBot="1" x14ac:dyDescent="0.3">
      <c r="A55" t="s">
        <v>241</v>
      </c>
      <c r="B55" t="s">
        <v>307</v>
      </c>
      <c r="C55" s="70" t="s">
        <v>308</v>
      </c>
      <c r="D55" t="s">
        <v>309</v>
      </c>
      <c r="E55">
        <v>0</v>
      </c>
      <c r="F55">
        <v>1</v>
      </c>
      <c r="G55">
        <v>0</v>
      </c>
      <c r="T55" s="81"/>
      <c r="AH55" s="81"/>
      <c r="AI55" t="s">
        <v>335</v>
      </c>
      <c r="AJ55" t="s">
        <v>247</v>
      </c>
      <c r="AK55">
        <v>1</v>
      </c>
      <c r="AL55">
        <v>0</v>
      </c>
      <c r="AM55">
        <v>0</v>
      </c>
      <c r="AN55">
        <v>0</v>
      </c>
      <c r="AO55">
        <v>0</v>
      </c>
      <c r="AP55">
        <v>0</v>
      </c>
      <c r="AQ55" t="s">
        <v>282</v>
      </c>
      <c r="AR55" t="s">
        <v>249</v>
      </c>
      <c r="AT55" t="s">
        <v>250</v>
      </c>
      <c r="AU55" s="81"/>
      <c r="BV55" s="80"/>
      <c r="BX55" t="s">
        <v>251</v>
      </c>
      <c r="BZ55" t="s">
        <v>2924</v>
      </c>
      <c r="CA55">
        <v>0</v>
      </c>
      <c r="CB55">
        <v>0</v>
      </c>
      <c r="CC55">
        <v>1</v>
      </c>
      <c r="CD55">
        <v>1</v>
      </c>
      <c r="CE55">
        <v>1</v>
      </c>
      <c r="CF55">
        <v>0</v>
      </c>
      <c r="CG55">
        <v>0</v>
      </c>
      <c r="CH55">
        <v>1</v>
      </c>
      <c r="CI55">
        <v>1</v>
      </c>
      <c r="CJ55">
        <v>0</v>
      </c>
      <c r="CK55">
        <v>1</v>
      </c>
      <c r="CL55">
        <v>1</v>
      </c>
      <c r="CM55">
        <v>1</v>
      </c>
      <c r="CN55">
        <v>0</v>
      </c>
      <c r="CO55">
        <v>1</v>
      </c>
      <c r="CP55">
        <v>1</v>
      </c>
      <c r="CQ55">
        <v>1</v>
      </c>
      <c r="CR55">
        <v>0</v>
      </c>
      <c r="CS55" s="81"/>
      <c r="CU55" t="s">
        <v>240</v>
      </c>
      <c r="CW55" t="s">
        <v>240</v>
      </c>
      <c r="CX55" s="81"/>
      <c r="DD55" t="s">
        <v>2732</v>
      </c>
      <c r="DE55">
        <v>0</v>
      </c>
      <c r="DF55">
        <v>1</v>
      </c>
      <c r="DG55">
        <v>1</v>
      </c>
      <c r="DH55">
        <v>1</v>
      </c>
      <c r="DN55" t="s">
        <v>2734</v>
      </c>
      <c r="DO55">
        <v>0</v>
      </c>
      <c r="DP55">
        <v>1</v>
      </c>
      <c r="DQ55">
        <v>1</v>
      </c>
      <c r="DR55">
        <v>0</v>
      </c>
      <c r="DS55">
        <v>0</v>
      </c>
      <c r="DT55">
        <v>0</v>
      </c>
      <c r="DU55">
        <v>0</v>
      </c>
      <c r="DV55">
        <v>1</v>
      </c>
      <c r="DW55">
        <v>0</v>
      </c>
      <c r="DX55">
        <v>0</v>
      </c>
      <c r="DY55" t="s">
        <v>257</v>
      </c>
      <c r="DZ55" s="80"/>
      <c r="EC55" t="s">
        <v>255</v>
      </c>
      <c r="EF55" s="80"/>
      <c r="EP55" t="s">
        <v>358</v>
      </c>
      <c r="EQ55">
        <v>0</v>
      </c>
      <c r="ER55">
        <v>1</v>
      </c>
      <c r="ES55">
        <v>0</v>
      </c>
      <c r="ET55">
        <v>0</v>
      </c>
      <c r="EU55">
        <v>0</v>
      </c>
      <c r="EV55">
        <v>0</v>
      </c>
      <c r="EW55">
        <v>0</v>
      </c>
      <c r="GL55" s="80"/>
      <c r="GM55" t="s">
        <v>2964</v>
      </c>
      <c r="GU55">
        <v>1</v>
      </c>
      <c r="GV55" t="s">
        <v>396</v>
      </c>
      <c r="GW55">
        <v>1</v>
      </c>
      <c r="GX55">
        <v>1</v>
      </c>
      <c r="GY55">
        <v>1</v>
      </c>
      <c r="GZ55">
        <v>1</v>
      </c>
      <c r="HA55">
        <v>1</v>
      </c>
      <c r="HB55">
        <v>1</v>
      </c>
      <c r="HC55">
        <v>0</v>
      </c>
      <c r="HD55">
        <v>0</v>
      </c>
      <c r="HE55">
        <v>1</v>
      </c>
      <c r="HF55">
        <v>1</v>
      </c>
      <c r="HG55">
        <v>1</v>
      </c>
      <c r="HH55">
        <v>1</v>
      </c>
      <c r="HI55">
        <v>0</v>
      </c>
      <c r="HJ55">
        <v>0</v>
      </c>
      <c r="HK55">
        <v>0</v>
      </c>
      <c r="HL55" t="s">
        <v>318</v>
      </c>
      <c r="HM55" s="80"/>
      <c r="IM55" t="s">
        <v>3060</v>
      </c>
      <c r="IN55">
        <v>1</v>
      </c>
      <c r="IO55">
        <v>1</v>
      </c>
      <c r="IP55">
        <v>1</v>
      </c>
      <c r="IQ55">
        <v>1</v>
      </c>
      <c r="IW55" t="s">
        <v>2767</v>
      </c>
      <c r="IX55">
        <v>1</v>
      </c>
      <c r="IY55">
        <v>1</v>
      </c>
      <c r="IZ55">
        <v>1</v>
      </c>
      <c r="JA55">
        <v>0</v>
      </c>
      <c r="JB55">
        <v>0</v>
      </c>
      <c r="JC55">
        <v>0</v>
      </c>
      <c r="JD55" t="s">
        <v>642</v>
      </c>
      <c r="JE55">
        <v>1</v>
      </c>
      <c r="JF55">
        <v>1</v>
      </c>
      <c r="JG55">
        <v>0</v>
      </c>
      <c r="JH55">
        <v>0</v>
      </c>
      <c r="JI55">
        <v>0</v>
      </c>
      <c r="JJ55">
        <v>0</v>
      </c>
      <c r="JK55" s="80"/>
      <c r="JW55" t="s">
        <v>267</v>
      </c>
      <c r="JX55">
        <v>1</v>
      </c>
      <c r="JY55">
        <v>0</v>
      </c>
      <c r="JZ55">
        <v>0</v>
      </c>
      <c r="KA55">
        <v>0</v>
      </c>
      <c r="KB55">
        <v>0</v>
      </c>
      <c r="KC55">
        <v>0</v>
      </c>
      <c r="KD55">
        <v>0</v>
      </c>
      <c r="KE55">
        <v>0</v>
      </c>
      <c r="KF55">
        <v>0</v>
      </c>
      <c r="KG55">
        <v>0</v>
      </c>
      <c r="KS55" s="80"/>
      <c r="LB55" t="s">
        <v>255</v>
      </c>
      <c r="LC55">
        <v>0</v>
      </c>
      <c r="LD55">
        <v>0</v>
      </c>
      <c r="LE55">
        <v>0</v>
      </c>
      <c r="LF55">
        <v>0</v>
      </c>
      <c r="LG55">
        <v>0</v>
      </c>
      <c r="LH55">
        <v>0</v>
      </c>
      <c r="LI55">
        <v>0</v>
      </c>
      <c r="LJ55">
        <v>0</v>
      </c>
      <c r="LS55" s="80"/>
      <c r="MD55" t="s">
        <v>300</v>
      </c>
      <c r="ME55">
        <v>0</v>
      </c>
      <c r="MF55">
        <v>1</v>
      </c>
      <c r="MG55">
        <v>0</v>
      </c>
      <c r="MH55">
        <v>0</v>
      </c>
      <c r="MI55">
        <v>0</v>
      </c>
      <c r="MJ55">
        <v>0</v>
      </c>
      <c r="MK55">
        <v>0</v>
      </c>
      <c r="ML55">
        <v>0</v>
      </c>
      <c r="MM55">
        <v>0</v>
      </c>
      <c r="MX55" t="s">
        <v>287</v>
      </c>
      <c r="MY55">
        <v>1</v>
      </c>
      <c r="MZ55">
        <v>0</v>
      </c>
      <c r="NA55">
        <v>0</v>
      </c>
      <c r="NB55">
        <v>0</v>
      </c>
      <c r="NC55">
        <v>0</v>
      </c>
      <c r="ND55">
        <v>0</v>
      </c>
      <c r="NE55">
        <v>0</v>
      </c>
      <c r="NF55">
        <v>0</v>
      </c>
      <c r="NG55">
        <v>0</v>
      </c>
      <c r="NH55">
        <v>0</v>
      </c>
      <c r="NI55">
        <v>0</v>
      </c>
      <c r="NR55" s="80"/>
      <c r="NW55" t="s">
        <v>624</v>
      </c>
      <c r="NX55">
        <v>0</v>
      </c>
      <c r="NY55">
        <v>0</v>
      </c>
      <c r="NZ55">
        <v>1</v>
      </c>
      <c r="OE55" s="80"/>
      <c r="OM55" t="s">
        <v>240</v>
      </c>
      <c r="ON55" t="s">
        <v>252</v>
      </c>
      <c r="OO55" t="s">
        <v>3107</v>
      </c>
      <c r="OP55">
        <v>1</v>
      </c>
      <c r="OS55">
        <v>1</v>
      </c>
      <c r="OU55" t="s">
        <v>2541</v>
      </c>
      <c r="OV55">
        <v>1</v>
      </c>
    </row>
    <row r="56" spans="1:427" ht="15.75" thickBot="1" x14ac:dyDescent="0.3">
      <c r="C56" s="62" t="s">
        <v>2795</v>
      </c>
      <c r="D56" s="58" t="s">
        <v>2795</v>
      </c>
      <c r="E56" s="58">
        <f>COUNTIF(E3:E55,"1")</f>
        <v>10</v>
      </c>
      <c r="F56" s="58">
        <f t="shared" ref="F56:G56" si="0">COUNTIF(F3:F55,"1")</f>
        <v>26</v>
      </c>
      <c r="G56" s="59">
        <f t="shared" si="0"/>
        <v>7</v>
      </c>
      <c r="H56" s="59" t="s">
        <v>2802</v>
      </c>
      <c r="J56" s="92" t="s">
        <v>2810</v>
      </c>
      <c r="K56" s="93"/>
      <c r="L56" s="92" t="s">
        <v>2811</v>
      </c>
      <c r="M56" s="93"/>
      <c r="N56" s="58" t="s">
        <v>2795</v>
      </c>
      <c r="O56" s="58">
        <f>COUNTIF(O3:O55,"1")</f>
        <v>2</v>
      </c>
      <c r="P56" s="58">
        <f t="shared" ref="P56:S56" si="1">COUNTIF(P3:P55,"1")</f>
        <v>2</v>
      </c>
      <c r="Q56" s="58">
        <f t="shared" si="1"/>
        <v>11</v>
      </c>
      <c r="R56" s="58">
        <f t="shared" si="1"/>
        <v>0</v>
      </c>
      <c r="S56" s="59">
        <f t="shared" si="1"/>
        <v>3</v>
      </c>
      <c r="U56" s="58" t="s">
        <v>2795</v>
      </c>
      <c r="V56" s="58" t="s">
        <v>2795</v>
      </c>
      <c r="W56" s="58">
        <f>COUNTIF(W3:W55,"1")</f>
        <v>11</v>
      </c>
      <c r="X56" s="58">
        <f t="shared" ref="X56:AA56" si="2">COUNTIF(X3:X55,"1")</f>
        <v>0</v>
      </c>
      <c r="Y56" s="58">
        <f t="shared" si="2"/>
        <v>1</v>
      </c>
      <c r="Z56" s="58">
        <f t="shared" si="2"/>
        <v>1</v>
      </c>
      <c r="AA56" s="58">
        <f t="shared" si="2"/>
        <v>0</v>
      </c>
      <c r="AB56" s="58">
        <f>COUNTIF(AB3:AB55,"1")</f>
        <v>0</v>
      </c>
      <c r="AC56" s="66" t="s">
        <v>2795</v>
      </c>
      <c r="AD56" s="59" t="s">
        <v>2795</v>
      </c>
      <c r="AF56" s="62" t="s">
        <v>2795</v>
      </c>
      <c r="AI56" s="58" t="s">
        <v>2795</v>
      </c>
      <c r="AJ56" s="58" t="s">
        <v>2795</v>
      </c>
      <c r="AK56" s="58">
        <f>COUNTIF(AK3:AK55,"1")</f>
        <v>35</v>
      </c>
      <c r="AL56" s="58">
        <f t="shared" ref="AL56:AP56" si="3">COUNTIF(AL3:AL55,"1")</f>
        <v>6</v>
      </c>
      <c r="AM56" s="58">
        <f t="shared" si="3"/>
        <v>2</v>
      </c>
      <c r="AN56" s="58">
        <f t="shared" si="3"/>
        <v>1</v>
      </c>
      <c r="AO56" s="58">
        <f t="shared" si="3"/>
        <v>0</v>
      </c>
      <c r="AP56" s="66">
        <f t="shared" si="3"/>
        <v>0</v>
      </c>
      <c r="AQ56" s="58" t="s">
        <v>2795</v>
      </c>
      <c r="AR56" s="59" t="s">
        <v>2795</v>
      </c>
      <c r="AT56" s="59" t="s">
        <v>2795</v>
      </c>
      <c r="AV56" s="58" t="s">
        <v>2795</v>
      </c>
      <c r="AW56" s="58" t="s">
        <v>2795</v>
      </c>
      <c r="AX56" s="58">
        <f>COUNTIF(AX3:AX55,"1")</f>
        <v>2</v>
      </c>
      <c r="AY56" s="58">
        <f t="shared" ref="AY56:BC56" si="4">COUNTIF(AY3:AY55,"1")</f>
        <v>0</v>
      </c>
      <c r="AZ56" s="58">
        <f t="shared" si="4"/>
        <v>1</v>
      </c>
      <c r="BA56" s="58">
        <f t="shared" si="4"/>
        <v>5</v>
      </c>
      <c r="BB56" s="58">
        <f t="shared" si="4"/>
        <v>0</v>
      </c>
      <c r="BC56" s="58">
        <f t="shared" si="4"/>
        <v>0</v>
      </c>
      <c r="BD56" s="66" t="s">
        <v>2795</v>
      </c>
      <c r="BE56" s="58" t="s">
        <v>2795</v>
      </c>
      <c r="BF56" s="58"/>
      <c r="BG56" s="58" t="s">
        <v>2795</v>
      </c>
      <c r="BH56" s="58">
        <f>COUNTIF(BH3:BH55,"1")</f>
        <v>3</v>
      </c>
      <c r="BI56" s="58">
        <f t="shared" ref="BI56:BL56" si="5">COUNTIF(BI3:BI55,"1")</f>
        <v>1</v>
      </c>
      <c r="BJ56" s="58">
        <f t="shared" si="5"/>
        <v>5</v>
      </c>
      <c r="BK56" s="58">
        <f t="shared" si="5"/>
        <v>3</v>
      </c>
      <c r="BL56" s="58">
        <f t="shared" si="5"/>
        <v>0</v>
      </c>
      <c r="BM56" s="66" t="s">
        <v>2795</v>
      </c>
      <c r="BN56" s="58" t="s">
        <v>2795</v>
      </c>
      <c r="BO56" s="58">
        <f>COUNTIF(BO3:BO55,"1")</f>
        <v>1</v>
      </c>
      <c r="BP56" s="58">
        <f t="shared" ref="BP56:BU56" si="6">COUNTIF(BP3:BP55,"1")</f>
        <v>5</v>
      </c>
      <c r="BQ56" s="58">
        <f t="shared" si="6"/>
        <v>0</v>
      </c>
      <c r="BR56" s="58">
        <f t="shared" si="6"/>
        <v>0</v>
      </c>
      <c r="BS56" s="58">
        <f t="shared" si="6"/>
        <v>0</v>
      </c>
      <c r="BT56" s="58">
        <f t="shared" si="6"/>
        <v>0</v>
      </c>
      <c r="BU56" s="59">
        <f t="shared" si="6"/>
        <v>0</v>
      </c>
      <c r="BW56" s="58" t="s">
        <v>2795</v>
      </c>
      <c r="BX56" s="58" t="s">
        <v>2795</v>
      </c>
      <c r="BY56" s="58" t="s">
        <v>2795</v>
      </c>
      <c r="BZ56" s="58" t="s">
        <v>2795</v>
      </c>
      <c r="CA56" s="58">
        <f>COUNTIF(CA3:CA55,"1")</f>
        <v>16</v>
      </c>
      <c r="CB56" s="58">
        <f t="shared" ref="CB56:CR56" si="7">COUNTIF(CB3:CB55,"1")</f>
        <v>4</v>
      </c>
      <c r="CC56" s="58">
        <f t="shared" si="7"/>
        <v>31</v>
      </c>
      <c r="CD56" s="58">
        <f t="shared" si="7"/>
        <v>31</v>
      </c>
      <c r="CE56" s="58">
        <f t="shared" si="7"/>
        <v>22</v>
      </c>
      <c r="CF56" s="58">
        <f t="shared" si="7"/>
        <v>17</v>
      </c>
      <c r="CG56" s="58">
        <f t="shared" si="7"/>
        <v>21</v>
      </c>
      <c r="CH56" s="58">
        <f t="shared" si="7"/>
        <v>26</v>
      </c>
      <c r="CI56" s="58">
        <f t="shared" si="7"/>
        <v>26</v>
      </c>
      <c r="CJ56" s="58">
        <f t="shared" si="7"/>
        <v>12</v>
      </c>
      <c r="CK56" s="58">
        <f t="shared" si="7"/>
        <v>22</v>
      </c>
      <c r="CL56" s="58">
        <f t="shared" si="7"/>
        <v>20</v>
      </c>
      <c r="CM56" s="58">
        <f t="shared" si="7"/>
        <v>18</v>
      </c>
      <c r="CN56" s="58">
        <f t="shared" si="7"/>
        <v>5</v>
      </c>
      <c r="CO56" s="58">
        <f t="shared" si="7"/>
        <v>12</v>
      </c>
      <c r="CP56" s="58">
        <f t="shared" si="7"/>
        <v>12</v>
      </c>
      <c r="CQ56" s="58">
        <f t="shared" si="7"/>
        <v>7</v>
      </c>
      <c r="CR56" s="59">
        <f t="shared" si="7"/>
        <v>6</v>
      </c>
      <c r="CT56" s="58" t="s">
        <v>2795</v>
      </c>
      <c r="CU56" s="58" t="s">
        <v>2795</v>
      </c>
      <c r="CV56" s="58" t="s">
        <v>2795</v>
      </c>
      <c r="CW56" s="58" t="s">
        <v>2795</v>
      </c>
      <c r="CX56" s="58"/>
      <c r="CY56" s="58" t="s">
        <v>2795</v>
      </c>
      <c r="CZ56" s="58">
        <f>COUNTIF(CZ3:CZ55,"1")</f>
        <v>11</v>
      </c>
      <c r="DA56" s="58">
        <f t="shared" ref="DA56:DC56" si="8">COUNTIF(DA3:DA55,"1")</f>
        <v>0</v>
      </c>
      <c r="DB56" s="58">
        <f t="shared" si="8"/>
        <v>0</v>
      </c>
      <c r="DC56" s="58">
        <f t="shared" si="8"/>
        <v>0</v>
      </c>
      <c r="DD56" s="58" t="s">
        <v>2795</v>
      </c>
      <c r="DE56" s="58">
        <f>COUNTIF(DE3:DE55,"1")</f>
        <v>8</v>
      </c>
      <c r="DF56" s="58">
        <f t="shared" ref="DF56:DH56" si="9">COUNTIF(DF3:DF55,"1")</f>
        <v>20</v>
      </c>
      <c r="DG56" s="58">
        <f t="shared" si="9"/>
        <v>23</v>
      </c>
      <c r="DH56" s="58">
        <f t="shared" si="9"/>
        <v>10</v>
      </c>
      <c r="DI56" s="58" t="s">
        <v>2795</v>
      </c>
      <c r="DJ56" s="58">
        <f>COUNTIF(DJ3:DJ55,"1")</f>
        <v>5</v>
      </c>
      <c r="DK56" s="58">
        <f t="shared" ref="DK56:DM56" si="10">COUNTIF(DK3:DK55,"1")</f>
        <v>0</v>
      </c>
      <c r="DL56" s="58">
        <f t="shared" si="10"/>
        <v>1</v>
      </c>
      <c r="DM56" s="58">
        <f t="shared" si="10"/>
        <v>0</v>
      </c>
      <c r="DN56" s="58" t="s">
        <v>2795</v>
      </c>
      <c r="DO56" s="58">
        <f>COUNTIF(DO3:DO55,"1")</f>
        <v>4</v>
      </c>
      <c r="DP56" s="58">
        <f t="shared" ref="DP56:DX56" si="11">COUNTIF(DP3:DP55,"1")</f>
        <v>31</v>
      </c>
      <c r="DQ56" s="58">
        <f t="shared" si="11"/>
        <v>41</v>
      </c>
      <c r="DR56" s="58">
        <f t="shared" si="11"/>
        <v>12</v>
      </c>
      <c r="DS56" s="58">
        <f t="shared" si="11"/>
        <v>9</v>
      </c>
      <c r="DT56" s="58">
        <f t="shared" si="11"/>
        <v>6</v>
      </c>
      <c r="DU56" s="58">
        <f t="shared" si="11"/>
        <v>4</v>
      </c>
      <c r="DV56" s="58">
        <f t="shared" si="11"/>
        <v>20</v>
      </c>
      <c r="DW56" s="58">
        <f t="shared" si="11"/>
        <v>8</v>
      </c>
      <c r="DX56" s="66">
        <f t="shared" si="11"/>
        <v>4</v>
      </c>
      <c r="DY56" s="59" t="s">
        <v>2795</v>
      </c>
      <c r="EA56" s="58" t="s">
        <v>2795</v>
      </c>
      <c r="EB56" s="58" t="s">
        <v>2795</v>
      </c>
      <c r="EC56" s="58" t="s">
        <v>2795</v>
      </c>
      <c r="ED56" s="58" t="s">
        <v>2795</v>
      </c>
      <c r="EE56" s="59" t="s">
        <v>2795</v>
      </c>
      <c r="EG56" s="59" t="s">
        <v>2795</v>
      </c>
      <c r="EH56" s="58">
        <f>COUNTIF(EH3:EH55,"1")</f>
        <v>9</v>
      </c>
      <c r="EI56" s="58">
        <f t="shared" ref="EI56:EM56" si="12">COUNTIF(EI3:EI55,"1")</f>
        <v>0</v>
      </c>
      <c r="EJ56" s="58">
        <f t="shared" si="12"/>
        <v>0</v>
      </c>
      <c r="EK56" s="58">
        <f t="shared" si="12"/>
        <v>0</v>
      </c>
      <c r="EL56" s="58">
        <f t="shared" si="12"/>
        <v>0</v>
      </c>
      <c r="EM56" s="58">
        <f t="shared" si="12"/>
        <v>1</v>
      </c>
      <c r="EN56" s="58">
        <f>COUNTIF(EN3:EN55,"1")</f>
        <v>3</v>
      </c>
      <c r="EO56" s="58">
        <f>COUNTIF(EO3:EO55,"1")</f>
        <v>0</v>
      </c>
      <c r="EP56" s="58" t="s">
        <v>2795</v>
      </c>
      <c r="EQ56" s="58">
        <f>COUNTIF(EQ3:EQ55,"1")</f>
        <v>3</v>
      </c>
      <c r="ER56" s="58">
        <f t="shared" ref="ER56:EW56" si="13">COUNTIF(ER3:ER55,"1")</f>
        <v>26</v>
      </c>
      <c r="ES56" s="58">
        <f t="shared" si="13"/>
        <v>0</v>
      </c>
      <c r="ET56" s="58">
        <f t="shared" si="13"/>
        <v>0</v>
      </c>
      <c r="EU56" s="58">
        <f t="shared" si="13"/>
        <v>1</v>
      </c>
      <c r="EV56" s="58">
        <f t="shared" si="13"/>
        <v>0</v>
      </c>
      <c r="EW56" s="58">
        <f t="shared" si="13"/>
        <v>0</v>
      </c>
      <c r="EX56" s="58" t="s">
        <v>2795</v>
      </c>
      <c r="EY56" s="58">
        <f>COUNTIF(EY3:EY55,"1")</f>
        <v>1</v>
      </c>
      <c r="EZ56" s="58">
        <f t="shared" ref="EZ56:FE56" si="14">COUNTIF(EZ3:EZ55,"1")</f>
        <v>6</v>
      </c>
      <c r="FA56" s="58">
        <f t="shared" si="14"/>
        <v>0</v>
      </c>
      <c r="FB56" s="58">
        <f t="shared" si="14"/>
        <v>1</v>
      </c>
      <c r="FC56" s="58">
        <f t="shared" si="14"/>
        <v>1</v>
      </c>
      <c r="FD56" s="58">
        <f t="shared" si="14"/>
        <v>0</v>
      </c>
      <c r="FE56" s="58">
        <f t="shared" si="14"/>
        <v>0</v>
      </c>
      <c r="FF56" s="58" t="s">
        <v>2795</v>
      </c>
      <c r="FG56" s="58">
        <f>COUNTIF(FG3:FG55,"1")</f>
        <v>6</v>
      </c>
      <c r="FH56" s="58">
        <f t="shared" ref="FH56:FM56" si="15">COUNTIF(FH3:FH55,"1")</f>
        <v>1</v>
      </c>
      <c r="FI56" s="58">
        <f t="shared" si="15"/>
        <v>6</v>
      </c>
      <c r="FJ56" s="58">
        <f t="shared" si="15"/>
        <v>3</v>
      </c>
      <c r="FK56" s="58">
        <f t="shared" si="15"/>
        <v>2</v>
      </c>
      <c r="FL56" s="58">
        <f t="shared" si="15"/>
        <v>1</v>
      </c>
      <c r="FM56" s="58">
        <f t="shared" si="15"/>
        <v>1</v>
      </c>
      <c r="FN56" s="58" t="s">
        <v>2795</v>
      </c>
      <c r="FO56" s="58">
        <f>COUNTIF(FO3:FO55,"1")</f>
        <v>10</v>
      </c>
      <c r="FP56" s="58">
        <f t="shared" ref="FP56:FU56" si="16">COUNTIF(FP3:FP55,"1")</f>
        <v>6</v>
      </c>
      <c r="FQ56" s="58">
        <f t="shared" si="16"/>
        <v>4</v>
      </c>
      <c r="FR56" s="58">
        <f t="shared" si="16"/>
        <v>6</v>
      </c>
      <c r="FS56" s="58">
        <f t="shared" si="16"/>
        <v>2</v>
      </c>
      <c r="FT56" s="58">
        <f t="shared" si="16"/>
        <v>1</v>
      </c>
      <c r="FU56" s="58">
        <f t="shared" si="16"/>
        <v>1</v>
      </c>
      <c r="FV56" s="58">
        <f>COUNTIF(FV3:FV55,"1")</f>
        <v>1</v>
      </c>
      <c r="FW56" s="58" t="s">
        <v>2795</v>
      </c>
      <c r="FX56" s="58">
        <f>COUNTIF(FX3:FX55,"1")</f>
        <v>11</v>
      </c>
      <c r="FY56" s="58">
        <f t="shared" ref="FY56:GG56" si="17">COUNTIF(FY3:FY55,"1")</f>
        <v>4</v>
      </c>
      <c r="FZ56" s="58">
        <f t="shared" si="17"/>
        <v>12</v>
      </c>
      <c r="GA56" s="58">
        <f t="shared" si="17"/>
        <v>9</v>
      </c>
      <c r="GB56" s="58">
        <f t="shared" si="17"/>
        <v>4</v>
      </c>
      <c r="GC56" s="58">
        <f t="shared" si="17"/>
        <v>5</v>
      </c>
      <c r="GD56" s="58">
        <f t="shared" si="17"/>
        <v>1</v>
      </c>
      <c r="GE56" s="58">
        <f t="shared" si="17"/>
        <v>1</v>
      </c>
      <c r="GF56" s="58">
        <f t="shared" si="17"/>
        <v>1</v>
      </c>
      <c r="GG56" s="58">
        <f t="shared" si="17"/>
        <v>1</v>
      </c>
      <c r="GH56" s="58">
        <f>COUNTIF(GH3:GH55,"1")</f>
        <v>2</v>
      </c>
      <c r="GI56" s="58">
        <f t="shared" ref="GI56" si="18">COUNTIF(GI3:GI55,"1")</f>
        <v>2</v>
      </c>
      <c r="GJ56" s="66">
        <f t="shared" ref="GJ56" si="19">COUNTIF(GJ3:GJ55,"1")</f>
        <v>1</v>
      </c>
      <c r="GK56" s="59" t="s">
        <v>2795</v>
      </c>
      <c r="GM56" s="58" t="s">
        <v>2795</v>
      </c>
      <c r="GN56" s="58">
        <f>COUNTIF(GN3:GN55,"1")</f>
        <v>12</v>
      </c>
      <c r="GO56" s="58">
        <f t="shared" ref="GO56:GU56" si="20">COUNTIF(GO3:GO55,"1")</f>
        <v>4</v>
      </c>
      <c r="GP56" s="58">
        <f t="shared" si="20"/>
        <v>2</v>
      </c>
      <c r="GQ56" s="58">
        <f t="shared" si="20"/>
        <v>10</v>
      </c>
      <c r="GR56" s="58">
        <f t="shared" si="20"/>
        <v>6</v>
      </c>
      <c r="GS56" s="58">
        <f t="shared" si="20"/>
        <v>0</v>
      </c>
      <c r="GT56" s="58">
        <f t="shared" si="20"/>
        <v>0</v>
      </c>
      <c r="GU56" s="58">
        <f t="shared" si="20"/>
        <v>12</v>
      </c>
      <c r="GV56" s="58" t="s">
        <v>2795</v>
      </c>
      <c r="GW56" s="58">
        <f>COUNTIF(GW3:GW55,"1")</f>
        <v>32</v>
      </c>
      <c r="GX56" s="58">
        <f t="shared" ref="GX56:HK56" si="21">COUNTIF(GX3:GX55,"1")</f>
        <v>20</v>
      </c>
      <c r="GY56" s="58">
        <f t="shared" si="21"/>
        <v>32</v>
      </c>
      <c r="GZ56" s="58">
        <f t="shared" si="21"/>
        <v>34</v>
      </c>
      <c r="HA56" s="58">
        <f t="shared" si="21"/>
        <v>29</v>
      </c>
      <c r="HB56" s="58">
        <f t="shared" si="21"/>
        <v>24</v>
      </c>
      <c r="HC56" s="58">
        <f t="shared" si="21"/>
        <v>4</v>
      </c>
      <c r="HD56" s="58">
        <f t="shared" si="21"/>
        <v>2</v>
      </c>
      <c r="HE56" s="58">
        <f t="shared" si="21"/>
        <v>22</v>
      </c>
      <c r="HF56" s="58">
        <f t="shared" si="21"/>
        <v>22</v>
      </c>
      <c r="HG56" s="58">
        <f t="shared" si="21"/>
        <v>14</v>
      </c>
      <c r="HH56" s="58">
        <f t="shared" si="21"/>
        <v>26</v>
      </c>
      <c r="HI56" s="58">
        <f t="shared" si="21"/>
        <v>14</v>
      </c>
      <c r="HJ56" s="58">
        <f t="shared" si="21"/>
        <v>6</v>
      </c>
      <c r="HK56" s="66">
        <f t="shared" si="21"/>
        <v>4</v>
      </c>
      <c r="HL56" s="59" t="s">
        <v>2795</v>
      </c>
      <c r="HN56" s="58" t="s">
        <v>2795</v>
      </c>
      <c r="HO56" s="58">
        <f>COUNTIF(HO3:HO55,"1")</f>
        <v>4</v>
      </c>
      <c r="HP56" s="58">
        <f t="shared" ref="HP56:HV56" si="22">COUNTIF(HP3:HP55,"1")</f>
        <v>1</v>
      </c>
      <c r="HQ56" s="58">
        <f t="shared" si="22"/>
        <v>0</v>
      </c>
      <c r="HR56" s="58">
        <f t="shared" si="22"/>
        <v>1</v>
      </c>
      <c r="HS56" s="58">
        <f t="shared" si="22"/>
        <v>0</v>
      </c>
      <c r="HT56" s="58">
        <f t="shared" si="22"/>
        <v>0</v>
      </c>
      <c r="HU56" s="58">
        <f t="shared" si="22"/>
        <v>1</v>
      </c>
      <c r="HV56" s="58">
        <f t="shared" si="22"/>
        <v>0</v>
      </c>
      <c r="HW56" s="58" t="s">
        <v>2795</v>
      </c>
      <c r="HX56" s="58">
        <f>COUNTIF(HX3:HX55,"1")</f>
        <v>7</v>
      </c>
      <c r="HY56" s="58">
        <f t="shared" ref="HY56:IH56" si="23">COUNTIF(HY3:HY55,"1")</f>
        <v>4</v>
      </c>
      <c r="HZ56" s="58">
        <f t="shared" si="23"/>
        <v>5</v>
      </c>
      <c r="IA56" s="58">
        <f t="shared" si="23"/>
        <v>5</v>
      </c>
      <c r="IB56" s="58">
        <f t="shared" si="23"/>
        <v>5</v>
      </c>
      <c r="IC56" s="58">
        <f t="shared" si="23"/>
        <v>2</v>
      </c>
      <c r="ID56" s="58">
        <f t="shared" si="23"/>
        <v>3</v>
      </c>
      <c r="IE56" s="58">
        <f t="shared" si="23"/>
        <v>2</v>
      </c>
      <c r="IF56" s="58">
        <f t="shared" si="23"/>
        <v>0</v>
      </c>
      <c r="IG56" s="58">
        <f t="shared" si="23"/>
        <v>1</v>
      </c>
      <c r="IH56" s="58">
        <f t="shared" si="23"/>
        <v>1</v>
      </c>
      <c r="II56" s="58">
        <f>COUNTIF(II3:II55,"1")</f>
        <v>0</v>
      </c>
      <c r="IJ56" s="66">
        <f t="shared" ref="IJ56" si="24">COUNTIF(IJ3:IJ55,"1")</f>
        <v>0</v>
      </c>
      <c r="IK56" s="59" t="s">
        <v>2795</v>
      </c>
      <c r="IM56" s="58" t="s">
        <v>2795</v>
      </c>
      <c r="IN56" s="58">
        <f>COUNTIF(IN3:IN55,"1")</f>
        <v>12</v>
      </c>
      <c r="IO56" s="58">
        <f t="shared" ref="IO56:IQ56" si="25">COUNTIF(IO3:IO55,"1")</f>
        <v>37</v>
      </c>
      <c r="IP56" s="58">
        <f t="shared" si="25"/>
        <v>4</v>
      </c>
      <c r="IQ56" s="58">
        <f t="shared" si="25"/>
        <v>14</v>
      </c>
      <c r="IR56" s="58">
        <f>COUNTIF(IR3:IR55,"1")</f>
        <v>3</v>
      </c>
      <c r="IS56" s="58">
        <f t="shared" ref="IS56" si="26">COUNTIF(IS3:IS55,"1")</f>
        <v>3</v>
      </c>
      <c r="IT56" s="58">
        <f t="shared" ref="IT56" si="27">COUNTIF(IT3:IT55,"1")</f>
        <v>2</v>
      </c>
      <c r="IU56" s="58">
        <f t="shared" ref="IU56" si="28">COUNTIF(IU3:IU55,"1")</f>
        <v>3</v>
      </c>
      <c r="IV56" s="58">
        <f>COUNTIF(IV3:IV55,"1")</f>
        <v>1</v>
      </c>
      <c r="IW56" s="58" t="s">
        <v>2795</v>
      </c>
      <c r="IX56" s="58">
        <f>COUNTIF(IX3:IX55,"1")</f>
        <v>24</v>
      </c>
      <c r="IY56" s="58">
        <f t="shared" ref="IY56:JC56" si="29">COUNTIF(IY3:IY55,"1")</f>
        <v>24</v>
      </c>
      <c r="IZ56" s="58">
        <f t="shared" si="29"/>
        <v>16</v>
      </c>
      <c r="JA56" s="58">
        <f t="shared" si="29"/>
        <v>28</v>
      </c>
      <c r="JB56" s="58">
        <f t="shared" si="29"/>
        <v>8</v>
      </c>
      <c r="JC56" s="58">
        <f t="shared" si="29"/>
        <v>2</v>
      </c>
      <c r="JD56" s="58" t="s">
        <v>2795</v>
      </c>
      <c r="JE56" s="58">
        <f>COUNTIF(JE3:JE55,"1")</f>
        <v>39</v>
      </c>
      <c r="JF56" s="58">
        <f t="shared" ref="JF56:JJ56" si="30">COUNTIF(JF3:JF55,"1")</f>
        <v>28</v>
      </c>
      <c r="JG56" s="58">
        <f t="shared" si="30"/>
        <v>20</v>
      </c>
      <c r="JH56" s="58">
        <f t="shared" si="30"/>
        <v>15</v>
      </c>
      <c r="JI56" s="58">
        <f t="shared" si="30"/>
        <v>29</v>
      </c>
      <c r="JJ56" s="59">
        <f t="shared" si="30"/>
        <v>25</v>
      </c>
      <c r="JL56" s="58" t="s">
        <v>2795</v>
      </c>
      <c r="JM56" s="58">
        <f>COUNTIF(JM3:JM55,"1")</f>
        <v>6</v>
      </c>
      <c r="JN56" s="58">
        <f t="shared" ref="JN56:JT56" si="31">COUNTIF(JN3:JN55,"1")</f>
        <v>0</v>
      </c>
      <c r="JO56" s="58">
        <f t="shared" si="31"/>
        <v>4</v>
      </c>
      <c r="JP56" s="58">
        <f t="shared" si="31"/>
        <v>1</v>
      </c>
      <c r="JQ56" s="58">
        <f t="shared" si="31"/>
        <v>3</v>
      </c>
      <c r="JR56" s="58">
        <f t="shared" si="31"/>
        <v>2</v>
      </c>
      <c r="JS56" s="58">
        <f t="shared" si="31"/>
        <v>0</v>
      </c>
      <c r="JT56" s="58">
        <f t="shared" si="31"/>
        <v>1</v>
      </c>
      <c r="JU56" s="58">
        <f>COUNTIF(JU3:JU55,"1")</f>
        <v>0</v>
      </c>
      <c r="JV56" s="58">
        <f t="shared" ref="JV56" si="32">COUNTIF(JV3:JV55,"1")</f>
        <v>0</v>
      </c>
      <c r="JW56" s="58" t="s">
        <v>2795</v>
      </c>
      <c r="JX56" s="58">
        <f>COUNTIF(JX3:JX55,"1")</f>
        <v>6</v>
      </c>
      <c r="JY56" s="58">
        <f t="shared" ref="JY56:KF56" si="33">COUNTIF(JY3:JY55,"1")</f>
        <v>9</v>
      </c>
      <c r="JZ56" s="58">
        <f t="shared" si="33"/>
        <v>23</v>
      </c>
      <c r="KA56" s="58">
        <f t="shared" si="33"/>
        <v>5</v>
      </c>
      <c r="KB56" s="58">
        <f t="shared" si="33"/>
        <v>16</v>
      </c>
      <c r="KC56" s="58">
        <f t="shared" si="33"/>
        <v>5</v>
      </c>
      <c r="KD56" s="58">
        <f t="shared" si="33"/>
        <v>3</v>
      </c>
      <c r="KE56" s="58">
        <f t="shared" si="33"/>
        <v>5</v>
      </c>
      <c r="KF56" s="58">
        <f t="shared" si="33"/>
        <v>0</v>
      </c>
      <c r="KG56" s="58">
        <f>COUNTIF(KG3:KG55,"1")</f>
        <v>0</v>
      </c>
      <c r="KH56" s="58" t="s">
        <v>2795</v>
      </c>
      <c r="KI56" s="58">
        <f>COUNTIF(KI3:KI55,"1")</f>
        <v>3</v>
      </c>
      <c r="KJ56" s="58">
        <f t="shared" ref="KJ56:KR56" si="34">COUNTIF(KJ3:KJ55,"1")</f>
        <v>1</v>
      </c>
      <c r="KK56" s="58">
        <f t="shared" si="34"/>
        <v>3</v>
      </c>
      <c r="KL56" s="58">
        <f t="shared" si="34"/>
        <v>0</v>
      </c>
      <c r="KM56" s="58">
        <f t="shared" si="34"/>
        <v>3</v>
      </c>
      <c r="KN56" s="58">
        <f t="shared" si="34"/>
        <v>0</v>
      </c>
      <c r="KO56" s="58">
        <f t="shared" si="34"/>
        <v>0</v>
      </c>
      <c r="KP56" s="58">
        <f t="shared" si="34"/>
        <v>2</v>
      </c>
      <c r="KQ56" s="58">
        <f t="shared" si="34"/>
        <v>0</v>
      </c>
      <c r="KR56" s="59">
        <f t="shared" si="34"/>
        <v>0</v>
      </c>
      <c r="KT56" s="58" t="s">
        <v>2795</v>
      </c>
      <c r="KU56" s="58">
        <f>COUNTIF(KU3:KU55,"1")</f>
        <v>6</v>
      </c>
      <c r="KV56" s="58">
        <f t="shared" ref="KV56:KZ56" si="35">COUNTIF(KV3:KV55,"1")</f>
        <v>3</v>
      </c>
      <c r="KW56" s="58">
        <f t="shared" si="35"/>
        <v>0</v>
      </c>
      <c r="KX56" s="58">
        <f t="shared" si="35"/>
        <v>0</v>
      </c>
      <c r="KY56" s="58">
        <f t="shared" si="35"/>
        <v>2</v>
      </c>
      <c r="KZ56" s="58">
        <f t="shared" si="35"/>
        <v>2</v>
      </c>
      <c r="LA56" s="58">
        <f>COUNTIF(LA3:LA55,"1")</f>
        <v>1</v>
      </c>
      <c r="LB56" s="58" t="s">
        <v>2795</v>
      </c>
      <c r="LC56" s="58">
        <f>COUNTIF(LC3:LC55,"1")</f>
        <v>10</v>
      </c>
      <c r="LD56" s="58">
        <f t="shared" ref="LD56:LJ56" si="36">COUNTIF(LD3:LD55,"1")</f>
        <v>11</v>
      </c>
      <c r="LE56" s="58">
        <f t="shared" si="36"/>
        <v>7</v>
      </c>
      <c r="LF56" s="58">
        <f t="shared" si="36"/>
        <v>5</v>
      </c>
      <c r="LG56" s="58">
        <f t="shared" si="36"/>
        <v>6</v>
      </c>
      <c r="LH56" s="58">
        <f t="shared" si="36"/>
        <v>6</v>
      </c>
      <c r="LI56" s="58">
        <f t="shared" si="36"/>
        <v>3</v>
      </c>
      <c r="LJ56" s="58">
        <f t="shared" si="36"/>
        <v>4</v>
      </c>
      <c r="LK56" s="58" t="s">
        <v>2795</v>
      </c>
      <c r="LL56" s="58">
        <f>COUNTIF(LL3:LL55,"1")</f>
        <v>4</v>
      </c>
      <c r="LM56" s="58">
        <f t="shared" ref="LM56:LR56" si="37">COUNTIF(LM3:LM55,"1")</f>
        <v>2</v>
      </c>
      <c r="LN56" s="58">
        <f t="shared" si="37"/>
        <v>1</v>
      </c>
      <c r="LO56" s="58">
        <f t="shared" si="37"/>
        <v>2</v>
      </c>
      <c r="LP56" s="58">
        <f t="shared" si="37"/>
        <v>2</v>
      </c>
      <c r="LQ56" s="58">
        <f t="shared" si="37"/>
        <v>0</v>
      </c>
      <c r="LR56" s="59">
        <f t="shared" si="37"/>
        <v>0</v>
      </c>
      <c r="LT56" s="59" t="s">
        <v>2795</v>
      </c>
      <c r="LU56" s="59">
        <f>COUNTIF(LU3:LU55,"1")</f>
        <v>2</v>
      </c>
      <c r="LV56" s="59">
        <f t="shared" ref="LV56:MC56" si="38">COUNTIF(LV3:LV55,"1")</f>
        <v>8</v>
      </c>
      <c r="LW56" s="59">
        <f t="shared" si="38"/>
        <v>1</v>
      </c>
      <c r="LX56" s="59">
        <f t="shared" si="38"/>
        <v>1</v>
      </c>
      <c r="LY56" s="59">
        <f t="shared" si="38"/>
        <v>0</v>
      </c>
      <c r="LZ56" s="59">
        <f t="shared" si="38"/>
        <v>1</v>
      </c>
      <c r="MA56" s="59">
        <f t="shared" si="38"/>
        <v>1</v>
      </c>
      <c r="MB56" s="59">
        <f t="shared" si="38"/>
        <v>3</v>
      </c>
      <c r="MC56" s="59">
        <f t="shared" si="38"/>
        <v>0</v>
      </c>
      <c r="MD56" s="59" t="s">
        <v>2795</v>
      </c>
      <c r="ME56" s="59">
        <f>COUNTIF(ME3:ME55,"1")</f>
        <v>8</v>
      </c>
      <c r="MF56" s="59">
        <f t="shared" ref="MF56:MM56" si="39">COUNTIF(MF3:MF55,"1")</f>
        <v>21</v>
      </c>
      <c r="MG56" s="59">
        <f t="shared" si="39"/>
        <v>5</v>
      </c>
      <c r="MH56" s="59">
        <f t="shared" si="39"/>
        <v>5</v>
      </c>
      <c r="MI56" s="59">
        <f t="shared" si="39"/>
        <v>5</v>
      </c>
      <c r="MJ56" s="59">
        <f t="shared" si="39"/>
        <v>5</v>
      </c>
      <c r="MK56" s="59">
        <f t="shared" si="39"/>
        <v>1</v>
      </c>
      <c r="ML56" s="59">
        <f t="shared" si="39"/>
        <v>3</v>
      </c>
      <c r="MM56" s="59">
        <f t="shared" si="39"/>
        <v>3</v>
      </c>
      <c r="MN56" s="59" t="s">
        <v>2795</v>
      </c>
      <c r="MO56" s="59">
        <f>COUNTIF(MO3:MO55,"1")</f>
        <v>1</v>
      </c>
      <c r="MP56" s="59">
        <f t="shared" ref="MP56:MW56" si="40">COUNTIF(MP3:MP55,"1")</f>
        <v>2</v>
      </c>
      <c r="MQ56" s="59">
        <f t="shared" si="40"/>
        <v>1</v>
      </c>
      <c r="MR56" s="59">
        <f t="shared" si="40"/>
        <v>2</v>
      </c>
      <c r="MS56" s="59">
        <f t="shared" si="40"/>
        <v>1</v>
      </c>
      <c r="MT56" s="59">
        <f t="shared" si="40"/>
        <v>1</v>
      </c>
      <c r="MU56" s="59">
        <f t="shared" si="40"/>
        <v>0</v>
      </c>
      <c r="MV56" s="59">
        <f t="shared" si="40"/>
        <v>3</v>
      </c>
      <c r="MW56" s="59">
        <f t="shared" si="40"/>
        <v>1</v>
      </c>
      <c r="MX56" s="59" t="s">
        <v>2795</v>
      </c>
      <c r="MY56" s="59">
        <f>COUNTIF(MY3:MY55,"1")</f>
        <v>22</v>
      </c>
      <c r="MZ56" s="59">
        <f t="shared" ref="MZ56:NI56" si="41">COUNTIF(MZ3:MZ55,"1")</f>
        <v>2</v>
      </c>
      <c r="NA56" s="59">
        <f t="shared" si="41"/>
        <v>5</v>
      </c>
      <c r="NB56" s="59">
        <f t="shared" si="41"/>
        <v>13</v>
      </c>
      <c r="NC56" s="59">
        <f t="shared" si="41"/>
        <v>12</v>
      </c>
      <c r="ND56" s="59">
        <f t="shared" si="41"/>
        <v>15</v>
      </c>
      <c r="NE56" s="59">
        <f t="shared" si="41"/>
        <v>5</v>
      </c>
      <c r="NF56" s="59">
        <f t="shared" si="41"/>
        <v>4</v>
      </c>
      <c r="NG56" s="59">
        <f t="shared" si="41"/>
        <v>1</v>
      </c>
      <c r="NH56" s="59">
        <f t="shared" si="41"/>
        <v>5</v>
      </c>
      <c r="NI56" s="59">
        <f t="shared" si="41"/>
        <v>2</v>
      </c>
      <c r="NJ56" s="59" t="s">
        <v>2795</v>
      </c>
      <c r="NK56" s="59">
        <f>COUNTIF(NK3:NK55,"1")</f>
        <v>5</v>
      </c>
      <c r="NL56" s="59">
        <f t="shared" ref="NL56:NP56" si="42">COUNTIF(NL3:NL55,"1")</f>
        <v>4</v>
      </c>
      <c r="NM56" s="59">
        <f t="shared" si="42"/>
        <v>14</v>
      </c>
      <c r="NN56" s="59">
        <f t="shared" si="42"/>
        <v>4</v>
      </c>
      <c r="NO56" s="59">
        <f t="shared" si="42"/>
        <v>2</v>
      </c>
      <c r="NP56" s="59">
        <f t="shared" si="42"/>
        <v>1</v>
      </c>
      <c r="NQ56" s="59">
        <f>COUNTIF(NQ3:NQ55,"1")</f>
        <v>1</v>
      </c>
      <c r="NS56" s="59" t="s">
        <v>2795</v>
      </c>
      <c r="NT56" s="59">
        <f>COUNTIF(NT3:NT55,"1")</f>
        <v>11</v>
      </c>
      <c r="NU56" s="59">
        <f t="shared" ref="NU56:NV56" si="43">COUNTIF(NU3:NU55,"1")</f>
        <v>4</v>
      </c>
      <c r="NV56" s="59">
        <f t="shared" si="43"/>
        <v>2</v>
      </c>
      <c r="NW56" s="59" t="s">
        <v>2795</v>
      </c>
      <c r="NX56" s="59">
        <f>COUNTIF(NX3:NX55,"1")</f>
        <v>21</v>
      </c>
      <c r="NY56" s="59">
        <f t="shared" ref="NY56:NZ56" si="44">COUNTIF(NY3:NY55,"1")</f>
        <v>9</v>
      </c>
      <c r="NZ56" s="59">
        <f t="shared" si="44"/>
        <v>25</v>
      </c>
      <c r="OA56" s="59" t="s">
        <v>2795</v>
      </c>
      <c r="OB56" s="59">
        <f>COUNTIF(OB3:OB55,"1")</f>
        <v>6</v>
      </c>
      <c r="OC56" s="59">
        <f t="shared" ref="OC56:OD56" si="45">COUNTIF(OB3:OB55,"1")</f>
        <v>6</v>
      </c>
      <c r="OD56" s="59">
        <f t="shared" si="45"/>
        <v>1</v>
      </c>
      <c r="OF56" s="59" t="s">
        <v>2795</v>
      </c>
      <c r="OG56" s="59" t="s">
        <v>2795</v>
      </c>
      <c r="OH56" s="59"/>
      <c r="OI56" s="59" t="s">
        <v>2795</v>
      </c>
      <c r="OJ56" s="59">
        <f>COUNTIF(OJ3:OJ55,"1")</f>
        <v>4</v>
      </c>
      <c r="OK56" s="59">
        <f t="shared" ref="OK56:OL56" si="46">COUNTIF(OK3:OK55,"1")</f>
        <v>1</v>
      </c>
      <c r="OL56" s="59">
        <f t="shared" si="46"/>
        <v>1</v>
      </c>
      <c r="OM56" s="59" t="s">
        <v>2795</v>
      </c>
      <c r="ON56" s="59" t="s">
        <v>2795</v>
      </c>
      <c r="OO56" s="59" t="s">
        <v>2795</v>
      </c>
      <c r="OP56" s="59">
        <f>COUNTIF(OP3:OP55,"1")</f>
        <v>13</v>
      </c>
      <c r="OQ56" s="59">
        <f t="shared" ref="OQ56:OT56" si="47">COUNTIF(OQ3:OQ55,"1")</f>
        <v>3</v>
      </c>
      <c r="OR56" s="59">
        <f t="shared" si="47"/>
        <v>1</v>
      </c>
      <c r="OS56" s="59">
        <f t="shared" si="47"/>
        <v>11</v>
      </c>
      <c r="OT56" s="59">
        <f t="shared" si="47"/>
        <v>3</v>
      </c>
      <c r="OU56" s="59" t="s">
        <v>2795</v>
      </c>
      <c r="OV56" s="59">
        <f>COUNTIF(OV3:OV55,"1")</f>
        <v>10</v>
      </c>
      <c r="OW56" s="59">
        <f t="shared" ref="OW56:OZ56" si="48">COUNTIF(OW3:OW55,"1")</f>
        <v>9</v>
      </c>
      <c r="OX56" s="59">
        <f t="shared" si="48"/>
        <v>0</v>
      </c>
      <c r="OY56" s="59">
        <f t="shared" si="48"/>
        <v>1</v>
      </c>
      <c r="OZ56" s="59">
        <f t="shared" si="48"/>
        <v>3</v>
      </c>
      <c r="PA56" s="59">
        <f>COUNTIF(PA3:PA55,"1")</f>
        <v>2</v>
      </c>
      <c r="PB56" s="59" t="s">
        <v>2795</v>
      </c>
      <c r="PC56" s="59" t="s">
        <v>2795</v>
      </c>
      <c r="PD56" s="59" t="s">
        <v>2795</v>
      </c>
      <c r="PE56" s="59">
        <f>COUNTIF(PE3:PE55,"1")</f>
        <v>2</v>
      </c>
      <c r="PF56" s="59">
        <f t="shared" ref="PF56:PG56" si="49">COUNTIF(PF3:PF55,"1")</f>
        <v>2</v>
      </c>
      <c r="PG56" s="59">
        <f t="shared" si="49"/>
        <v>1</v>
      </c>
      <c r="PH56" s="59" t="s">
        <v>2795</v>
      </c>
      <c r="PI56" s="59">
        <f>COUNTIF(PI3:PI55,"1")</f>
        <v>4</v>
      </c>
      <c r="PJ56" s="59">
        <f t="shared" ref="PJ56:PK56" si="50">COUNTIF(PJ3:PJ55,"1")</f>
        <v>1</v>
      </c>
      <c r="PK56" s="59">
        <f t="shared" si="50"/>
        <v>1</v>
      </c>
    </row>
    <row r="57" spans="1:427" ht="15.75" thickBot="1" x14ac:dyDescent="0.3">
      <c r="B57" s="67" t="s">
        <v>2796</v>
      </c>
      <c r="C57" s="61">
        <f>COUNTIF(C3:C55,"Social worker - care centres (including orphanages)")</f>
        <v>14</v>
      </c>
      <c r="H57" s="67" t="s">
        <v>2800</v>
      </c>
      <c r="I57" s="58">
        <v>2</v>
      </c>
      <c r="J57" s="67" t="s">
        <v>2807</v>
      </c>
      <c r="K57" s="58">
        <f>COUNTIFS(J3:J49,"&gt;=10",J3:J49,"&lt;=45")</f>
        <v>8</v>
      </c>
      <c r="L57" s="67" t="s">
        <v>3210</v>
      </c>
      <c r="M57" s="59">
        <f>COUNTIFS(L3:L49,"&gt;=8",L3:L49,"&lt;=45")</f>
        <v>4</v>
      </c>
      <c r="T57" s="67" t="s">
        <v>572</v>
      </c>
      <c r="U57" s="59">
        <f>COUNTIF(U3:U55,"Less than six months")</f>
        <v>1</v>
      </c>
      <c r="AB57" s="67" t="s">
        <v>248</v>
      </c>
      <c r="AC57" s="58">
        <f>COUNTIF(AC3:AC55,"Account of child's legal guardian")</f>
        <v>1</v>
      </c>
      <c r="AD57" s="67" t="s">
        <v>249</v>
      </c>
      <c r="AE57" s="58">
        <f>COUNTIF(AD3:AD55,"Per number of children")</f>
        <v>11</v>
      </c>
      <c r="AF57" s="67" t="s">
        <v>250</v>
      </c>
      <c r="AG57" s="60">
        <f>COUNTIF(AF3:AF55,"Monthly")</f>
        <v>6</v>
      </c>
      <c r="AH57" s="67" t="s">
        <v>572</v>
      </c>
      <c r="AI57" s="59">
        <f>COUNTIF(AI3:AI55,"Less than six months")</f>
        <v>3</v>
      </c>
      <c r="AP57" s="67" t="s">
        <v>282</v>
      </c>
      <c r="AQ57" s="58">
        <f>COUNTIF(AQ3:AQ55,"Account of head of family")</f>
        <v>16</v>
      </c>
      <c r="AR57" s="67" t="s">
        <v>249</v>
      </c>
      <c r="AS57" s="61">
        <f>COUNTIF(AR3:AR55,"Per number of children")</f>
        <v>12</v>
      </c>
      <c r="AT57" s="67" t="s">
        <v>250</v>
      </c>
      <c r="AU57" s="59">
        <f>COUNTIF(AT3:AT55,"Monthly")</f>
        <v>33</v>
      </c>
      <c r="AV57" s="58" t="s">
        <v>335</v>
      </c>
      <c r="AW57" s="59">
        <f>COUNTIF(AV3:AV55,"More than six years")</f>
        <v>7</v>
      </c>
      <c r="BC57" s="67" t="s">
        <v>282</v>
      </c>
      <c r="BD57" s="58">
        <v>1</v>
      </c>
      <c r="BE57" s="67" t="s">
        <v>411</v>
      </c>
      <c r="BF57" s="59">
        <f>COUNTIF(BE3:BE55,"Per number of family members (adults and children)")</f>
        <v>1</v>
      </c>
      <c r="BM57" s="67" t="s">
        <v>445</v>
      </c>
      <c r="BN57" s="59">
        <f>COUNTIF(BM3:BM55,"Lump sum (one time delivery)")</f>
        <v>4</v>
      </c>
      <c r="BV57" s="67" t="s">
        <v>2836</v>
      </c>
      <c r="BW57" s="58">
        <f>COUNTIF(BW3:BW55,"Categorical (the benefit is available to specific categories of people; e.g. children with disabilities, orphans, etc.)")</f>
        <v>9</v>
      </c>
      <c r="BX57" s="58">
        <f t="shared" ref="BX57:BY57" si="51">COUNTIF(BX3:BX55,"Categorical (the benefit is available to specific categories of people; e.g. children with disabilities, orphans, etc.)")</f>
        <v>37</v>
      </c>
      <c r="BY57" s="59">
        <f t="shared" si="51"/>
        <v>2</v>
      </c>
      <c r="CS57" s="67" t="s">
        <v>240</v>
      </c>
      <c r="CT57" s="58">
        <f>COUNTIF(CT3:CT55,"Yes")</f>
        <v>6</v>
      </c>
      <c r="CU57" s="58">
        <f t="shared" ref="CU57:CW57" si="52">COUNTIF(CU3:CU55,"Yes")</f>
        <v>32</v>
      </c>
      <c r="CV57" s="59">
        <f t="shared" si="52"/>
        <v>5</v>
      </c>
      <c r="CW57" s="59">
        <f t="shared" si="52"/>
        <v>32</v>
      </c>
      <c r="DX57" s="67" t="s">
        <v>357</v>
      </c>
      <c r="DY57" s="58">
        <f>COUNTIF(DY3:DY55,"Municipal")</f>
        <v>17</v>
      </c>
      <c r="DZ57" s="67" t="s">
        <v>240</v>
      </c>
      <c r="EA57" s="60">
        <f>COUNTIF(EA3:EA55,"Yes")</f>
        <v>9</v>
      </c>
      <c r="EB57" s="58">
        <f t="shared" ref="EB57:EE57" si="53">COUNTIF(EB3:EB55,"Yes")</f>
        <v>2</v>
      </c>
      <c r="EC57" s="58">
        <f t="shared" si="53"/>
        <v>15</v>
      </c>
      <c r="ED57" s="58">
        <f t="shared" si="53"/>
        <v>8</v>
      </c>
      <c r="EE57" s="59">
        <f t="shared" si="53"/>
        <v>5</v>
      </c>
      <c r="GJ57" s="67" t="s">
        <v>292</v>
      </c>
      <c r="GK57" s="59">
        <f>COUNTIF(GK3:GK55,"Less than a month")</f>
        <v>10</v>
      </c>
      <c r="HK57" s="67" t="s">
        <v>292</v>
      </c>
      <c r="HL57" s="59">
        <f>COUNTIF(HL3:HL55,"Less than a month")</f>
        <v>9</v>
      </c>
      <c r="IJ57" s="67" t="s">
        <v>292</v>
      </c>
      <c r="IK57" s="59">
        <f>COUNTIF(IK3:IK55,"Less than a month")</f>
        <v>5</v>
      </c>
      <c r="OE57" s="67" t="s">
        <v>240</v>
      </c>
      <c r="OF57" s="68">
        <f>COUNTIF(OF3:OF55,"Yes")</f>
        <v>5</v>
      </c>
      <c r="OG57" s="61">
        <f>COUNTIF(OG3:OG55,"Yes")</f>
        <v>2</v>
      </c>
      <c r="OL57" s="67" t="s">
        <v>240</v>
      </c>
      <c r="OM57" s="68">
        <f>COUNTIF(OM3:OM55,"Yes")</f>
        <v>25</v>
      </c>
      <c r="ON57" s="61">
        <f>COUNTIF(ON3:ON55,"Yes")</f>
        <v>19</v>
      </c>
      <c r="PA57" s="67" t="s">
        <v>240</v>
      </c>
      <c r="PB57" s="61">
        <f>COUNTIF(PB3:PB55,"Yes")</f>
        <v>5</v>
      </c>
      <c r="PC57" s="61">
        <f>COUNTIF(PC3:PC55,"Yes")</f>
        <v>4</v>
      </c>
    </row>
    <row r="58" spans="1:427" ht="15.75" thickBot="1" x14ac:dyDescent="0.3">
      <c r="B58" s="63" t="s">
        <v>2797</v>
      </c>
      <c r="C58" s="61">
        <f>COUNTIF(C3:C55,"Social worker - Social Solidarity Fund")</f>
        <v>27</v>
      </c>
      <c r="H58" s="63" t="s">
        <v>323</v>
      </c>
      <c r="I58" s="58">
        <v>5</v>
      </c>
      <c r="J58" s="63" t="s">
        <v>2808</v>
      </c>
      <c r="K58" s="58">
        <f>COUNTIFS(J3:J49,"&gt;=46",J3:J49,"&lt;=100")</f>
        <v>4</v>
      </c>
      <c r="L58" s="63" t="s">
        <v>2808</v>
      </c>
      <c r="M58" s="59">
        <f>COUNTIFS(L3:L49,"&gt;=46",L3:L49,"&lt;=100")</f>
        <v>6</v>
      </c>
      <c r="T58" s="63" t="s">
        <v>541</v>
      </c>
      <c r="U58" s="59">
        <f>COUNTIF(U3:U55,"Between six months and a year")</f>
        <v>6</v>
      </c>
      <c r="AB58" s="64" t="s">
        <v>282</v>
      </c>
      <c r="AC58" s="58">
        <f>COUNTIF(AC3:AC55,"Account of head of family")</f>
        <v>10</v>
      </c>
      <c r="AD58" s="64" t="s">
        <v>411</v>
      </c>
      <c r="AE58" s="58">
        <f>COUNTIF(AD3:AD55,"Per number of family members (adults and children)")</f>
        <v>1</v>
      </c>
      <c r="AF58" s="63" t="s">
        <v>283</v>
      </c>
      <c r="AG58" s="60">
        <f>COUNTIF(AF3:AF55,"Every two-three months")</f>
        <v>2</v>
      </c>
      <c r="AH58" s="63" t="s">
        <v>541</v>
      </c>
      <c r="AI58" s="59">
        <f>COUNTIF(AI3:AI55,"Between six months and a year")</f>
        <v>1</v>
      </c>
      <c r="AP58" s="63" t="s">
        <v>248</v>
      </c>
      <c r="AQ58" s="58">
        <f>COUNTIF(AQ3:AQ55, "Account of child's legal guardian")</f>
        <v>3</v>
      </c>
      <c r="AR58" s="63" t="s">
        <v>411</v>
      </c>
      <c r="AS58" s="61">
        <f>COUNTIF(AR3:AR55,"Per number of family members (adults and children)")</f>
        <v>7</v>
      </c>
      <c r="AT58" s="63" t="s">
        <v>283</v>
      </c>
      <c r="AU58" s="59">
        <f>COUNTIF(AT3:AT55,"Every two-three months")</f>
        <v>1</v>
      </c>
      <c r="BC58" s="64" t="s">
        <v>352</v>
      </c>
      <c r="BD58" s="58">
        <v>1</v>
      </c>
      <c r="BE58" s="64" t="s">
        <v>336</v>
      </c>
      <c r="BF58" s="59">
        <f>COUNTIF(BE3:BE55,"Same amount of benefit for every applicant regardless of family size")</f>
        <v>2</v>
      </c>
      <c r="BM58" s="63" t="s">
        <v>2511</v>
      </c>
      <c r="BN58" s="59">
        <f>COUNTIF(BM3:BM55,"Irregular")</f>
        <v>1</v>
      </c>
      <c r="BV58" s="64" t="s">
        <v>2837</v>
      </c>
      <c r="BW58" s="58">
        <f>COUNTIF(BW3:BW55,"Means-tested (the benefit is available to people who can demonstrate that their income and capital are below specified limits)")</f>
        <v>2</v>
      </c>
      <c r="BX58" s="58">
        <f t="shared" ref="BX58:BY58" si="54">COUNTIF(BX3:BX55,"Means-tested (the benefit is available to people who can demonstrate that their income and capital are below specified limits)")</f>
        <v>0</v>
      </c>
      <c r="BY58" s="59">
        <f t="shared" si="54"/>
        <v>5</v>
      </c>
      <c r="CS58" s="63" t="s">
        <v>252</v>
      </c>
      <c r="CT58" s="58">
        <f>COUNTIF(CT3:CT55,"No")</f>
        <v>6</v>
      </c>
      <c r="CU58" s="58">
        <f t="shared" ref="CU58:CW58" si="55">COUNTIF(CU3:CU55,"No")</f>
        <v>2</v>
      </c>
      <c r="CV58" s="59">
        <f t="shared" si="55"/>
        <v>1</v>
      </c>
      <c r="CW58" s="59">
        <f t="shared" si="55"/>
        <v>10</v>
      </c>
      <c r="DX58" s="64" t="s">
        <v>257</v>
      </c>
      <c r="DY58" s="58">
        <f>COUNTIF(DY3:DY55,"National")</f>
        <v>34</v>
      </c>
      <c r="DZ58" s="63" t="s">
        <v>252</v>
      </c>
      <c r="EA58" s="60">
        <f>COUNTIF(EA3:EA55,"No")</f>
        <v>1</v>
      </c>
      <c r="EB58" s="58">
        <f t="shared" ref="EB58:EE58" si="56">COUNTIF(EB3:EB55,"No")</f>
        <v>0</v>
      </c>
      <c r="EC58" s="58">
        <f t="shared" si="56"/>
        <v>5</v>
      </c>
      <c r="ED58" s="58">
        <f t="shared" si="56"/>
        <v>2</v>
      </c>
      <c r="EE58" s="59">
        <f t="shared" si="56"/>
        <v>2</v>
      </c>
      <c r="GJ58" s="63" t="s">
        <v>318</v>
      </c>
      <c r="GK58" s="59">
        <f>COUNTIF(GK3:GK55,"Between one and three months")</f>
        <v>1</v>
      </c>
      <c r="HK58" s="63" t="s">
        <v>318</v>
      </c>
      <c r="HL58" s="59">
        <f>COUNTIF(HL3:HL55,"Between one and three months")</f>
        <v>18</v>
      </c>
      <c r="IJ58" s="63" t="s">
        <v>318</v>
      </c>
      <c r="IK58" s="59">
        <f>COUNTIF(IK3:IK55,"Between one and three months")</f>
        <v>1</v>
      </c>
      <c r="OE58" s="63" t="s">
        <v>252</v>
      </c>
      <c r="OF58" s="68">
        <f>COUNTIF(OF3:OF55,"No")</f>
        <v>6</v>
      </c>
      <c r="OG58" s="61">
        <f>COUNTIF(OG3:OG55,"No")</f>
        <v>8</v>
      </c>
      <c r="OL58" s="63" t="s">
        <v>252</v>
      </c>
      <c r="OM58" s="68">
        <f>COUNTIF(OM3:OM55,"No")</f>
        <v>9</v>
      </c>
      <c r="ON58" s="61">
        <f>COUNTIF(ON3:ON55,"No")</f>
        <v>10</v>
      </c>
      <c r="PA58" s="63" t="s">
        <v>252</v>
      </c>
      <c r="PB58" s="61">
        <f>COUNTIF(PB3:PB55,"No")</f>
        <v>1</v>
      </c>
      <c r="PC58" s="61">
        <f>COUNTIF(PC3:PC55,"No")</f>
        <v>1</v>
      </c>
    </row>
    <row r="59" spans="1:427" ht="15.75" thickBot="1" x14ac:dyDescent="0.3">
      <c r="B59" s="64" t="s">
        <v>2798</v>
      </c>
      <c r="C59" s="61">
        <f>COUNTIF(C3:C55,"Social worker - Ministry of Social Affairs")</f>
        <v>12</v>
      </c>
      <c r="H59" s="63" t="s">
        <v>2159</v>
      </c>
      <c r="I59" s="58">
        <v>1</v>
      </c>
      <c r="J59" s="64" t="s">
        <v>2809</v>
      </c>
      <c r="K59" s="58">
        <f>COUNTIF(J3:J49,"&gt;100")</f>
        <v>2</v>
      </c>
      <c r="L59" s="64" t="s">
        <v>2809</v>
      </c>
      <c r="M59" s="59">
        <f>COUNTIF(L3:L49,"&gt;100")</f>
        <v>2</v>
      </c>
      <c r="T59" s="63" t="s">
        <v>604</v>
      </c>
      <c r="U59" s="59">
        <f>COUNTIF(U3:U55,"Between 1 to 2 years")</f>
        <v>1</v>
      </c>
      <c r="AF59" s="63" t="s">
        <v>2511</v>
      </c>
      <c r="AG59" s="60">
        <f>COUNTIF(AF3:AF55,"Irregular")</f>
        <v>3</v>
      </c>
      <c r="AH59" s="63" t="s">
        <v>246</v>
      </c>
      <c r="AI59" s="59">
        <f>COUNTIF(AI3:AI55,"Between 2 to 5 years")</f>
        <v>2</v>
      </c>
      <c r="AP59" s="64" t="s">
        <v>352</v>
      </c>
      <c r="AQ59" s="58">
        <f>COUNTIF(AQ3:AQ55,"Child's account")</f>
        <v>18</v>
      </c>
      <c r="AR59" s="63" t="s">
        <v>336</v>
      </c>
      <c r="AS59" s="61">
        <f>COUNTIF(AR3:AR55,"Same amount of benefit for every applicant regardless of family size")</f>
        <v>18</v>
      </c>
      <c r="AT59" s="63" t="s">
        <v>413</v>
      </c>
      <c r="AU59" s="59">
        <f>COUNTIF(AT3:AT55,"Every six months")</f>
        <v>2</v>
      </c>
      <c r="BM59" s="63" t="s">
        <v>413</v>
      </c>
      <c r="BN59" s="59">
        <f>COUNTIF(BM3:BM55,"Every six months")</f>
        <v>1</v>
      </c>
      <c r="CS59" s="64" t="s">
        <v>255</v>
      </c>
      <c r="CT59" s="58">
        <f>COUNTIF(CT3:CT55,"Do not know")</f>
        <v>0</v>
      </c>
      <c r="CU59" s="58">
        <f t="shared" ref="CU59:CW59" si="57">COUNTIF(CU3:CU55,"Do not know")</f>
        <v>3</v>
      </c>
      <c r="CV59" s="59">
        <f t="shared" si="57"/>
        <v>1</v>
      </c>
      <c r="CW59" s="59">
        <f t="shared" si="57"/>
        <v>11</v>
      </c>
      <c r="DZ59" s="64" t="s">
        <v>255</v>
      </c>
      <c r="EA59" s="58">
        <f>COUNTIF(EA3:EA55,"Do not know")</f>
        <v>0</v>
      </c>
      <c r="EB59" s="58">
        <f t="shared" ref="EB59:ED59" si="58">COUNTIF(EB3:EB55,"Do not know")</f>
        <v>0</v>
      </c>
      <c r="EC59" s="58">
        <f t="shared" si="58"/>
        <v>6</v>
      </c>
      <c r="ED59" s="58">
        <f t="shared" si="58"/>
        <v>1</v>
      </c>
      <c r="EE59" s="59">
        <f>COUNTIF(EE3:EE55,"Do not know")</f>
        <v>0</v>
      </c>
      <c r="GJ59" s="64" t="s">
        <v>262</v>
      </c>
      <c r="GK59" s="59">
        <f>COUNTIF(GK3:GK55,"More than six months")</f>
        <v>1</v>
      </c>
      <c r="HK59" s="63" t="s">
        <v>361</v>
      </c>
      <c r="HL59" s="59">
        <f>COUNTIF(HL3:HL55,"Between three and six months")</f>
        <v>4</v>
      </c>
      <c r="IJ59" s="64" t="s">
        <v>361</v>
      </c>
      <c r="IK59" s="59">
        <f>COUNTIF(IK3:IK55,"Between three and six months")</f>
        <v>1</v>
      </c>
      <c r="OE59" s="64" t="s">
        <v>255</v>
      </c>
      <c r="OF59" s="68">
        <f>COUNTIF(OF3:OF55,"Do not know")</f>
        <v>1</v>
      </c>
      <c r="OG59" s="61">
        <f>COUNTIF(OG3:OG55,"Do not know")</f>
        <v>2</v>
      </c>
      <c r="OL59" s="64" t="s">
        <v>255</v>
      </c>
      <c r="OM59" s="68">
        <f>COUNTIF(OM3:OM55,"Do not know")</f>
        <v>3</v>
      </c>
      <c r="ON59" s="61">
        <f>COUNTIF(ON3:ON55,"Do not know")</f>
        <v>8</v>
      </c>
      <c r="PA59" s="64" t="s">
        <v>255</v>
      </c>
      <c r="PB59" s="61">
        <f>COUNTIF(PB3:PB55,"Do not know")</f>
        <v>1</v>
      </c>
      <c r="PC59" s="61">
        <f>COUNTIF(PC3:PC55,"Do not know")</f>
        <v>2</v>
      </c>
    </row>
    <row r="60" spans="1:427" ht="15.75" thickBot="1" x14ac:dyDescent="0.3">
      <c r="H60" s="63" t="s">
        <v>2803</v>
      </c>
      <c r="I60" s="59">
        <v>1</v>
      </c>
      <c r="T60" s="63" t="s">
        <v>246</v>
      </c>
      <c r="U60" s="59">
        <f>COUNTIF(U3:U55,"Between 2 to 5 years")</f>
        <v>2</v>
      </c>
      <c r="AF60" s="64" t="s">
        <v>413</v>
      </c>
      <c r="AG60" s="60">
        <f>COUNTIF(AF3:AF55,"Every six months")</f>
        <v>1</v>
      </c>
      <c r="AH60" s="64" t="s">
        <v>335</v>
      </c>
      <c r="AI60" s="59">
        <f>COUNTIF(AI3:AI55,"More than six years")</f>
        <v>32</v>
      </c>
      <c r="AR60" s="64" t="s">
        <v>311</v>
      </c>
      <c r="AS60" s="61">
        <f>COUNTIF(AR3:AR55,"Other, please specify:")</f>
        <v>3</v>
      </c>
      <c r="AT60" s="64" t="s">
        <v>311</v>
      </c>
      <c r="AU60" s="59">
        <f>COUNTIF(AT3:AT55,"Other, please specify:")</f>
        <v>1</v>
      </c>
      <c r="BM60" s="64" t="s">
        <v>311</v>
      </c>
      <c r="BN60" s="59">
        <f>COUNTIF(BM3:BM55,"Other, please specify:")</f>
        <v>1</v>
      </c>
      <c r="HK60" s="63" t="s">
        <v>262</v>
      </c>
      <c r="HL60" s="59">
        <f>COUNTIF(HL3:HL55,"More than six months")</f>
        <v>5</v>
      </c>
      <c r="IJ60" s="55"/>
    </row>
    <row r="61" spans="1:427" ht="15.75" thickBot="1" x14ac:dyDescent="0.3">
      <c r="H61" s="64" t="s">
        <v>2801</v>
      </c>
      <c r="I61" s="59">
        <v>5</v>
      </c>
      <c r="T61" s="64" t="s">
        <v>335</v>
      </c>
      <c r="U61" s="59">
        <f>COUNTIF(U3:U55,"More than six years")</f>
        <v>2</v>
      </c>
      <c r="HK61" s="64" t="s">
        <v>255</v>
      </c>
      <c r="HL61" s="59">
        <f>COUNTIF(HL3:HL55,"Do not know")</f>
        <v>1</v>
      </c>
    </row>
    <row r="62" spans="1:427" ht="15.75" thickBot="1" x14ac:dyDescent="0.3">
      <c r="H62" s="67" t="s">
        <v>3213</v>
      </c>
      <c r="I62" s="59" t="s">
        <v>3211</v>
      </c>
    </row>
    <row r="63" spans="1:427" ht="15.75" thickBot="1" x14ac:dyDescent="0.3">
      <c r="H63" s="63" t="s">
        <v>3214</v>
      </c>
      <c r="I63" s="59" t="s">
        <v>3211</v>
      </c>
    </row>
    <row r="64" spans="1:427" ht="15.75" thickBot="1" x14ac:dyDescent="0.3">
      <c r="H64" s="64" t="s">
        <v>3215</v>
      </c>
      <c r="I64" s="59" t="s">
        <v>3212</v>
      </c>
    </row>
  </sheetData>
  <autoFilter ref="NA2:NB59" xr:uid="{FFEAB335-A5EE-483F-A851-79E6191C40BA}"/>
  <mergeCells count="10">
    <mergeCell ref="J56:K56"/>
    <mergeCell ref="L56:M56"/>
    <mergeCell ref="T1:Y1"/>
    <mergeCell ref="BF1:BH1"/>
    <mergeCell ref="AR2:AS2"/>
    <mergeCell ref="AH1:AM1"/>
    <mergeCell ref="AU1:AZ1"/>
    <mergeCell ref="BE2:BF2"/>
    <mergeCell ref="J2:K2"/>
    <mergeCell ref="L2:M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1"/>
  <dimension ref="A1:N1084"/>
  <sheetViews>
    <sheetView zoomScaleNormal="100" workbookViewId="0">
      <pane ySplit="1" topLeftCell="A1042" activePane="bottomLeft" state="frozen"/>
      <selection pane="bottomLeft" activeCell="A1084" sqref="A1084"/>
    </sheetView>
  </sheetViews>
  <sheetFormatPr defaultColWidth="11.42578125" defaultRowHeight="15" x14ac:dyDescent="0.25"/>
  <cols>
    <col min="1" max="1" width="31.5703125" customWidth="1"/>
    <col min="2" max="2" width="31.140625" customWidth="1"/>
    <col min="3" max="3" width="21.28515625" customWidth="1"/>
    <col min="4" max="4" width="21.42578125" customWidth="1"/>
    <col min="5" max="5" width="20.28515625" style="40" customWidth="1"/>
    <col min="6" max="6" width="81.5703125" customWidth="1"/>
  </cols>
  <sheetData>
    <row r="1" spans="1:7" s="48" customFormat="1" ht="18" customHeight="1" thickBot="1" x14ac:dyDescent="0.3">
      <c r="A1" s="9" t="s">
        <v>782</v>
      </c>
      <c r="B1" s="9" t="s">
        <v>783</v>
      </c>
      <c r="C1" s="9" t="s">
        <v>784</v>
      </c>
      <c r="D1" s="9" t="s">
        <v>785</v>
      </c>
      <c r="E1" s="47" t="s">
        <v>786</v>
      </c>
      <c r="F1" s="9" t="s">
        <v>787</v>
      </c>
      <c r="G1" s="9" t="s">
        <v>788</v>
      </c>
    </row>
    <row r="2" spans="1:7" ht="15.75" thickBot="1" x14ac:dyDescent="0.3">
      <c r="A2" s="17" t="s">
        <v>678</v>
      </c>
      <c r="B2" s="11" t="s">
        <v>1096</v>
      </c>
      <c r="C2" s="8" t="s">
        <v>665</v>
      </c>
      <c r="D2" s="17" t="s">
        <v>2525</v>
      </c>
      <c r="E2" s="37" t="s">
        <v>2521</v>
      </c>
      <c r="F2" s="17" t="s">
        <v>2527</v>
      </c>
      <c r="G2" s="18" t="s">
        <v>240</v>
      </c>
    </row>
    <row r="3" spans="1:7" ht="15.75" thickBot="1" x14ac:dyDescent="0.3">
      <c r="A3" s="17" t="s">
        <v>349</v>
      </c>
      <c r="B3" s="11" t="s">
        <v>1096</v>
      </c>
      <c r="C3" s="8" t="s">
        <v>332</v>
      </c>
      <c r="D3" s="17" t="s">
        <v>2525</v>
      </c>
      <c r="E3" s="37" t="s">
        <v>2521</v>
      </c>
      <c r="F3" s="17" t="s">
        <v>2528</v>
      </c>
      <c r="G3" s="18" t="s">
        <v>240</v>
      </c>
    </row>
    <row r="4" spans="1:7" ht="15.75" thickBot="1" x14ac:dyDescent="0.3">
      <c r="A4" s="17" t="s">
        <v>2046</v>
      </c>
      <c r="B4" s="11" t="s">
        <v>1087</v>
      </c>
      <c r="C4" s="8" t="s">
        <v>2047</v>
      </c>
      <c r="D4" s="17" t="s">
        <v>408</v>
      </c>
      <c r="E4" s="41" t="s">
        <v>2048</v>
      </c>
      <c r="F4" s="17" t="s">
        <v>2526</v>
      </c>
      <c r="G4" s="18" t="s">
        <v>240</v>
      </c>
    </row>
    <row r="5" spans="1:7" ht="15.75" thickBot="1" x14ac:dyDescent="0.3">
      <c r="A5" s="17" t="s">
        <v>525</v>
      </c>
      <c r="B5" s="11" t="s">
        <v>1176</v>
      </c>
      <c r="C5" s="8" t="s">
        <v>512</v>
      </c>
      <c r="D5" s="8" t="s">
        <v>2534</v>
      </c>
      <c r="E5" s="42" t="s">
        <v>2085</v>
      </c>
      <c r="F5" s="17" t="s">
        <v>2535</v>
      </c>
      <c r="G5" s="18" t="s">
        <v>240</v>
      </c>
    </row>
    <row r="6" spans="1:7" ht="15.75" thickBot="1" x14ac:dyDescent="0.3">
      <c r="A6" s="17" t="s">
        <v>2046</v>
      </c>
      <c r="B6" s="11" t="s">
        <v>1175</v>
      </c>
      <c r="C6" s="8" t="s">
        <v>311</v>
      </c>
      <c r="D6" s="8" t="s">
        <v>249</v>
      </c>
      <c r="E6" s="38" t="s">
        <v>2086</v>
      </c>
      <c r="F6" s="16" t="s">
        <v>2087</v>
      </c>
      <c r="G6" s="18" t="s">
        <v>240</v>
      </c>
    </row>
    <row r="7" spans="1:7" ht="15.75" thickBot="1" x14ac:dyDescent="0.3">
      <c r="A7" s="17" t="s">
        <v>649</v>
      </c>
      <c r="B7" s="11" t="s">
        <v>1175</v>
      </c>
      <c r="C7" s="8" t="s">
        <v>311</v>
      </c>
      <c r="D7" s="17" t="s">
        <v>336</v>
      </c>
      <c r="E7" s="42" t="s">
        <v>2085</v>
      </c>
      <c r="F7" s="17" t="s">
        <v>2518</v>
      </c>
      <c r="G7" s="18" t="s">
        <v>240</v>
      </c>
    </row>
    <row r="8" spans="1:7" ht="15.75" thickBot="1" x14ac:dyDescent="0.3">
      <c r="A8" s="17" t="s">
        <v>628</v>
      </c>
      <c r="B8" s="11" t="s">
        <v>1163</v>
      </c>
      <c r="C8" s="8" t="s">
        <v>390</v>
      </c>
      <c r="D8" s="17" t="s">
        <v>2519</v>
      </c>
      <c r="E8" s="42" t="s">
        <v>2085</v>
      </c>
      <c r="F8" s="17" t="s">
        <v>2520</v>
      </c>
      <c r="G8" s="18" t="s">
        <v>240</v>
      </c>
    </row>
    <row r="9" spans="1:7" ht="15.75" thickBot="1" x14ac:dyDescent="0.3">
      <c r="A9" s="17" t="s">
        <v>628</v>
      </c>
      <c r="B9" s="11" t="s">
        <v>1177</v>
      </c>
      <c r="C9" s="8">
        <v>600</v>
      </c>
      <c r="D9" s="17">
        <v>650</v>
      </c>
      <c r="E9" s="37" t="s">
        <v>2521</v>
      </c>
      <c r="F9" s="17" t="s">
        <v>2520</v>
      </c>
      <c r="G9" s="18" t="s">
        <v>240</v>
      </c>
    </row>
    <row r="10" spans="1:7" ht="15.75" thickBot="1" x14ac:dyDescent="0.3">
      <c r="A10" s="17" t="s">
        <v>628</v>
      </c>
      <c r="B10" s="11" t="s">
        <v>1173</v>
      </c>
      <c r="C10" s="8" t="s">
        <v>2047</v>
      </c>
      <c r="D10" s="17" t="s">
        <v>282</v>
      </c>
      <c r="E10" s="41" t="s">
        <v>2048</v>
      </c>
      <c r="F10" s="17" t="s">
        <v>2520</v>
      </c>
      <c r="G10" s="18" t="s">
        <v>240</v>
      </c>
    </row>
    <row r="11" spans="1:7" ht="15.75" thickBot="1" x14ac:dyDescent="0.3">
      <c r="A11" s="17" t="s">
        <v>628</v>
      </c>
      <c r="B11" s="11" t="s">
        <v>1178</v>
      </c>
      <c r="C11" s="8" t="s">
        <v>311</v>
      </c>
      <c r="D11" s="8" t="s">
        <v>2089</v>
      </c>
      <c r="E11" s="38" t="s">
        <v>2086</v>
      </c>
      <c r="F11" s="16" t="s">
        <v>2087</v>
      </c>
      <c r="G11" s="18" t="s">
        <v>240</v>
      </c>
    </row>
    <row r="12" spans="1:7" ht="15.75" thickBot="1" x14ac:dyDescent="0.3">
      <c r="A12" s="17" t="s">
        <v>628</v>
      </c>
      <c r="B12" s="11" t="s">
        <v>1183</v>
      </c>
      <c r="C12" s="8">
        <v>1</v>
      </c>
      <c r="D12" s="8">
        <v>0</v>
      </c>
      <c r="E12" s="38" t="s">
        <v>2086</v>
      </c>
      <c r="F12" s="16" t="s">
        <v>2087</v>
      </c>
      <c r="G12" s="18" t="s">
        <v>240</v>
      </c>
    </row>
    <row r="13" spans="1:7" ht="15.75" thickBot="1" x14ac:dyDescent="0.3">
      <c r="A13" s="17" t="s">
        <v>2563</v>
      </c>
      <c r="B13" s="33" t="s">
        <v>1215</v>
      </c>
      <c r="C13" s="8">
        <v>0</v>
      </c>
      <c r="D13" s="8" t="s">
        <v>2047</v>
      </c>
      <c r="E13" s="39" t="s">
        <v>2510</v>
      </c>
      <c r="F13" s="16" t="s">
        <v>2826</v>
      </c>
      <c r="G13" s="35" t="s">
        <v>240</v>
      </c>
    </row>
    <row r="14" spans="1:7" ht="15.75" thickBot="1" x14ac:dyDescent="0.3">
      <c r="A14" s="17" t="s">
        <v>2573</v>
      </c>
      <c r="B14" s="33" t="s">
        <v>1215</v>
      </c>
      <c r="C14" s="8">
        <v>0</v>
      </c>
      <c r="D14" s="8" t="s">
        <v>2047</v>
      </c>
      <c r="E14" s="39" t="s">
        <v>2510</v>
      </c>
      <c r="F14" s="16" t="s">
        <v>2826</v>
      </c>
      <c r="G14" s="35" t="s">
        <v>240</v>
      </c>
    </row>
    <row r="15" spans="1:7" ht="15.75" thickBot="1" x14ac:dyDescent="0.3">
      <c r="A15" s="17" t="s">
        <v>2595</v>
      </c>
      <c r="B15" s="33" t="s">
        <v>1215</v>
      </c>
      <c r="C15" s="8">
        <v>0</v>
      </c>
      <c r="D15" s="8" t="s">
        <v>2047</v>
      </c>
      <c r="E15" s="39" t="s">
        <v>2510</v>
      </c>
      <c r="F15" s="16" t="s">
        <v>2826</v>
      </c>
      <c r="G15" s="35" t="s">
        <v>240</v>
      </c>
    </row>
    <row r="16" spans="1:7" ht="15.75" thickBot="1" x14ac:dyDescent="0.3">
      <c r="A16" s="17" t="s">
        <v>2616</v>
      </c>
      <c r="B16" s="33" t="s">
        <v>1215</v>
      </c>
      <c r="C16" s="8">
        <v>0</v>
      </c>
      <c r="D16" s="8" t="s">
        <v>2047</v>
      </c>
      <c r="E16" s="39" t="s">
        <v>2510</v>
      </c>
      <c r="F16" s="16" t="s">
        <v>2826</v>
      </c>
      <c r="G16" s="35" t="s">
        <v>240</v>
      </c>
    </row>
    <row r="17" spans="1:7" ht="15.75" thickBot="1" x14ac:dyDescent="0.3">
      <c r="A17" s="17" t="s">
        <v>377</v>
      </c>
      <c r="B17" s="11" t="s">
        <v>1225</v>
      </c>
      <c r="C17" s="8" t="s">
        <v>250</v>
      </c>
      <c r="D17" s="17" t="s">
        <v>311</v>
      </c>
      <c r="E17" s="42" t="s">
        <v>2085</v>
      </c>
      <c r="F17" s="16" t="s">
        <v>2520</v>
      </c>
      <c r="G17" s="18" t="s">
        <v>240</v>
      </c>
    </row>
    <row r="18" spans="1:7" ht="15.75" thickBot="1" x14ac:dyDescent="0.3">
      <c r="A18" s="17" t="s">
        <v>377</v>
      </c>
      <c r="B18" s="11" t="s">
        <v>1226</v>
      </c>
      <c r="C18" s="8" t="s">
        <v>2047</v>
      </c>
      <c r="D18" s="17" t="s">
        <v>2529</v>
      </c>
      <c r="E18" s="42" t="s">
        <v>2085</v>
      </c>
      <c r="F18" s="16" t="s">
        <v>2520</v>
      </c>
      <c r="G18" s="18" t="s">
        <v>240</v>
      </c>
    </row>
    <row r="19" spans="1:7" ht="15.75" thickBot="1" x14ac:dyDescent="0.3">
      <c r="A19" s="17" t="s">
        <v>443</v>
      </c>
      <c r="B19" s="11" t="s">
        <v>1353</v>
      </c>
      <c r="C19" s="8" t="s">
        <v>415</v>
      </c>
      <c r="D19" s="8" t="s">
        <v>251</v>
      </c>
      <c r="E19" s="43" t="s">
        <v>2777</v>
      </c>
      <c r="F19" s="17" t="s">
        <v>2090</v>
      </c>
      <c r="G19" s="18" t="s">
        <v>240</v>
      </c>
    </row>
    <row r="20" spans="1:7" ht="15.75" thickBot="1" x14ac:dyDescent="0.3">
      <c r="A20" s="17" t="s">
        <v>540</v>
      </c>
      <c r="B20" s="11" t="s">
        <v>1353</v>
      </c>
      <c r="C20" s="8" t="s">
        <v>415</v>
      </c>
      <c r="D20" s="8" t="s">
        <v>251</v>
      </c>
      <c r="E20" s="43" t="s">
        <v>2777</v>
      </c>
      <c r="F20" s="17" t="s">
        <v>2090</v>
      </c>
      <c r="G20" s="18" t="s">
        <v>240</v>
      </c>
    </row>
    <row r="21" spans="1:7" ht="15.75" thickBot="1" x14ac:dyDescent="0.3">
      <c r="A21" s="17" t="s">
        <v>649</v>
      </c>
      <c r="B21" s="11" t="s">
        <v>1353</v>
      </c>
      <c r="C21" s="8" t="s">
        <v>415</v>
      </c>
      <c r="D21" s="8" t="s">
        <v>251</v>
      </c>
      <c r="E21" s="43" t="s">
        <v>2777</v>
      </c>
      <c r="F21" s="17" t="s">
        <v>2090</v>
      </c>
      <c r="G21" s="18" t="s">
        <v>240</v>
      </c>
    </row>
    <row r="22" spans="1:7" ht="15.75" thickBot="1" x14ac:dyDescent="0.3">
      <c r="A22" s="17" t="s">
        <v>663</v>
      </c>
      <c r="B22" s="11" t="s">
        <v>1391</v>
      </c>
      <c r="C22" s="17" t="s">
        <v>650</v>
      </c>
      <c r="D22" s="17" t="s">
        <v>2517</v>
      </c>
      <c r="E22" s="42" t="s">
        <v>2085</v>
      </c>
      <c r="F22" s="17" t="s">
        <v>2520</v>
      </c>
      <c r="G22" s="18" t="s">
        <v>240</v>
      </c>
    </row>
    <row r="23" spans="1:7" ht="15.75" thickBot="1" x14ac:dyDescent="0.3">
      <c r="A23" s="17" t="s">
        <v>781</v>
      </c>
      <c r="B23" s="11" t="s">
        <v>1391</v>
      </c>
      <c r="C23" s="17" t="s">
        <v>770</v>
      </c>
      <c r="D23" s="17" t="s">
        <v>2517</v>
      </c>
      <c r="E23" s="42" t="s">
        <v>2085</v>
      </c>
      <c r="F23" s="17" t="s">
        <v>2520</v>
      </c>
      <c r="G23" s="18" t="s">
        <v>240</v>
      </c>
    </row>
    <row r="24" spans="1:7" ht="15.75" thickBot="1" x14ac:dyDescent="0.3">
      <c r="A24" s="17" t="s">
        <v>2028</v>
      </c>
      <c r="B24" s="11" t="s">
        <v>1391</v>
      </c>
      <c r="C24" s="17" t="s">
        <v>2018</v>
      </c>
      <c r="D24" s="17" t="s">
        <v>2517</v>
      </c>
      <c r="E24" s="42" t="s">
        <v>2085</v>
      </c>
      <c r="F24" s="17" t="s">
        <v>2520</v>
      </c>
      <c r="G24" s="18" t="s">
        <v>240</v>
      </c>
    </row>
    <row r="25" spans="1:7" ht="15.75" thickBot="1" x14ac:dyDescent="0.3">
      <c r="A25" s="17" t="s">
        <v>2046</v>
      </c>
      <c r="B25" s="11" t="s">
        <v>1391</v>
      </c>
      <c r="C25" s="17" t="s">
        <v>2031</v>
      </c>
      <c r="D25" s="17" t="s">
        <v>2517</v>
      </c>
      <c r="E25" s="42" t="s">
        <v>2085</v>
      </c>
      <c r="F25" s="17" t="s">
        <v>2520</v>
      </c>
      <c r="G25" s="18" t="s">
        <v>240</v>
      </c>
    </row>
    <row r="26" spans="1:7" ht="15.75" thickBot="1" x14ac:dyDescent="0.3">
      <c r="A26" s="17" t="s">
        <v>525</v>
      </c>
      <c r="B26" s="11" t="s">
        <v>1400</v>
      </c>
      <c r="C26" s="8" t="s">
        <v>311</v>
      </c>
      <c r="D26" s="17" t="s">
        <v>287</v>
      </c>
      <c r="E26" s="42" t="s">
        <v>2085</v>
      </c>
      <c r="F26" s="17" t="s">
        <v>2520</v>
      </c>
      <c r="G26" s="18" t="s">
        <v>240</v>
      </c>
    </row>
    <row r="27" spans="1:7" ht="15.75" thickBot="1" x14ac:dyDescent="0.3">
      <c r="A27" s="17" t="s">
        <v>525</v>
      </c>
      <c r="B27" s="11" t="s">
        <v>1404</v>
      </c>
      <c r="C27" s="8">
        <v>1</v>
      </c>
      <c r="D27" s="17">
        <v>0</v>
      </c>
      <c r="E27" s="42" t="s">
        <v>2085</v>
      </c>
      <c r="F27" s="17" t="s">
        <v>2520</v>
      </c>
      <c r="G27" s="18" t="s">
        <v>240</v>
      </c>
    </row>
    <row r="28" spans="1:7" ht="15.75" thickBot="1" x14ac:dyDescent="0.3">
      <c r="A28" s="17" t="s">
        <v>628</v>
      </c>
      <c r="B28" s="11" t="s">
        <v>1400</v>
      </c>
      <c r="C28" s="8" t="s">
        <v>311</v>
      </c>
      <c r="D28" s="17" t="s">
        <v>2297</v>
      </c>
      <c r="E28" s="42" t="s">
        <v>2085</v>
      </c>
      <c r="F28" s="17" t="s">
        <v>2520</v>
      </c>
      <c r="G28" s="18" t="s">
        <v>240</v>
      </c>
    </row>
    <row r="29" spans="1:7" ht="15.75" thickBot="1" x14ac:dyDescent="0.3">
      <c r="A29" s="17" t="s">
        <v>628</v>
      </c>
      <c r="B29" s="11" t="s">
        <v>1404</v>
      </c>
      <c r="C29" s="8">
        <v>1</v>
      </c>
      <c r="D29" s="17">
        <v>0</v>
      </c>
      <c r="E29" s="42" t="s">
        <v>2085</v>
      </c>
      <c r="F29" s="17" t="s">
        <v>2520</v>
      </c>
      <c r="G29" s="18" t="s">
        <v>240</v>
      </c>
    </row>
    <row r="30" spans="1:7" ht="15.75" thickBot="1" x14ac:dyDescent="0.3">
      <c r="A30" s="17" t="s">
        <v>649</v>
      </c>
      <c r="B30" s="11" t="s">
        <v>1400</v>
      </c>
      <c r="C30" s="8" t="s">
        <v>311</v>
      </c>
      <c r="D30" s="17" t="s">
        <v>2297</v>
      </c>
      <c r="E30" s="42" t="s">
        <v>2085</v>
      </c>
      <c r="F30" s="17" t="s">
        <v>2520</v>
      </c>
      <c r="G30" s="18" t="s">
        <v>240</v>
      </c>
    </row>
    <row r="31" spans="1:7" ht="15.75" thickBot="1" x14ac:dyDescent="0.3">
      <c r="A31" s="17" t="s">
        <v>649</v>
      </c>
      <c r="B31" s="11" t="s">
        <v>1404</v>
      </c>
      <c r="C31" s="8">
        <v>1</v>
      </c>
      <c r="D31" s="17">
        <v>0</v>
      </c>
      <c r="E31" s="42" t="s">
        <v>2085</v>
      </c>
      <c r="F31" s="17" t="s">
        <v>2520</v>
      </c>
      <c r="G31" s="18" t="s">
        <v>240</v>
      </c>
    </row>
    <row r="32" spans="1:7" ht="15.75" thickBot="1" x14ac:dyDescent="0.3">
      <c r="A32" s="17" t="s">
        <v>328</v>
      </c>
      <c r="B32" s="11" t="s">
        <v>1509</v>
      </c>
      <c r="C32" s="8" t="s">
        <v>311</v>
      </c>
      <c r="D32" s="17" t="s">
        <v>358</v>
      </c>
      <c r="E32" s="42" t="s">
        <v>2085</v>
      </c>
      <c r="F32" s="17" t="s">
        <v>2520</v>
      </c>
      <c r="G32" s="18" t="s">
        <v>240</v>
      </c>
    </row>
    <row r="33" spans="1:7" ht="15.75" thickBot="1" x14ac:dyDescent="0.3">
      <c r="A33" s="17" t="s">
        <v>328</v>
      </c>
      <c r="B33" s="11" t="s">
        <v>1516</v>
      </c>
      <c r="C33" s="8">
        <v>1</v>
      </c>
      <c r="D33" s="17">
        <v>0</v>
      </c>
      <c r="E33" s="42" t="s">
        <v>2085</v>
      </c>
      <c r="F33" s="17" t="s">
        <v>2520</v>
      </c>
      <c r="G33" s="18" t="s">
        <v>240</v>
      </c>
    </row>
    <row r="34" spans="1:7" ht="15.75" thickBot="1" x14ac:dyDescent="0.3">
      <c r="A34" s="17" t="s">
        <v>649</v>
      </c>
      <c r="B34" s="11" t="s">
        <v>1509</v>
      </c>
      <c r="C34" s="8" t="s">
        <v>311</v>
      </c>
      <c r="D34" s="17" t="s">
        <v>358</v>
      </c>
      <c r="E34" s="42" t="s">
        <v>2085</v>
      </c>
      <c r="F34" s="17" t="s">
        <v>2520</v>
      </c>
      <c r="G34" s="18" t="s">
        <v>240</v>
      </c>
    </row>
    <row r="35" spans="1:7" ht="15.75" thickBot="1" x14ac:dyDescent="0.3">
      <c r="A35" s="17" t="s">
        <v>649</v>
      </c>
      <c r="B35" s="11" t="s">
        <v>1516</v>
      </c>
      <c r="C35" s="8">
        <v>1</v>
      </c>
      <c r="D35" s="17">
        <v>0</v>
      </c>
      <c r="E35" s="42" t="s">
        <v>2085</v>
      </c>
      <c r="F35" s="17" t="s">
        <v>2520</v>
      </c>
      <c r="G35" s="18" t="s">
        <v>240</v>
      </c>
    </row>
    <row r="36" spans="1:7" ht="15.75" thickBot="1" x14ac:dyDescent="0.3">
      <c r="A36" s="17" t="s">
        <v>781</v>
      </c>
      <c r="B36" s="11" t="s">
        <v>1745</v>
      </c>
      <c r="C36" s="8" t="s">
        <v>776</v>
      </c>
      <c r="D36" s="8" t="s">
        <v>400</v>
      </c>
      <c r="E36" s="38" t="s">
        <v>2086</v>
      </c>
      <c r="F36" s="19" t="s">
        <v>2087</v>
      </c>
      <c r="G36" s="18" t="s">
        <v>240</v>
      </c>
    </row>
    <row r="37" spans="1:7" ht="15.75" thickBot="1" x14ac:dyDescent="0.3">
      <c r="A37" s="17" t="s">
        <v>628</v>
      </c>
      <c r="B37" s="11" t="s">
        <v>1827</v>
      </c>
      <c r="C37" s="8" t="s">
        <v>311</v>
      </c>
      <c r="D37" s="8" t="s">
        <v>299</v>
      </c>
      <c r="E37" s="38" t="s">
        <v>2086</v>
      </c>
      <c r="F37" s="19" t="s">
        <v>2087</v>
      </c>
      <c r="G37" s="18" t="s">
        <v>240</v>
      </c>
    </row>
    <row r="38" spans="1:7" ht="15.75" thickBot="1" x14ac:dyDescent="0.3">
      <c r="A38" s="17" t="s">
        <v>628</v>
      </c>
      <c r="B38" s="11" t="s">
        <v>1834</v>
      </c>
      <c r="C38" s="8">
        <v>1</v>
      </c>
      <c r="D38" s="8">
        <v>0</v>
      </c>
      <c r="E38" s="38" t="s">
        <v>2086</v>
      </c>
      <c r="F38" s="19" t="s">
        <v>2087</v>
      </c>
      <c r="G38" s="18" t="s">
        <v>240</v>
      </c>
    </row>
    <row r="39" spans="1:7" ht="15.75" thickBot="1" x14ac:dyDescent="0.3">
      <c r="A39" s="17" t="s">
        <v>525</v>
      </c>
      <c r="B39" s="11" t="s">
        <v>1954</v>
      </c>
      <c r="C39" s="8" t="s">
        <v>287</v>
      </c>
      <c r="D39" s="8" t="s">
        <v>2537</v>
      </c>
      <c r="E39" s="43" t="s">
        <v>2777</v>
      </c>
      <c r="F39" s="19" t="s">
        <v>2536</v>
      </c>
      <c r="G39" s="18" t="s">
        <v>240</v>
      </c>
    </row>
    <row r="40" spans="1:7" ht="15.75" thickBot="1" x14ac:dyDescent="0.3">
      <c r="A40" s="17" t="s">
        <v>525</v>
      </c>
      <c r="B40" s="11" t="s">
        <v>1968</v>
      </c>
      <c r="C40" s="8" t="s">
        <v>523</v>
      </c>
      <c r="D40" s="8" t="s">
        <v>2695</v>
      </c>
      <c r="E40" s="42" t="s">
        <v>2085</v>
      </c>
      <c r="F40" s="17" t="s">
        <v>2520</v>
      </c>
      <c r="G40" s="18" t="s">
        <v>240</v>
      </c>
    </row>
    <row r="41" spans="1:7" ht="15.75" thickBot="1" x14ac:dyDescent="0.3">
      <c r="A41" s="17" t="s">
        <v>407</v>
      </c>
      <c r="B41" s="11" t="s">
        <v>1111</v>
      </c>
      <c r="C41" s="8" t="s">
        <v>309</v>
      </c>
      <c r="D41" s="17"/>
      <c r="E41" s="43" t="s">
        <v>2777</v>
      </c>
      <c r="F41" s="19" t="s">
        <v>2522</v>
      </c>
      <c r="G41" s="23" t="s">
        <v>252</v>
      </c>
    </row>
    <row r="42" spans="1:7" ht="15.75" thickBot="1" x14ac:dyDescent="0.3">
      <c r="A42" s="17" t="s">
        <v>427</v>
      </c>
      <c r="B42" s="11" t="s">
        <v>1111</v>
      </c>
      <c r="C42" s="8" t="s">
        <v>409</v>
      </c>
      <c r="D42" s="17"/>
      <c r="E42" s="43" t="s">
        <v>2777</v>
      </c>
      <c r="F42" s="19" t="s">
        <v>2522</v>
      </c>
      <c r="G42" s="23" t="s">
        <v>252</v>
      </c>
    </row>
    <row r="43" spans="1:7" ht="15.75" thickBot="1" x14ac:dyDescent="0.3">
      <c r="A43" s="17" t="s">
        <v>769</v>
      </c>
      <c r="B43" s="11" t="s">
        <v>1111</v>
      </c>
      <c r="C43" s="8" t="s">
        <v>309</v>
      </c>
      <c r="D43" s="17"/>
      <c r="E43" s="43" t="s">
        <v>2777</v>
      </c>
      <c r="F43" s="19" t="s">
        <v>2522</v>
      </c>
      <c r="G43" s="23" t="s">
        <v>252</v>
      </c>
    </row>
    <row r="44" spans="1:7" ht="15.75" thickBot="1" x14ac:dyDescent="0.3">
      <c r="A44" s="17" t="s">
        <v>509</v>
      </c>
      <c r="B44" s="11" t="s">
        <v>1137</v>
      </c>
      <c r="C44" s="8" t="s">
        <v>311</v>
      </c>
      <c r="D44" s="8" t="s">
        <v>249</v>
      </c>
      <c r="E44" s="38" t="s">
        <v>2086</v>
      </c>
      <c r="F44" s="19" t="s">
        <v>2087</v>
      </c>
      <c r="G44" s="18" t="s">
        <v>240</v>
      </c>
    </row>
    <row r="45" spans="1:7" ht="15.75" thickBot="1" x14ac:dyDescent="0.3">
      <c r="A45" s="17" t="s">
        <v>718</v>
      </c>
      <c r="B45" s="11" t="s">
        <v>1137</v>
      </c>
      <c r="C45" s="8" t="s">
        <v>311</v>
      </c>
      <c r="D45" s="8" t="s">
        <v>249</v>
      </c>
      <c r="E45" s="38" t="s">
        <v>2086</v>
      </c>
      <c r="F45" s="19" t="s">
        <v>2087</v>
      </c>
      <c r="G45" s="18" t="s">
        <v>240</v>
      </c>
    </row>
    <row r="46" spans="1:7" ht="15.75" thickBot="1" x14ac:dyDescent="0.3">
      <c r="A46" s="17" t="s">
        <v>733</v>
      </c>
      <c r="B46" s="11" t="s">
        <v>1137</v>
      </c>
      <c r="C46" s="8" t="s">
        <v>311</v>
      </c>
      <c r="D46" s="8" t="s">
        <v>249</v>
      </c>
      <c r="E46" s="38" t="s">
        <v>2086</v>
      </c>
      <c r="F46" s="19" t="s">
        <v>2087</v>
      </c>
      <c r="G46" s="18" t="s">
        <v>240</v>
      </c>
    </row>
    <row r="47" spans="1:7" ht="15.75" thickBot="1" x14ac:dyDescent="0.3">
      <c r="A47" s="17" t="s">
        <v>509</v>
      </c>
      <c r="B47" s="11" t="s">
        <v>1149</v>
      </c>
      <c r="C47" s="8" t="s">
        <v>311</v>
      </c>
      <c r="D47" s="8" t="s">
        <v>2511</v>
      </c>
      <c r="E47" s="41" t="s">
        <v>2776</v>
      </c>
      <c r="F47" s="19" t="s">
        <v>2509</v>
      </c>
      <c r="G47" s="18" t="s">
        <v>240</v>
      </c>
    </row>
    <row r="48" spans="1:7" ht="15.75" thickBot="1" x14ac:dyDescent="0.3">
      <c r="A48" s="17" t="s">
        <v>718</v>
      </c>
      <c r="B48" s="11" t="s">
        <v>1149</v>
      </c>
      <c r="C48" s="8" t="s">
        <v>311</v>
      </c>
      <c r="D48" s="8" t="s">
        <v>2511</v>
      </c>
      <c r="E48" s="41" t="s">
        <v>2776</v>
      </c>
      <c r="F48" s="19" t="s">
        <v>2509</v>
      </c>
      <c r="G48" s="18" t="s">
        <v>240</v>
      </c>
    </row>
    <row r="49" spans="1:7" ht="15.75" thickBot="1" x14ac:dyDescent="0.3">
      <c r="A49" s="17" t="s">
        <v>733</v>
      </c>
      <c r="B49" s="11" t="s">
        <v>1149</v>
      </c>
      <c r="C49" s="8" t="s">
        <v>311</v>
      </c>
      <c r="D49" s="8" t="s">
        <v>2511</v>
      </c>
      <c r="E49" s="41" t="s">
        <v>2776</v>
      </c>
      <c r="F49" s="19" t="s">
        <v>2509</v>
      </c>
      <c r="G49" s="18" t="s">
        <v>240</v>
      </c>
    </row>
    <row r="50" spans="1:7" ht="15.75" thickBot="1" x14ac:dyDescent="0.3">
      <c r="A50" s="17" t="s">
        <v>700</v>
      </c>
      <c r="B50" s="11" t="s">
        <v>1379</v>
      </c>
      <c r="C50" s="8" t="s">
        <v>691</v>
      </c>
      <c r="D50" s="8" t="s">
        <v>2538</v>
      </c>
      <c r="E50" s="42" t="s">
        <v>2085</v>
      </c>
      <c r="F50" s="19" t="s">
        <v>2520</v>
      </c>
      <c r="G50" s="18" t="s">
        <v>240</v>
      </c>
    </row>
    <row r="51" spans="1:7" ht="15.75" thickBot="1" x14ac:dyDescent="0.3">
      <c r="A51" s="17" t="s">
        <v>700</v>
      </c>
      <c r="B51" s="11" t="s">
        <v>1478</v>
      </c>
      <c r="C51" s="8" t="s">
        <v>694</v>
      </c>
      <c r="D51" s="8" t="s">
        <v>2539</v>
      </c>
      <c r="E51" s="42" t="s">
        <v>2085</v>
      </c>
      <c r="F51" s="19" t="s">
        <v>2520</v>
      </c>
      <c r="G51" s="18" t="s">
        <v>240</v>
      </c>
    </row>
    <row r="52" spans="1:7" ht="15.75" thickBot="1" x14ac:dyDescent="0.3">
      <c r="A52" s="17" t="s">
        <v>585</v>
      </c>
      <c r="B52" s="11" t="s">
        <v>1490</v>
      </c>
      <c r="C52" s="8" t="s">
        <v>577</v>
      </c>
      <c r="D52" s="8" t="s">
        <v>2540</v>
      </c>
      <c r="E52" s="42" t="s">
        <v>2085</v>
      </c>
      <c r="F52" s="19" t="s">
        <v>2520</v>
      </c>
      <c r="G52" s="18" t="s">
        <v>240</v>
      </c>
    </row>
    <row r="53" spans="1:7" ht="15.75" thickBot="1" x14ac:dyDescent="0.3">
      <c r="A53" s="17" t="s">
        <v>540</v>
      </c>
      <c r="B53" s="11" t="s">
        <v>1715</v>
      </c>
      <c r="C53" s="8" t="s">
        <v>311</v>
      </c>
      <c r="D53" s="8" t="s">
        <v>2541</v>
      </c>
      <c r="E53" s="41" t="s">
        <v>2776</v>
      </c>
      <c r="F53" s="19" t="s">
        <v>2544</v>
      </c>
      <c r="G53" s="18" t="s">
        <v>240</v>
      </c>
    </row>
    <row r="54" spans="1:7" ht="15.75" thickBot="1" x14ac:dyDescent="0.3">
      <c r="A54" s="17" t="s">
        <v>540</v>
      </c>
      <c r="B54" s="11" t="s">
        <v>1720</v>
      </c>
      <c r="C54" s="8">
        <v>1</v>
      </c>
      <c r="D54" s="8">
        <v>0</v>
      </c>
      <c r="E54" s="41" t="s">
        <v>2776</v>
      </c>
      <c r="F54" s="19" t="s">
        <v>2544</v>
      </c>
      <c r="G54" s="18" t="s">
        <v>240</v>
      </c>
    </row>
    <row r="55" spans="1:7" ht="15.75" thickBot="1" x14ac:dyDescent="0.3">
      <c r="A55" s="17" t="s">
        <v>603</v>
      </c>
      <c r="B55" s="11" t="s">
        <v>1715</v>
      </c>
      <c r="C55" s="22" t="s">
        <v>311</v>
      </c>
      <c r="D55" s="8" t="s">
        <v>2541</v>
      </c>
      <c r="E55" s="41" t="s">
        <v>2776</v>
      </c>
      <c r="F55" s="19" t="s">
        <v>2545</v>
      </c>
      <c r="G55" s="18" t="s">
        <v>240</v>
      </c>
    </row>
    <row r="56" spans="1:7" ht="15.75" thickBot="1" x14ac:dyDescent="0.3">
      <c r="A56" s="17" t="s">
        <v>603</v>
      </c>
      <c r="B56" s="11" t="s">
        <v>1720</v>
      </c>
      <c r="C56" s="22">
        <v>1</v>
      </c>
      <c r="D56" s="8">
        <v>0</v>
      </c>
      <c r="E56" s="41" t="s">
        <v>2776</v>
      </c>
      <c r="F56" s="19" t="s">
        <v>2545</v>
      </c>
      <c r="G56" s="18" t="s">
        <v>240</v>
      </c>
    </row>
    <row r="57" spans="1:7" ht="15.75" thickBot="1" x14ac:dyDescent="0.3">
      <c r="A57" s="17" t="s">
        <v>700</v>
      </c>
      <c r="B57" s="11" t="s">
        <v>1715</v>
      </c>
      <c r="C57" s="22" t="s">
        <v>311</v>
      </c>
      <c r="D57" s="8" t="s">
        <v>2541</v>
      </c>
      <c r="E57" s="41" t="s">
        <v>2776</v>
      </c>
      <c r="F57" s="19" t="s">
        <v>2545</v>
      </c>
      <c r="G57" s="18" t="s">
        <v>240</v>
      </c>
    </row>
    <row r="58" spans="1:7" ht="15.75" thickBot="1" x14ac:dyDescent="0.3">
      <c r="A58" s="17" t="s">
        <v>700</v>
      </c>
      <c r="B58" s="11" t="s">
        <v>1720</v>
      </c>
      <c r="C58" s="22">
        <v>1</v>
      </c>
      <c r="D58" s="8">
        <v>0</v>
      </c>
      <c r="E58" s="41" t="s">
        <v>2776</v>
      </c>
      <c r="F58" s="19" t="s">
        <v>2545</v>
      </c>
      <c r="G58" s="18" t="s">
        <v>240</v>
      </c>
    </row>
    <row r="59" spans="1:7" ht="15.75" thickBot="1" x14ac:dyDescent="0.3">
      <c r="A59" s="17" t="s">
        <v>718</v>
      </c>
      <c r="B59" s="11" t="s">
        <v>1715</v>
      </c>
      <c r="C59" s="22" t="s">
        <v>311</v>
      </c>
      <c r="D59" s="8" t="s">
        <v>2541</v>
      </c>
      <c r="E59" s="41" t="s">
        <v>2776</v>
      </c>
      <c r="F59" s="19" t="s">
        <v>2545</v>
      </c>
      <c r="G59" s="18" t="s">
        <v>240</v>
      </c>
    </row>
    <row r="60" spans="1:7" ht="15.75" thickBot="1" x14ac:dyDescent="0.3">
      <c r="A60" s="17" t="s">
        <v>718</v>
      </c>
      <c r="B60" s="11" t="s">
        <v>1720</v>
      </c>
      <c r="C60" s="22">
        <v>1</v>
      </c>
      <c r="D60" s="8">
        <v>0</v>
      </c>
      <c r="E60" s="41" t="s">
        <v>2776</v>
      </c>
      <c r="F60" s="19" t="s">
        <v>2545</v>
      </c>
      <c r="G60" s="18" t="s">
        <v>240</v>
      </c>
    </row>
    <row r="61" spans="1:7" ht="15.75" thickBot="1" x14ac:dyDescent="0.3">
      <c r="A61" s="17" t="s">
        <v>733</v>
      </c>
      <c r="B61" s="11" t="s">
        <v>1715</v>
      </c>
      <c r="C61" s="22" t="s">
        <v>311</v>
      </c>
      <c r="D61" s="8" t="s">
        <v>2541</v>
      </c>
      <c r="E61" s="41" t="s">
        <v>2776</v>
      </c>
      <c r="F61" s="19" t="s">
        <v>2545</v>
      </c>
      <c r="G61" s="18" t="s">
        <v>240</v>
      </c>
    </row>
    <row r="62" spans="1:7" ht="15.75" thickBot="1" x14ac:dyDescent="0.3">
      <c r="A62" s="17" t="s">
        <v>733</v>
      </c>
      <c r="B62" s="11" t="s">
        <v>1720</v>
      </c>
      <c r="C62" s="22">
        <v>1</v>
      </c>
      <c r="D62" s="8">
        <v>0</v>
      </c>
      <c r="E62" s="41" t="s">
        <v>2776</v>
      </c>
      <c r="F62" s="19" t="s">
        <v>2545</v>
      </c>
      <c r="G62" s="18" t="s">
        <v>240</v>
      </c>
    </row>
    <row r="63" spans="1:7" ht="15.75" thickBot="1" x14ac:dyDescent="0.3">
      <c r="A63" s="17" t="s">
        <v>743</v>
      </c>
      <c r="B63" s="11" t="s">
        <v>1715</v>
      </c>
      <c r="C63" s="22" t="s">
        <v>311</v>
      </c>
      <c r="D63" s="8" t="s">
        <v>2541</v>
      </c>
      <c r="E63" s="41" t="s">
        <v>2776</v>
      </c>
      <c r="F63" s="19" t="s">
        <v>2545</v>
      </c>
      <c r="G63" s="18" t="s">
        <v>240</v>
      </c>
    </row>
    <row r="64" spans="1:7" ht="15.75" thickBot="1" x14ac:dyDescent="0.3">
      <c r="A64" s="17" t="s">
        <v>743</v>
      </c>
      <c r="B64" s="11" t="s">
        <v>1720</v>
      </c>
      <c r="C64" s="22">
        <v>1</v>
      </c>
      <c r="D64" s="8">
        <v>0</v>
      </c>
      <c r="E64" s="41" t="s">
        <v>2776</v>
      </c>
      <c r="F64" s="19" t="s">
        <v>2545</v>
      </c>
      <c r="G64" s="18" t="s">
        <v>240</v>
      </c>
    </row>
    <row r="65" spans="1:7" ht="15.75" thickBot="1" x14ac:dyDescent="0.3">
      <c r="A65" s="17" t="s">
        <v>603</v>
      </c>
      <c r="B65" s="11" t="s">
        <v>1882</v>
      </c>
      <c r="C65" s="22" t="s">
        <v>521</v>
      </c>
      <c r="D65" s="8" t="s">
        <v>2515</v>
      </c>
      <c r="E65" s="41" t="s">
        <v>2776</v>
      </c>
      <c r="F65" s="19" t="s">
        <v>2509</v>
      </c>
      <c r="G65" s="18" t="s">
        <v>240</v>
      </c>
    </row>
    <row r="66" spans="1:7" ht="15.75" thickBot="1" x14ac:dyDescent="0.3">
      <c r="A66" s="17" t="s">
        <v>718</v>
      </c>
      <c r="B66" s="11" t="s">
        <v>1882</v>
      </c>
      <c r="C66" s="22" t="s">
        <v>311</v>
      </c>
      <c r="D66" s="8" t="s">
        <v>2515</v>
      </c>
      <c r="E66" s="41" t="s">
        <v>2776</v>
      </c>
      <c r="F66" s="19" t="s">
        <v>2509</v>
      </c>
      <c r="G66" s="18" t="s">
        <v>240</v>
      </c>
    </row>
    <row r="67" spans="1:7" ht="15.75" thickBot="1" x14ac:dyDescent="0.3">
      <c r="A67" s="17" t="s">
        <v>718</v>
      </c>
      <c r="B67" s="11" t="s">
        <v>1890</v>
      </c>
      <c r="C67" s="22">
        <v>1</v>
      </c>
      <c r="D67" s="8">
        <v>0</v>
      </c>
      <c r="E67" s="41" t="s">
        <v>2776</v>
      </c>
      <c r="F67" s="19" t="s">
        <v>2509</v>
      </c>
      <c r="G67" s="18" t="s">
        <v>240</v>
      </c>
    </row>
    <row r="68" spans="1:7" ht="15.75" thickBot="1" x14ac:dyDescent="0.3">
      <c r="A68" s="17" t="s">
        <v>733</v>
      </c>
      <c r="B68" s="11" t="s">
        <v>1882</v>
      </c>
      <c r="C68" s="22" t="s">
        <v>311</v>
      </c>
      <c r="D68" s="8" t="s">
        <v>2515</v>
      </c>
      <c r="E68" s="41" t="s">
        <v>2776</v>
      </c>
      <c r="F68" s="19" t="s">
        <v>2509</v>
      </c>
      <c r="G68" s="18" t="s">
        <v>240</v>
      </c>
    </row>
    <row r="69" spans="1:7" ht="15.75" thickBot="1" x14ac:dyDescent="0.3">
      <c r="A69" s="17" t="s">
        <v>733</v>
      </c>
      <c r="B69" s="11" t="s">
        <v>1890</v>
      </c>
      <c r="C69" s="22">
        <v>1</v>
      </c>
      <c r="D69" s="8">
        <v>0</v>
      </c>
      <c r="E69" s="41" t="s">
        <v>2776</v>
      </c>
      <c r="F69" s="19" t="s">
        <v>2509</v>
      </c>
      <c r="G69" s="18" t="s">
        <v>240</v>
      </c>
    </row>
    <row r="70" spans="1:7" ht="15.75" thickBot="1" x14ac:dyDescent="0.3">
      <c r="A70" s="17" t="s">
        <v>718</v>
      </c>
      <c r="B70" s="11" t="s">
        <v>1954</v>
      </c>
      <c r="C70" s="22" t="s">
        <v>311</v>
      </c>
      <c r="D70" s="8" t="s">
        <v>287</v>
      </c>
      <c r="E70" s="38" t="s">
        <v>2086</v>
      </c>
      <c r="F70" s="19" t="s">
        <v>2087</v>
      </c>
      <c r="G70" s="18" t="s">
        <v>240</v>
      </c>
    </row>
    <row r="71" spans="1:7" ht="15.75" thickBot="1" x14ac:dyDescent="0.3">
      <c r="A71" s="17" t="s">
        <v>718</v>
      </c>
      <c r="B71" s="11" t="s">
        <v>1964</v>
      </c>
      <c r="C71" s="22">
        <v>1</v>
      </c>
      <c r="D71" s="8">
        <v>0</v>
      </c>
      <c r="E71" s="38" t="s">
        <v>2086</v>
      </c>
      <c r="F71" s="19" t="s">
        <v>2087</v>
      </c>
      <c r="G71" s="18" t="s">
        <v>240</v>
      </c>
    </row>
    <row r="72" spans="1:7" ht="15.75" thickBot="1" x14ac:dyDescent="0.3">
      <c r="A72" s="17" t="s">
        <v>613</v>
      </c>
      <c r="B72" s="11" t="s">
        <v>1968</v>
      </c>
      <c r="C72" s="22" t="s">
        <v>610</v>
      </c>
      <c r="D72" s="8" t="s">
        <v>2047</v>
      </c>
      <c r="E72" s="39" t="s">
        <v>2510</v>
      </c>
      <c r="F72" s="19" t="s">
        <v>2516</v>
      </c>
      <c r="G72" s="18" t="s">
        <v>240</v>
      </c>
    </row>
    <row r="73" spans="1:7" ht="15.75" thickBot="1" x14ac:dyDescent="0.3">
      <c r="A73" s="17" t="s">
        <v>305</v>
      </c>
      <c r="B73" s="11" t="s">
        <v>1108</v>
      </c>
      <c r="C73" s="22">
        <v>375</v>
      </c>
      <c r="D73" s="17"/>
      <c r="E73" s="42" t="s">
        <v>2085</v>
      </c>
      <c r="F73" s="19" t="s">
        <v>2523</v>
      </c>
      <c r="G73" s="23" t="s">
        <v>252</v>
      </c>
    </row>
    <row r="74" spans="1:7" ht="15.75" thickBot="1" x14ac:dyDescent="0.3">
      <c r="A74" s="17" t="s">
        <v>278</v>
      </c>
      <c r="B74" s="11" t="s">
        <v>1108</v>
      </c>
      <c r="C74" s="22">
        <v>375</v>
      </c>
      <c r="D74" s="17"/>
      <c r="E74" s="42" t="s">
        <v>2085</v>
      </c>
      <c r="F74" s="19" t="s">
        <v>2523</v>
      </c>
      <c r="G74" s="23" t="s">
        <v>252</v>
      </c>
    </row>
    <row r="75" spans="1:7" ht="15.75" thickBot="1" x14ac:dyDescent="0.3">
      <c r="A75" s="17" t="s">
        <v>305</v>
      </c>
      <c r="B75" s="11" t="s">
        <v>1109</v>
      </c>
      <c r="C75" s="22">
        <v>120</v>
      </c>
      <c r="D75" s="17"/>
      <c r="E75" s="42" t="s">
        <v>2085</v>
      </c>
      <c r="F75" s="19" t="s">
        <v>2523</v>
      </c>
      <c r="G75" s="23" t="s">
        <v>252</v>
      </c>
    </row>
    <row r="76" spans="1:7" ht="15.75" thickBot="1" x14ac:dyDescent="0.3">
      <c r="A76" s="17" t="s">
        <v>278</v>
      </c>
      <c r="B76" s="11" t="s">
        <v>1109</v>
      </c>
      <c r="C76" s="22">
        <v>120</v>
      </c>
      <c r="D76" s="17"/>
      <c r="E76" s="42" t="s">
        <v>2085</v>
      </c>
      <c r="F76" s="19" t="s">
        <v>2523</v>
      </c>
      <c r="G76" s="23" t="s">
        <v>252</v>
      </c>
    </row>
    <row r="77" spans="1:7" ht="15.75" thickBot="1" x14ac:dyDescent="0.3">
      <c r="A77" s="17" t="s">
        <v>388</v>
      </c>
      <c r="B77" s="11" t="s">
        <v>1110</v>
      </c>
      <c r="C77" s="22">
        <v>115</v>
      </c>
      <c r="D77" s="17">
        <v>8</v>
      </c>
      <c r="E77" s="42" t="s">
        <v>2085</v>
      </c>
      <c r="F77" s="19" t="s">
        <v>2524</v>
      </c>
      <c r="G77" s="18" t="s">
        <v>240</v>
      </c>
    </row>
    <row r="78" spans="1:7" ht="15.75" thickBot="1" x14ac:dyDescent="0.3">
      <c r="A78" s="17" t="s">
        <v>494</v>
      </c>
      <c r="B78" s="11" t="s">
        <v>1110</v>
      </c>
      <c r="C78" s="22">
        <v>85</v>
      </c>
      <c r="D78" s="17">
        <v>4</v>
      </c>
      <c r="E78" s="37" t="s">
        <v>2521</v>
      </c>
      <c r="F78" s="19" t="s">
        <v>2520</v>
      </c>
      <c r="G78" s="18" t="s">
        <v>240</v>
      </c>
    </row>
    <row r="79" spans="1:7" ht="15.75" thickBot="1" x14ac:dyDescent="0.3">
      <c r="A79" s="17" t="s">
        <v>688</v>
      </c>
      <c r="B79" s="11" t="s">
        <v>1110</v>
      </c>
      <c r="C79" s="22">
        <v>70</v>
      </c>
      <c r="D79" s="17">
        <v>4</v>
      </c>
      <c r="E79" s="37" t="s">
        <v>2521</v>
      </c>
      <c r="F79" s="19" t="s">
        <v>2520</v>
      </c>
      <c r="G79" s="18" t="s">
        <v>240</v>
      </c>
    </row>
    <row r="80" spans="1:7" ht="15.75" thickBot="1" x14ac:dyDescent="0.3">
      <c r="A80" s="17" t="s">
        <v>388</v>
      </c>
      <c r="B80" s="11" t="s">
        <v>1115</v>
      </c>
      <c r="C80" s="22" t="s">
        <v>311</v>
      </c>
      <c r="D80" s="17" t="s">
        <v>2531</v>
      </c>
      <c r="E80" s="42" t="s">
        <v>2085</v>
      </c>
      <c r="F80" s="19" t="s">
        <v>2520</v>
      </c>
      <c r="G80" s="18" t="s">
        <v>240</v>
      </c>
    </row>
    <row r="81" spans="1:7" ht="15.75" thickBot="1" x14ac:dyDescent="0.3">
      <c r="A81" s="17" t="s">
        <v>388</v>
      </c>
      <c r="B81" s="11" t="s">
        <v>1123</v>
      </c>
      <c r="C81" s="17" t="s">
        <v>380</v>
      </c>
      <c r="D81" s="17" t="s">
        <v>2532</v>
      </c>
      <c r="E81" s="42" t="s">
        <v>2085</v>
      </c>
      <c r="F81" s="19" t="s">
        <v>2520</v>
      </c>
      <c r="G81" s="18" t="s">
        <v>240</v>
      </c>
    </row>
    <row r="82" spans="1:7" ht="15.75" thickBot="1" x14ac:dyDescent="0.3">
      <c r="A82" s="17" t="s">
        <v>494</v>
      </c>
      <c r="B82" s="11" t="s">
        <v>1289</v>
      </c>
      <c r="C82" s="22" t="s">
        <v>311</v>
      </c>
      <c r="D82" s="17" t="s">
        <v>411</v>
      </c>
      <c r="E82" s="37" t="s">
        <v>2521</v>
      </c>
      <c r="F82" s="19" t="s">
        <v>2520</v>
      </c>
      <c r="G82" s="18" t="s">
        <v>240</v>
      </c>
    </row>
    <row r="83" spans="1:7" ht="15.75" thickBot="1" x14ac:dyDescent="0.3">
      <c r="A83" s="17" t="s">
        <v>349</v>
      </c>
      <c r="B83" s="11" t="s">
        <v>1941</v>
      </c>
      <c r="C83" s="17" t="s">
        <v>347</v>
      </c>
      <c r="D83" s="17" t="s">
        <v>2530</v>
      </c>
      <c r="E83" s="42" t="s">
        <v>2085</v>
      </c>
      <c r="F83" s="19" t="s">
        <v>2520</v>
      </c>
      <c r="G83" s="18" t="s">
        <v>240</v>
      </c>
    </row>
    <row r="84" spans="1:7" ht="15.75" thickBot="1" x14ac:dyDescent="0.3">
      <c r="A84" s="17" t="s">
        <v>305</v>
      </c>
      <c r="B84" s="11" t="s">
        <v>1968</v>
      </c>
      <c r="C84" s="22" t="s">
        <v>2047</v>
      </c>
      <c r="D84" s="17" t="s">
        <v>2533</v>
      </c>
      <c r="E84" s="41" t="s">
        <v>2048</v>
      </c>
      <c r="F84" s="19" t="s">
        <v>2520</v>
      </c>
      <c r="G84" s="18" t="s">
        <v>240</v>
      </c>
    </row>
    <row r="85" spans="1:7" ht="15.75" thickBot="1" x14ac:dyDescent="0.3">
      <c r="A85" s="17" t="s">
        <v>755</v>
      </c>
      <c r="B85" s="11" t="s">
        <v>2012</v>
      </c>
      <c r="C85" s="17" t="s">
        <v>753</v>
      </c>
      <c r="D85" s="17" t="s">
        <v>2047</v>
      </c>
      <c r="E85" s="39" t="s">
        <v>2510</v>
      </c>
      <c r="F85" s="19" t="s">
        <v>2516</v>
      </c>
      <c r="G85" s="18" t="s">
        <v>240</v>
      </c>
    </row>
    <row r="86" spans="1:7" ht="15.75" thickBot="1" x14ac:dyDescent="0.3">
      <c r="A86" s="17" t="s">
        <v>2046</v>
      </c>
      <c r="B86" s="11" t="s">
        <v>1088</v>
      </c>
      <c r="C86" s="22" t="s">
        <v>2047</v>
      </c>
      <c r="D86" s="32">
        <v>44358</v>
      </c>
      <c r="E86" s="41" t="s">
        <v>2048</v>
      </c>
      <c r="F86" s="19" t="s">
        <v>2520</v>
      </c>
      <c r="G86" s="18" t="s">
        <v>240</v>
      </c>
    </row>
    <row r="87" spans="1:7" ht="15.75" thickBot="1" x14ac:dyDescent="0.3">
      <c r="A87" s="17" t="s">
        <v>2046</v>
      </c>
      <c r="B87" s="11" t="s">
        <v>1174</v>
      </c>
      <c r="C87" s="22" t="s">
        <v>2029</v>
      </c>
      <c r="D87" s="19" t="s">
        <v>2047</v>
      </c>
      <c r="E87" s="42" t="s">
        <v>2085</v>
      </c>
      <c r="F87" s="19" t="s">
        <v>2703</v>
      </c>
      <c r="G87" s="18" t="s">
        <v>240</v>
      </c>
    </row>
    <row r="88" spans="1:7" ht="15.75" thickBot="1" x14ac:dyDescent="0.3">
      <c r="A88" s="17" t="s">
        <v>2046</v>
      </c>
      <c r="B88" s="11" t="s">
        <v>1173</v>
      </c>
      <c r="C88" s="22" t="s">
        <v>311</v>
      </c>
      <c r="D88" s="19" t="s">
        <v>248</v>
      </c>
      <c r="E88" s="38" t="s">
        <v>2086</v>
      </c>
      <c r="F88" s="19" t="s">
        <v>2087</v>
      </c>
      <c r="G88" s="18" t="s">
        <v>240</v>
      </c>
    </row>
    <row r="89" spans="1:7" ht="15.75" thickBot="1" x14ac:dyDescent="0.3">
      <c r="A89" s="17" t="s">
        <v>2563</v>
      </c>
      <c r="B89" s="11" t="s">
        <v>1173</v>
      </c>
      <c r="C89" s="22" t="s">
        <v>311</v>
      </c>
      <c r="D89" s="19" t="s">
        <v>352</v>
      </c>
      <c r="E89" s="38" t="s">
        <v>2086</v>
      </c>
      <c r="F89" s="19" t="s">
        <v>2087</v>
      </c>
      <c r="G89" s="18" t="s">
        <v>240</v>
      </c>
    </row>
    <row r="90" spans="1:7" ht="15.75" thickBot="1" x14ac:dyDescent="0.3">
      <c r="A90" s="17" t="s">
        <v>2585</v>
      </c>
      <c r="B90" s="11" t="s">
        <v>1173</v>
      </c>
      <c r="C90" s="22" t="s">
        <v>311</v>
      </c>
      <c r="D90" s="19" t="s">
        <v>352</v>
      </c>
      <c r="E90" s="38" t="s">
        <v>2086</v>
      </c>
      <c r="F90" s="19" t="s">
        <v>2087</v>
      </c>
      <c r="G90" s="18" t="s">
        <v>240</v>
      </c>
    </row>
    <row r="91" spans="1:7" ht="15.75" thickBot="1" x14ac:dyDescent="0.3">
      <c r="A91" s="17" t="s">
        <v>2604</v>
      </c>
      <c r="B91" s="11" t="s">
        <v>1173</v>
      </c>
      <c r="C91" s="22" t="s">
        <v>311</v>
      </c>
      <c r="D91" s="19" t="s">
        <v>352</v>
      </c>
      <c r="E91" s="38" t="s">
        <v>2086</v>
      </c>
      <c r="F91" s="19" t="s">
        <v>2087</v>
      </c>
      <c r="G91" s="18" t="s">
        <v>240</v>
      </c>
    </row>
    <row r="92" spans="1:7" ht="15.75" thickBot="1" x14ac:dyDescent="0.3">
      <c r="A92" s="17" t="s">
        <v>328</v>
      </c>
      <c r="B92" s="33" t="s">
        <v>1173</v>
      </c>
      <c r="C92" s="36" t="s">
        <v>2047</v>
      </c>
      <c r="D92" s="19" t="s">
        <v>282</v>
      </c>
      <c r="E92" s="41" t="s">
        <v>2048</v>
      </c>
      <c r="F92" s="19" t="s">
        <v>2520</v>
      </c>
      <c r="G92" s="35" t="s">
        <v>240</v>
      </c>
    </row>
    <row r="93" spans="1:7" ht="15.75" thickBot="1" x14ac:dyDescent="0.3">
      <c r="A93" s="17" t="s">
        <v>377</v>
      </c>
      <c r="B93" s="33" t="s">
        <v>1173</v>
      </c>
      <c r="C93" s="36" t="s">
        <v>2047</v>
      </c>
      <c r="D93" s="19" t="s">
        <v>282</v>
      </c>
      <c r="E93" s="41" t="s">
        <v>2048</v>
      </c>
      <c r="F93" s="19" t="s">
        <v>2520</v>
      </c>
      <c r="G93" s="35" t="s">
        <v>240</v>
      </c>
    </row>
    <row r="94" spans="1:7" ht="15.75" thickBot="1" x14ac:dyDescent="0.3">
      <c r="A94" s="17" t="s">
        <v>2604</v>
      </c>
      <c r="B94" s="11" t="s">
        <v>1175</v>
      </c>
      <c r="C94" s="22" t="s">
        <v>311</v>
      </c>
      <c r="D94" s="19" t="s">
        <v>411</v>
      </c>
      <c r="E94" s="38" t="s">
        <v>2086</v>
      </c>
      <c r="F94" s="19" t="s">
        <v>2087</v>
      </c>
      <c r="G94" s="18" t="s">
        <v>240</v>
      </c>
    </row>
    <row r="95" spans="1:7" ht="15.75" thickBot="1" x14ac:dyDescent="0.3">
      <c r="A95" s="17" t="s">
        <v>2604</v>
      </c>
      <c r="B95" s="11" t="s">
        <v>1177</v>
      </c>
      <c r="C95" s="19">
        <v>0</v>
      </c>
      <c r="D95" s="19">
        <v>650</v>
      </c>
      <c r="E95" s="37" t="s">
        <v>2521</v>
      </c>
      <c r="F95" s="19" t="s">
        <v>2676</v>
      </c>
      <c r="G95" s="18" t="s">
        <v>240</v>
      </c>
    </row>
    <row r="96" spans="1:7" ht="15.75" thickBot="1" x14ac:dyDescent="0.3">
      <c r="A96" s="17" t="s">
        <v>2563</v>
      </c>
      <c r="B96" s="11" t="s">
        <v>1178</v>
      </c>
      <c r="C96" s="22" t="s">
        <v>311</v>
      </c>
      <c r="D96" s="19" t="s">
        <v>2047</v>
      </c>
      <c r="E96" s="43" t="s">
        <v>2777</v>
      </c>
      <c r="F96" s="19" t="s">
        <v>2671</v>
      </c>
      <c r="G96" s="18" t="s">
        <v>240</v>
      </c>
    </row>
    <row r="97" spans="1:14" ht="15.75" thickBot="1" x14ac:dyDescent="0.3">
      <c r="A97" s="17" t="s">
        <v>2563</v>
      </c>
      <c r="B97" s="11" t="s">
        <v>1163</v>
      </c>
      <c r="C97" s="22" t="s">
        <v>2519</v>
      </c>
      <c r="D97" s="22" t="s">
        <v>247</v>
      </c>
      <c r="E97" s="43" t="s">
        <v>2777</v>
      </c>
      <c r="F97" s="19" t="s">
        <v>2672</v>
      </c>
      <c r="G97" s="18" t="s">
        <v>240</v>
      </c>
    </row>
    <row r="98" spans="1:14" ht="15.75" thickBot="1" x14ac:dyDescent="0.3">
      <c r="A98" s="17" t="s">
        <v>2563</v>
      </c>
      <c r="B98" s="11" t="s">
        <v>1189</v>
      </c>
      <c r="C98" s="22" t="s">
        <v>311</v>
      </c>
      <c r="D98" s="19" t="s">
        <v>2047</v>
      </c>
      <c r="E98" s="43" t="s">
        <v>2777</v>
      </c>
      <c r="F98" s="19" t="s">
        <v>2671</v>
      </c>
      <c r="G98" s="18" t="s">
        <v>240</v>
      </c>
    </row>
    <row r="99" spans="1:14" ht="15.75" thickBot="1" x14ac:dyDescent="0.3">
      <c r="A99" s="17" t="s">
        <v>2563</v>
      </c>
      <c r="B99" s="11" t="s">
        <v>1225</v>
      </c>
      <c r="C99" s="22" t="s">
        <v>311</v>
      </c>
      <c r="D99" s="8" t="s">
        <v>2511</v>
      </c>
      <c r="E99" s="41" t="s">
        <v>2776</v>
      </c>
      <c r="F99" s="19" t="s">
        <v>2509</v>
      </c>
      <c r="G99" s="18" t="s">
        <v>240</v>
      </c>
    </row>
    <row r="100" spans="1:14" s="2" customFormat="1" ht="14.25" customHeight="1" thickBot="1" x14ac:dyDescent="0.3">
      <c r="A100" s="17" t="s">
        <v>2046</v>
      </c>
      <c r="B100" s="11" t="s">
        <v>1358</v>
      </c>
      <c r="C100" s="22" t="s">
        <v>2047</v>
      </c>
      <c r="D100" s="8" t="s">
        <v>2704</v>
      </c>
      <c r="E100" s="41" t="s">
        <v>2048</v>
      </c>
      <c r="F100" s="22" t="s">
        <v>2520</v>
      </c>
      <c r="G100" s="18" t="s">
        <v>240</v>
      </c>
      <c r="H100" s="26"/>
      <c r="I100" s="26"/>
      <c r="J100" s="14"/>
      <c r="K100" s="14"/>
      <c r="L100" s="14"/>
      <c r="M100" s="14"/>
      <c r="N100" s="14"/>
    </row>
    <row r="101" spans="1:14" s="2" customFormat="1" ht="15" customHeight="1" thickBot="1" x14ac:dyDescent="0.3">
      <c r="A101" s="25" t="s">
        <v>2563</v>
      </c>
      <c r="B101" s="11" t="s">
        <v>1358</v>
      </c>
      <c r="C101" s="22" t="s">
        <v>2047</v>
      </c>
      <c r="D101" s="19" t="s">
        <v>2677</v>
      </c>
      <c r="E101" s="41" t="s">
        <v>2048</v>
      </c>
      <c r="F101" s="22" t="s">
        <v>2520</v>
      </c>
      <c r="G101" s="18" t="s">
        <v>240</v>
      </c>
      <c r="H101" s="26"/>
      <c r="I101" s="26"/>
      <c r="J101" s="14"/>
      <c r="K101" s="14"/>
      <c r="L101" s="14"/>
      <c r="M101" s="14"/>
      <c r="N101" s="14"/>
    </row>
    <row r="102" spans="1:14" s="2" customFormat="1" ht="15.75" customHeight="1" thickBot="1" x14ac:dyDescent="0.3">
      <c r="A102" s="25" t="s">
        <v>2585</v>
      </c>
      <c r="B102" s="11" t="s">
        <v>1358</v>
      </c>
      <c r="C102" s="22" t="s">
        <v>2047</v>
      </c>
      <c r="D102" s="19" t="s">
        <v>2677</v>
      </c>
      <c r="E102" s="41" t="s">
        <v>2048</v>
      </c>
      <c r="F102" s="22" t="s">
        <v>2520</v>
      </c>
      <c r="G102" s="18" t="s">
        <v>240</v>
      </c>
      <c r="H102" s="26"/>
      <c r="I102" s="26"/>
      <c r="J102" s="14"/>
      <c r="K102" s="14"/>
      <c r="L102" s="14"/>
      <c r="M102" s="14"/>
      <c r="N102" s="14"/>
    </row>
    <row r="103" spans="1:14" s="2" customFormat="1" ht="15" customHeight="1" thickBot="1" x14ac:dyDescent="0.3">
      <c r="A103" s="25" t="s">
        <v>2604</v>
      </c>
      <c r="B103" s="11" t="s">
        <v>1358</v>
      </c>
      <c r="C103" s="22" t="s">
        <v>2047</v>
      </c>
      <c r="D103" s="19" t="s">
        <v>2678</v>
      </c>
      <c r="E103" s="41" t="s">
        <v>2048</v>
      </c>
      <c r="F103" s="22" t="s">
        <v>2520</v>
      </c>
      <c r="G103" s="18" t="s">
        <v>240</v>
      </c>
      <c r="H103" s="26"/>
      <c r="I103" s="26"/>
      <c r="J103" s="14"/>
      <c r="K103" s="14"/>
      <c r="L103" s="14"/>
      <c r="M103" s="14"/>
      <c r="N103" s="14"/>
    </row>
    <row r="104" spans="1:14" ht="15.75" thickBot="1" x14ac:dyDescent="0.3">
      <c r="A104" s="17" t="s">
        <v>2637</v>
      </c>
      <c r="B104" s="11" t="s">
        <v>1358</v>
      </c>
      <c r="C104" s="22" t="s">
        <v>2047</v>
      </c>
      <c r="D104" s="19" t="s">
        <v>2679</v>
      </c>
      <c r="E104" s="41" t="s">
        <v>2048</v>
      </c>
      <c r="F104" s="22" t="s">
        <v>2520</v>
      </c>
      <c r="G104" s="18" t="s">
        <v>240</v>
      </c>
      <c r="H104" s="27"/>
      <c r="I104" s="27"/>
      <c r="J104" s="15"/>
      <c r="K104" s="15"/>
      <c r="L104" s="15"/>
      <c r="M104" s="15"/>
      <c r="N104" s="15"/>
    </row>
    <row r="105" spans="1:14" ht="15.75" thickBot="1" x14ac:dyDescent="0.3">
      <c r="A105" s="17" t="s">
        <v>427</v>
      </c>
      <c r="B105" s="33" t="s">
        <v>1352</v>
      </c>
      <c r="C105" s="36" t="s">
        <v>415</v>
      </c>
      <c r="D105" s="19" t="s">
        <v>251</v>
      </c>
      <c r="E105" s="37" t="s">
        <v>2521</v>
      </c>
      <c r="F105" s="36" t="s">
        <v>2838</v>
      </c>
      <c r="G105" s="35" t="s">
        <v>240</v>
      </c>
      <c r="H105" s="27"/>
      <c r="I105" s="27"/>
      <c r="J105" s="34"/>
      <c r="K105" s="34"/>
      <c r="L105" s="34"/>
      <c r="M105" s="34"/>
      <c r="N105" s="34"/>
    </row>
    <row r="106" spans="1:14" ht="15.75" thickBot="1" x14ac:dyDescent="0.3">
      <c r="A106" s="17" t="s">
        <v>2563</v>
      </c>
      <c r="B106" s="11" t="s">
        <v>1572</v>
      </c>
      <c r="C106" s="19" t="s">
        <v>2555</v>
      </c>
      <c r="D106" s="19" t="s">
        <v>2689</v>
      </c>
      <c r="E106" s="42" t="s">
        <v>2085</v>
      </c>
      <c r="F106" s="22" t="s">
        <v>2520</v>
      </c>
      <c r="G106" s="18" t="s">
        <v>240</v>
      </c>
    </row>
    <row r="107" spans="1:14" ht="15.75" thickBot="1" x14ac:dyDescent="0.3">
      <c r="A107" s="17" t="s">
        <v>2563</v>
      </c>
      <c r="B107" s="11" t="s">
        <v>1573</v>
      </c>
      <c r="C107" s="19" t="s">
        <v>2556</v>
      </c>
      <c r="D107" s="19" t="s">
        <v>2680</v>
      </c>
      <c r="E107" s="42" t="s">
        <v>2085</v>
      </c>
      <c r="F107" s="22" t="s">
        <v>2520</v>
      </c>
      <c r="G107" s="18" t="s">
        <v>240</v>
      </c>
    </row>
    <row r="108" spans="1:14" ht="15.75" thickBot="1" x14ac:dyDescent="0.3">
      <c r="A108" s="17" t="s">
        <v>2563</v>
      </c>
      <c r="B108" s="11" t="s">
        <v>1589</v>
      </c>
      <c r="C108" s="19" t="s">
        <v>2047</v>
      </c>
      <c r="D108" s="19" t="s">
        <v>2690</v>
      </c>
      <c r="E108" s="39" t="s">
        <v>2510</v>
      </c>
      <c r="F108" s="19" t="s">
        <v>2681</v>
      </c>
      <c r="G108" s="18" t="s">
        <v>240</v>
      </c>
    </row>
    <row r="109" spans="1:14" ht="15.75" thickBot="1" x14ac:dyDescent="0.3">
      <c r="A109" s="17" t="s">
        <v>2585</v>
      </c>
      <c r="B109" s="11" t="s">
        <v>1905</v>
      </c>
      <c r="C109" s="19" t="s">
        <v>2581</v>
      </c>
      <c r="D109" s="19" t="s">
        <v>2684</v>
      </c>
      <c r="E109" s="42" t="s">
        <v>2085</v>
      </c>
      <c r="F109" s="22" t="s">
        <v>2520</v>
      </c>
      <c r="G109" s="18" t="s">
        <v>240</v>
      </c>
    </row>
    <row r="110" spans="1:14" ht="15.75" thickBot="1" x14ac:dyDescent="0.3">
      <c r="A110" s="17" t="s">
        <v>2585</v>
      </c>
      <c r="B110" s="11" t="s">
        <v>1894</v>
      </c>
      <c r="C110" s="19" t="s">
        <v>311</v>
      </c>
      <c r="D110" s="19" t="s">
        <v>2683</v>
      </c>
      <c r="E110" s="41" t="s">
        <v>2776</v>
      </c>
      <c r="F110" s="22" t="s">
        <v>2509</v>
      </c>
      <c r="G110" s="18" t="s">
        <v>240</v>
      </c>
    </row>
    <row r="111" spans="1:14" ht="15.75" thickBot="1" x14ac:dyDescent="0.3">
      <c r="A111" s="17" t="s">
        <v>2563</v>
      </c>
      <c r="B111" s="11" t="s">
        <v>1917</v>
      </c>
      <c r="C111" s="19" t="s">
        <v>2559</v>
      </c>
      <c r="D111" s="19" t="s">
        <v>2685</v>
      </c>
      <c r="E111" s="37" t="s">
        <v>2521</v>
      </c>
      <c r="F111" s="19" t="s">
        <v>2686</v>
      </c>
      <c r="G111" s="18" t="s">
        <v>240</v>
      </c>
    </row>
    <row r="112" spans="1:14" ht="15.75" thickBot="1" x14ac:dyDescent="0.3">
      <c r="A112" s="17" t="s">
        <v>2563</v>
      </c>
      <c r="B112" s="11" t="s">
        <v>1999</v>
      </c>
      <c r="C112" s="19" t="s">
        <v>2047</v>
      </c>
      <c r="D112" s="19" t="s">
        <v>2687</v>
      </c>
      <c r="E112" s="41" t="s">
        <v>2048</v>
      </c>
      <c r="F112" s="22" t="s">
        <v>2520</v>
      </c>
      <c r="G112" s="18" t="s">
        <v>240</v>
      </c>
    </row>
    <row r="113" spans="1:7" ht="15.75" thickBot="1" x14ac:dyDescent="0.3">
      <c r="A113" s="17" t="s">
        <v>2637</v>
      </c>
      <c r="B113" s="11" t="s">
        <v>1999</v>
      </c>
      <c r="C113" s="19" t="s">
        <v>2635</v>
      </c>
      <c r="D113" s="19" t="s">
        <v>2635</v>
      </c>
      <c r="E113" s="43" t="s">
        <v>2777</v>
      </c>
      <c r="F113" s="22" t="s">
        <v>2688</v>
      </c>
      <c r="G113" s="23" t="s">
        <v>252</v>
      </c>
    </row>
    <row r="114" spans="1:7" ht="15.75" thickBot="1" x14ac:dyDescent="0.3">
      <c r="A114" s="17" t="s">
        <v>2563</v>
      </c>
      <c r="B114" s="11" t="s">
        <v>2003</v>
      </c>
      <c r="C114" s="19" t="s">
        <v>2047</v>
      </c>
      <c r="D114" s="19" t="s">
        <v>2692</v>
      </c>
      <c r="E114" s="41" t="s">
        <v>2048</v>
      </c>
      <c r="F114" s="22" t="s">
        <v>2520</v>
      </c>
      <c r="G114" s="18" t="s">
        <v>240</v>
      </c>
    </row>
    <row r="115" spans="1:7" ht="15.75" thickBot="1" x14ac:dyDescent="0.3">
      <c r="A115" s="17" t="s">
        <v>2573</v>
      </c>
      <c r="B115" s="11" t="s">
        <v>1225</v>
      </c>
      <c r="C115" s="22" t="s">
        <v>311</v>
      </c>
      <c r="D115" s="22" t="s">
        <v>445</v>
      </c>
      <c r="E115" s="38" t="s">
        <v>2086</v>
      </c>
      <c r="F115" s="22" t="s">
        <v>2087</v>
      </c>
      <c r="G115" s="18" t="s">
        <v>240</v>
      </c>
    </row>
    <row r="116" spans="1:7" ht="15.75" thickBot="1" x14ac:dyDescent="0.3">
      <c r="A116" s="17" t="s">
        <v>2595</v>
      </c>
      <c r="B116" s="11" t="s">
        <v>1589</v>
      </c>
      <c r="C116" s="22" t="s">
        <v>2590</v>
      </c>
      <c r="D116" s="22" t="s">
        <v>2691</v>
      </c>
      <c r="E116" s="42" t="s">
        <v>2085</v>
      </c>
      <c r="F116" s="22" t="s">
        <v>2520</v>
      </c>
      <c r="G116" s="18" t="s">
        <v>240</v>
      </c>
    </row>
    <row r="117" spans="1:7" ht="15.75" thickBot="1" x14ac:dyDescent="0.3">
      <c r="A117" s="17" t="s">
        <v>2573</v>
      </c>
      <c r="B117" s="11" t="s">
        <v>1906</v>
      </c>
      <c r="C117" s="22" t="s">
        <v>311</v>
      </c>
      <c r="D117" s="22" t="s">
        <v>2514</v>
      </c>
      <c r="E117" s="41" t="s">
        <v>2776</v>
      </c>
      <c r="F117" s="22" t="s">
        <v>2509</v>
      </c>
      <c r="G117" s="18" t="s">
        <v>240</v>
      </c>
    </row>
    <row r="118" spans="1:7" ht="15.75" thickBot="1" x14ac:dyDescent="0.3">
      <c r="A118" s="17" t="s">
        <v>2573</v>
      </c>
      <c r="B118" s="11" t="s">
        <v>1914</v>
      </c>
      <c r="C118" s="22">
        <v>1</v>
      </c>
      <c r="D118" s="22">
        <v>0</v>
      </c>
      <c r="E118" s="41" t="s">
        <v>2776</v>
      </c>
      <c r="F118" s="22" t="s">
        <v>2509</v>
      </c>
      <c r="G118" s="18" t="s">
        <v>240</v>
      </c>
    </row>
    <row r="119" spans="1:7" ht="15.75" thickBot="1" x14ac:dyDescent="0.3">
      <c r="A119" s="17" t="s">
        <v>2595</v>
      </c>
      <c r="B119" s="11" t="s">
        <v>1906</v>
      </c>
      <c r="C119" s="22" t="s">
        <v>311</v>
      </c>
      <c r="D119" s="22" t="s">
        <v>2514</v>
      </c>
      <c r="E119" s="41" t="s">
        <v>2776</v>
      </c>
      <c r="F119" s="22" t="s">
        <v>2509</v>
      </c>
      <c r="G119" s="18" t="s">
        <v>240</v>
      </c>
    </row>
    <row r="120" spans="1:7" ht="15.75" thickBot="1" x14ac:dyDescent="0.3">
      <c r="A120" s="17" t="s">
        <v>2595</v>
      </c>
      <c r="B120" s="11" t="s">
        <v>1914</v>
      </c>
      <c r="C120" s="22">
        <v>1</v>
      </c>
      <c r="D120" s="22">
        <v>0</v>
      </c>
      <c r="E120" s="41" t="s">
        <v>2776</v>
      </c>
      <c r="F120" s="22" t="s">
        <v>2509</v>
      </c>
      <c r="G120" s="18" t="s">
        <v>240</v>
      </c>
    </row>
    <row r="121" spans="1:7" ht="15.75" thickBot="1" x14ac:dyDescent="0.3">
      <c r="A121" s="17" t="s">
        <v>2616</v>
      </c>
      <c r="B121" s="11" t="s">
        <v>1906</v>
      </c>
      <c r="C121" s="22" t="s">
        <v>311</v>
      </c>
      <c r="D121" s="22" t="s">
        <v>2514</v>
      </c>
      <c r="E121" s="41" t="s">
        <v>2776</v>
      </c>
      <c r="F121" s="22" t="s">
        <v>2509</v>
      </c>
      <c r="G121" s="18" t="s">
        <v>240</v>
      </c>
    </row>
    <row r="122" spans="1:7" ht="15.75" thickBot="1" x14ac:dyDescent="0.3">
      <c r="A122" s="17" t="s">
        <v>2616</v>
      </c>
      <c r="B122" s="11" t="s">
        <v>1914</v>
      </c>
      <c r="C122" s="22">
        <v>1</v>
      </c>
      <c r="D122" s="22">
        <v>0</v>
      </c>
      <c r="E122" s="41" t="s">
        <v>2776</v>
      </c>
      <c r="F122" s="22" t="s">
        <v>2509</v>
      </c>
      <c r="G122" s="18" t="s">
        <v>240</v>
      </c>
    </row>
    <row r="123" spans="1:7" ht="15.75" thickBot="1" x14ac:dyDescent="0.3">
      <c r="A123" s="17" t="s">
        <v>349</v>
      </c>
      <c r="B123" s="11" t="s">
        <v>1968</v>
      </c>
      <c r="C123" s="22" t="s">
        <v>306</v>
      </c>
      <c r="D123" s="22" t="s">
        <v>2047</v>
      </c>
      <c r="E123" s="39" t="s">
        <v>2510</v>
      </c>
      <c r="F123" s="22" t="s">
        <v>2675</v>
      </c>
      <c r="G123" s="18" t="s">
        <v>240</v>
      </c>
    </row>
    <row r="124" spans="1:7" ht="15.75" thickBot="1" x14ac:dyDescent="0.3">
      <c r="A124" s="17" t="s">
        <v>649</v>
      </c>
      <c r="B124" s="11" t="s">
        <v>1968</v>
      </c>
      <c r="C124" s="22" t="s">
        <v>533</v>
      </c>
      <c r="D124" s="22" t="s">
        <v>2047</v>
      </c>
      <c r="E124" s="39" t="s">
        <v>2510</v>
      </c>
      <c r="F124" s="22" t="s">
        <v>2675</v>
      </c>
      <c r="G124" s="18" t="s">
        <v>240</v>
      </c>
    </row>
    <row r="125" spans="1:7" ht="15.75" thickBot="1" x14ac:dyDescent="0.3">
      <c r="A125" s="17" t="s">
        <v>718</v>
      </c>
      <c r="B125" s="11" t="s">
        <v>1968</v>
      </c>
      <c r="C125" s="22" t="s">
        <v>716</v>
      </c>
      <c r="D125" s="22" t="s">
        <v>2047</v>
      </c>
      <c r="E125" s="39" t="s">
        <v>2510</v>
      </c>
      <c r="F125" s="22" t="s">
        <v>2675</v>
      </c>
      <c r="G125" s="18" t="s">
        <v>240</v>
      </c>
    </row>
    <row r="126" spans="1:7" ht="15.75" thickBot="1" x14ac:dyDescent="0.3">
      <c r="A126" s="17" t="s">
        <v>2563</v>
      </c>
      <c r="B126" s="11" t="s">
        <v>1968</v>
      </c>
      <c r="C126" s="22" t="s">
        <v>2560</v>
      </c>
      <c r="D126" s="22" t="s">
        <v>2047</v>
      </c>
      <c r="E126" s="39" t="s">
        <v>2510</v>
      </c>
      <c r="F126" s="22" t="s">
        <v>2675</v>
      </c>
      <c r="G126" s="18" t="s">
        <v>240</v>
      </c>
    </row>
    <row r="127" spans="1:7" ht="15.75" thickBot="1" x14ac:dyDescent="0.3">
      <c r="A127" s="17" t="s">
        <v>2585</v>
      </c>
      <c r="B127" s="11" t="s">
        <v>1968</v>
      </c>
      <c r="C127" s="22" t="s">
        <v>2582</v>
      </c>
      <c r="D127" s="22" t="s">
        <v>2047</v>
      </c>
      <c r="E127" s="39" t="s">
        <v>2510</v>
      </c>
      <c r="F127" s="22" t="s">
        <v>2675</v>
      </c>
      <c r="G127" s="18" t="s">
        <v>240</v>
      </c>
    </row>
    <row r="128" spans="1:7" ht="15.75" thickBot="1" x14ac:dyDescent="0.3">
      <c r="A128" s="17" t="s">
        <v>2604</v>
      </c>
      <c r="B128" s="11" t="s">
        <v>1968</v>
      </c>
      <c r="C128" s="22" t="s">
        <v>2601</v>
      </c>
      <c r="D128" s="22" t="s">
        <v>2047</v>
      </c>
      <c r="E128" s="39" t="s">
        <v>2510</v>
      </c>
      <c r="F128" s="22" t="s">
        <v>2675</v>
      </c>
      <c r="G128" s="18" t="s">
        <v>240</v>
      </c>
    </row>
    <row r="129" spans="1:9" ht="15.75" thickBot="1" x14ac:dyDescent="0.3">
      <c r="A129" s="17" t="s">
        <v>2616</v>
      </c>
      <c r="B129" s="11" t="s">
        <v>1968</v>
      </c>
      <c r="C129" s="22" t="s">
        <v>2613</v>
      </c>
      <c r="D129" s="22" t="s">
        <v>2047</v>
      </c>
      <c r="E129" s="39" t="s">
        <v>2510</v>
      </c>
      <c r="F129" s="22" t="s">
        <v>2675</v>
      </c>
      <c r="G129" s="18" t="s">
        <v>240</v>
      </c>
    </row>
    <row r="130" spans="1:9" ht="15.75" thickBot="1" x14ac:dyDescent="0.3">
      <c r="A130" s="17" t="s">
        <v>2664</v>
      </c>
      <c r="B130" s="11" t="s">
        <v>1968</v>
      </c>
      <c r="C130" s="22" t="s">
        <v>2662</v>
      </c>
      <c r="D130" s="22" t="s">
        <v>2047</v>
      </c>
      <c r="E130" s="39" t="s">
        <v>2510</v>
      </c>
      <c r="F130" s="22" t="s">
        <v>2675</v>
      </c>
      <c r="G130" s="18" t="s">
        <v>240</v>
      </c>
    </row>
    <row r="131" spans="1:9" ht="15.75" thickBot="1" x14ac:dyDescent="0.3">
      <c r="A131" s="17" t="s">
        <v>467</v>
      </c>
      <c r="B131" s="11" t="s">
        <v>1968</v>
      </c>
      <c r="C131" s="22" t="s">
        <v>461</v>
      </c>
      <c r="D131" s="22" t="s">
        <v>2699</v>
      </c>
      <c r="E131" s="42" t="s">
        <v>2085</v>
      </c>
      <c r="F131" s="22" t="s">
        <v>2702</v>
      </c>
      <c r="G131" s="18" t="s">
        <v>240</v>
      </c>
    </row>
    <row r="132" spans="1:9" ht="15.75" thickBot="1" x14ac:dyDescent="0.3">
      <c r="A132" s="17" t="s">
        <v>483</v>
      </c>
      <c r="B132" s="11" t="s">
        <v>1968</v>
      </c>
      <c r="C132" s="22" t="s">
        <v>478</v>
      </c>
      <c r="D132" s="22" t="s">
        <v>2698</v>
      </c>
      <c r="E132" s="42" t="s">
        <v>2085</v>
      </c>
      <c r="F132" s="22" t="s">
        <v>2702</v>
      </c>
      <c r="G132" s="18" t="s">
        <v>240</v>
      </c>
    </row>
    <row r="133" spans="1:9" ht="15.75" thickBot="1" x14ac:dyDescent="0.3">
      <c r="A133" s="17" t="s">
        <v>540</v>
      </c>
      <c r="B133" s="11" t="s">
        <v>1968</v>
      </c>
      <c r="C133" s="22" t="s">
        <v>536</v>
      </c>
      <c r="D133" s="22" t="s">
        <v>2700</v>
      </c>
      <c r="E133" s="42" t="s">
        <v>2085</v>
      </c>
      <c r="F133" s="22" t="s">
        <v>2702</v>
      </c>
      <c r="G133" s="18" t="s">
        <v>240</v>
      </c>
    </row>
    <row r="134" spans="1:9" ht="15.75" thickBot="1" x14ac:dyDescent="0.3">
      <c r="A134" s="17" t="s">
        <v>570</v>
      </c>
      <c r="B134" s="11" t="s">
        <v>1968</v>
      </c>
      <c r="C134" s="22" t="s">
        <v>566</v>
      </c>
      <c r="D134" s="22" t="s">
        <v>2701</v>
      </c>
      <c r="E134" s="42" t="s">
        <v>2085</v>
      </c>
      <c r="F134" s="22" t="s">
        <v>2702</v>
      </c>
      <c r="G134" s="18" t="s">
        <v>240</v>
      </c>
    </row>
    <row r="135" spans="1:9" ht="15.75" thickBot="1" x14ac:dyDescent="0.3">
      <c r="A135" s="17" t="s">
        <v>678</v>
      </c>
      <c r="B135" s="11" t="s">
        <v>1968</v>
      </c>
      <c r="C135" s="22" t="s">
        <v>478</v>
      </c>
      <c r="D135" s="22" t="s">
        <v>2698</v>
      </c>
      <c r="E135" s="42" t="s">
        <v>2085</v>
      </c>
      <c r="F135" s="22" t="s">
        <v>2702</v>
      </c>
      <c r="G135" s="18" t="s">
        <v>240</v>
      </c>
    </row>
    <row r="136" spans="1:9" ht="15.75" thickBot="1" x14ac:dyDescent="0.3">
      <c r="A136" s="17" t="s">
        <v>2573</v>
      </c>
      <c r="B136" s="11" t="s">
        <v>2003</v>
      </c>
      <c r="C136" s="22" t="s">
        <v>2047</v>
      </c>
      <c r="D136" s="19" t="s">
        <v>2692</v>
      </c>
      <c r="E136" s="41" t="s">
        <v>2048</v>
      </c>
      <c r="F136" s="22" t="s">
        <v>2520</v>
      </c>
      <c r="G136" s="18" t="s">
        <v>240</v>
      </c>
      <c r="H136" s="34"/>
      <c r="I136" s="34"/>
    </row>
    <row r="137" spans="1:9" ht="15.75" thickBot="1" x14ac:dyDescent="0.3">
      <c r="A137" s="17" t="s">
        <v>2744</v>
      </c>
      <c r="B137" s="33" t="s">
        <v>1175</v>
      </c>
      <c r="C137" s="22" t="s">
        <v>311</v>
      </c>
      <c r="D137" s="19" t="s">
        <v>411</v>
      </c>
      <c r="E137" s="38" t="s">
        <v>2086</v>
      </c>
      <c r="F137" s="22" t="s">
        <v>2087</v>
      </c>
      <c r="G137" s="18" t="s">
        <v>240</v>
      </c>
      <c r="H137" s="34"/>
      <c r="I137" s="34"/>
    </row>
    <row r="138" spans="1:9" ht="15" customHeight="1" thickBot="1" x14ac:dyDescent="0.3">
      <c r="A138" s="17" t="s">
        <v>2715</v>
      </c>
      <c r="B138" s="33" t="s">
        <v>1358</v>
      </c>
      <c r="C138" s="22" t="s">
        <v>2047</v>
      </c>
      <c r="D138" s="19" t="s">
        <v>2924</v>
      </c>
      <c r="E138" s="41" t="s">
        <v>2048</v>
      </c>
      <c r="F138" s="36" t="s">
        <v>2520</v>
      </c>
      <c r="G138" s="35" t="s">
        <v>240</v>
      </c>
      <c r="H138" s="27"/>
      <c r="I138" s="27"/>
    </row>
    <row r="139" spans="1:9" ht="15" customHeight="1" thickBot="1" x14ac:dyDescent="0.3">
      <c r="A139" s="17" t="s">
        <v>2715</v>
      </c>
      <c r="B139" s="33" t="s">
        <v>2919</v>
      </c>
      <c r="C139" s="36"/>
      <c r="D139" s="19">
        <v>1</v>
      </c>
      <c r="E139" s="41" t="s">
        <v>2776</v>
      </c>
      <c r="F139" s="36" t="s">
        <v>2509</v>
      </c>
      <c r="G139" s="35" t="s">
        <v>240</v>
      </c>
      <c r="H139" s="27"/>
      <c r="I139" s="27"/>
    </row>
    <row r="140" spans="1:9" ht="15" customHeight="1" thickBot="1" x14ac:dyDescent="0.3">
      <c r="A140" s="17" t="s">
        <v>2715</v>
      </c>
      <c r="B140" s="33" t="s">
        <v>2920</v>
      </c>
      <c r="C140" s="36"/>
      <c r="D140" s="19">
        <v>1</v>
      </c>
      <c r="E140" s="41" t="s">
        <v>2776</v>
      </c>
      <c r="F140" s="36" t="s">
        <v>2509</v>
      </c>
      <c r="G140" s="35" t="s">
        <v>240</v>
      </c>
      <c r="H140" s="27"/>
      <c r="I140" s="27"/>
    </row>
    <row r="141" spans="1:9" ht="15" customHeight="1" thickBot="1" x14ac:dyDescent="0.3">
      <c r="A141" s="17" t="s">
        <v>2715</v>
      </c>
      <c r="B141" s="33" t="s">
        <v>2922</v>
      </c>
      <c r="C141" s="36"/>
      <c r="D141" s="19">
        <v>1</v>
      </c>
      <c r="E141" s="41" t="s">
        <v>2776</v>
      </c>
      <c r="F141" s="36" t="s">
        <v>2509</v>
      </c>
      <c r="G141" s="35" t="s">
        <v>240</v>
      </c>
      <c r="H141" s="27"/>
      <c r="I141" s="27"/>
    </row>
    <row r="142" spans="1:9" ht="15.75" thickBot="1" x14ac:dyDescent="0.3">
      <c r="A142" s="17" t="s">
        <v>2729</v>
      </c>
      <c r="B142" s="33" t="s">
        <v>1358</v>
      </c>
      <c r="C142" s="22" t="s">
        <v>2047</v>
      </c>
      <c r="D142" s="19" t="s">
        <v>2924</v>
      </c>
      <c r="E142" s="41" t="s">
        <v>2048</v>
      </c>
      <c r="F142" s="36" t="s">
        <v>2520</v>
      </c>
      <c r="G142" s="35" t="s">
        <v>240</v>
      </c>
      <c r="H142" s="27"/>
      <c r="I142" s="27"/>
    </row>
    <row r="143" spans="1:9" ht="15.75" thickBot="1" x14ac:dyDescent="0.3">
      <c r="A143" s="17" t="s">
        <v>2729</v>
      </c>
      <c r="B143" s="33" t="s">
        <v>2919</v>
      </c>
      <c r="C143" s="36"/>
      <c r="D143" s="19">
        <v>1</v>
      </c>
      <c r="E143" s="41" t="s">
        <v>2776</v>
      </c>
      <c r="F143" s="36" t="s">
        <v>2509</v>
      </c>
      <c r="G143" s="35" t="s">
        <v>240</v>
      </c>
      <c r="H143" s="27"/>
      <c r="I143" s="27"/>
    </row>
    <row r="144" spans="1:9" ht="15.75" thickBot="1" x14ac:dyDescent="0.3">
      <c r="A144" s="17" t="s">
        <v>2729</v>
      </c>
      <c r="B144" s="33" t="s">
        <v>2920</v>
      </c>
      <c r="C144" s="36"/>
      <c r="D144" s="19">
        <v>1</v>
      </c>
      <c r="E144" s="41" t="s">
        <v>2776</v>
      </c>
      <c r="F144" s="36" t="s">
        <v>2509</v>
      </c>
      <c r="G144" s="35" t="s">
        <v>240</v>
      </c>
      <c r="H144" s="27"/>
      <c r="I144" s="27"/>
    </row>
    <row r="145" spans="1:9" ht="15.75" thickBot="1" x14ac:dyDescent="0.3">
      <c r="A145" s="17" t="s">
        <v>2729</v>
      </c>
      <c r="B145" s="33" t="s">
        <v>2922</v>
      </c>
      <c r="C145" s="36"/>
      <c r="D145" s="19">
        <v>1</v>
      </c>
      <c r="E145" s="41" t="s">
        <v>2776</v>
      </c>
      <c r="F145" s="36" t="s">
        <v>2509</v>
      </c>
      <c r="G145" s="35" t="s">
        <v>240</v>
      </c>
      <c r="H145" s="27"/>
      <c r="I145" s="27"/>
    </row>
    <row r="146" spans="1:9" ht="15.75" thickBot="1" x14ac:dyDescent="0.3">
      <c r="A146" s="17" t="s">
        <v>2744</v>
      </c>
      <c r="B146" s="11" t="s">
        <v>1358</v>
      </c>
      <c r="C146" s="22" t="s">
        <v>2047</v>
      </c>
      <c r="D146" s="19" t="s">
        <v>2924</v>
      </c>
      <c r="E146" s="41" t="s">
        <v>2048</v>
      </c>
      <c r="F146" s="36" t="s">
        <v>2520</v>
      </c>
      <c r="G146" s="35" t="s">
        <v>240</v>
      </c>
      <c r="H146" s="27"/>
      <c r="I146" s="27"/>
    </row>
    <row r="147" spans="1:9" ht="15.75" thickBot="1" x14ac:dyDescent="0.3">
      <c r="A147" s="17" t="s">
        <v>2744</v>
      </c>
      <c r="B147" s="33" t="s">
        <v>2919</v>
      </c>
      <c r="C147" s="36"/>
      <c r="D147" s="19">
        <v>1</v>
      </c>
      <c r="E147" s="41" t="s">
        <v>2776</v>
      </c>
      <c r="F147" s="36" t="s">
        <v>2509</v>
      </c>
      <c r="G147" s="35" t="s">
        <v>240</v>
      </c>
      <c r="H147" s="27"/>
      <c r="I147" s="27"/>
    </row>
    <row r="148" spans="1:9" ht="15.75" thickBot="1" x14ac:dyDescent="0.3">
      <c r="A148" s="17" t="s">
        <v>2744</v>
      </c>
      <c r="B148" s="33" t="s">
        <v>2920</v>
      </c>
      <c r="C148" s="36"/>
      <c r="D148" s="19">
        <v>1</v>
      </c>
      <c r="E148" s="41" t="s">
        <v>2776</v>
      </c>
      <c r="F148" s="36" t="s">
        <v>2509</v>
      </c>
      <c r="G148" s="35" t="s">
        <v>240</v>
      </c>
      <c r="H148" s="27"/>
      <c r="I148" s="27"/>
    </row>
    <row r="149" spans="1:9" ht="15.75" thickBot="1" x14ac:dyDescent="0.3">
      <c r="A149" s="17" t="s">
        <v>2744</v>
      </c>
      <c r="B149" s="33" t="s">
        <v>2922</v>
      </c>
      <c r="C149" s="36"/>
      <c r="D149" s="19">
        <v>1</v>
      </c>
      <c r="E149" s="41" t="s">
        <v>2776</v>
      </c>
      <c r="F149" s="36" t="s">
        <v>2509</v>
      </c>
      <c r="G149" s="35" t="s">
        <v>240</v>
      </c>
      <c r="H149" s="27"/>
      <c r="I149" s="27"/>
    </row>
    <row r="150" spans="1:9" ht="15.75" thickBot="1" x14ac:dyDescent="0.3">
      <c r="A150" s="17" t="s">
        <v>2753</v>
      </c>
      <c r="B150" s="11" t="s">
        <v>1358</v>
      </c>
      <c r="C150" s="22" t="s">
        <v>2047</v>
      </c>
      <c r="D150" s="19" t="s">
        <v>2924</v>
      </c>
      <c r="E150" s="41" t="s">
        <v>2048</v>
      </c>
      <c r="F150" s="36" t="s">
        <v>2520</v>
      </c>
      <c r="G150" s="35" t="s">
        <v>240</v>
      </c>
      <c r="H150" s="27"/>
      <c r="I150" s="27"/>
    </row>
    <row r="151" spans="1:9" ht="15.75" thickBot="1" x14ac:dyDescent="0.3">
      <c r="A151" s="17" t="s">
        <v>2753</v>
      </c>
      <c r="B151" s="33" t="s">
        <v>2919</v>
      </c>
      <c r="C151" s="36"/>
      <c r="D151" s="19">
        <v>1</v>
      </c>
      <c r="E151" s="41" t="s">
        <v>2776</v>
      </c>
      <c r="F151" s="36" t="s">
        <v>2509</v>
      </c>
      <c r="G151" s="35" t="s">
        <v>240</v>
      </c>
      <c r="H151" s="27"/>
      <c r="I151" s="27"/>
    </row>
    <row r="152" spans="1:9" ht="15.75" thickBot="1" x14ac:dyDescent="0.3">
      <c r="A152" s="17" t="s">
        <v>2753</v>
      </c>
      <c r="B152" s="33" t="s">
        <v>2920</v>
      </c>
      <c r="C152" s="36"/>
      <c r="D152" s="19">
        <v>1</v>
      </c>
      <c r="E152" s="41" t="s">
        <v>2776</v>
      </c>
      <c r="F152" s="36" t="s">
        <v>2509</v>
      </c>
      <c r="G152" s="35" t="s">
        <v>240</v>
      </c>
      <c r="H152" s="27"/>
      <c r="I152" s="27"/>
    </row>
    <row r="153" spans="1:9" ht="15.75" thickBot="1" x14ac:dyDescent="0.3">
      <c r="A153" s="17" t="s">
        <v>2753</v>
      </c>
      <c r="B153" s="33" t="s">
        <v>2922</v>
      </c>
      <c r="C153" s="36"/>
      <c r="D153" s="19">
        <v>1</v>
      </c>
      <c r="E153" s="41" t="s">
        <v>2776</v>
      </c>
      <c r="F153" s="36" t="s">
        <v>2509</v>
      </c>
      <c r="G153" s="35" t="s">
        <v>240</v>
      </c>
      <c r="H153" s="27"/>
      <c r="I153" s="27"/>
    </row>
    <row r="154" spans="1:9" ht="15.75" thickBot="1" x14ac:dyDescent="0.3">
      <c r="A154" s="17" t="s">
        <v>2762</v>
      </c>
      <c r="B154" s="11" t="s">
        <v>1358</v>
      </c>
      <c r="C154" s="22" t="s">
        <v>2047</v>
      </c>
      <c r="D154" s="19" t="s">
        <v>2924</v>
      </c>
      <c r="E154" s="41" t="s">
        <v>2048</v>
      </c>
      <c r="F154" s="36" t="s">
        <v>2520</v>
      </c>
      <c r="G154" s="35" t="s">
        <v>240</v>
      </c>
      <c r="H154" s="27"/>
      <c r="I154" s="27"/>
    </row>
    <row r="155" spans="1:9" ht="15.75" thickBot="1" x14ac:dyDescent="0.3">
      <c r="A155" s="17" t="s">
        <v>2762</v>
      </c>
      <c r="B155" s="33" t="s">
        <v>2919</v>
      </c>
      <c r="C155" s="36"/>
      <c r="D155" s="19">
        <v>1</v>
      </c>
      <c r="E155" s="41" t="s">
        <v>2776</v>
      </c>
      <c r="F155" s="36" t="s">
        <v>2509</v>
      </c>
      <c r="G155" s="35" t="s">
        <v>240</v>
      </c>
      <c r="H155" s="27"/>
      <c r="I155" s="27"/>
    </row>
    <row r="156" spans="1:9" ht="15.75" thickBot="1" x14ac:dyDescent="0.3">
      <c r="A156" s="17" t="s">
        <v>2762</v>
      </c>
      <c r="B156" s="33" t="s">
        <v>2920</v>
      </c>
      <c r="C156" s="36"/>
      <c r="D156" s="19">
        <v>1</v>
      </c>
      <c r="E156" s="41" t="s">
        <v>2776</v>
      </c>
      <c r="F156" s="36" t="s">
        <v>2509</v>
      </c>
      <c r="G156" s="35" t="s">
        <v>240</v>
      </c>
      <c r="H156" s="27"/>
      <c r="I156" s="27"/>
    </row>
    <row r="157" spans="1:9" ht="15.75" thickBot="1" x14ac:dyDescent="0.3">
      <c r="A157" s="17" t="s">
        <v>2762</v>
      </c>
      <c r="B157" s="33" t="s">
        <v>2922</v>
      </c>
      <c r="C157" s="36"/>
      <c r="D157" s="19">
        <v>1</v>
      </c>
      <c r="E157" s="41" t="s">
        <v>2776</v>
      </c>
      <c r="F157" s="36" t="s">
        <v>2509</v>
      </c>
      <c r="G157" s="35" t="s">
        <v>240</v>
      </c>
      <c r="H157" s="27"/>
      <c r="I157" s="27"/>
    </row>
    <row r="158" spans="1:9" ht="15.75" thickBot="1" x14ac:dyDescent="0.3">
      <c r="A158" s="17" t="s">
        <v>2772</v>
      </c>
      <c r="B158" s="11" t="s">
        <v>1358</v>
      </c>
      <c r="C158" s="22" t="s">
        <v>2047</v>
      </c>
      <c r="D158" s="19" t="s">
        <v>2924</v>
      </c>
      <c r="E158" s="41" t="s">
        <v>2048</v>
      </c>
      <c r="F158" s="36" t="s">
        <v>2520</v>
      </c>
      <c r="G158" s="35" t="s">
        <v>240</v>
      </c>
      <c r="H158" s="27"/>
      <c r="I158" s="27"/>
    </row>
    <row r="159" spans="1:9" ht="15.75" thickBot="1" x14ac:dyDescent="0.3">
      <c r="A159" s="17" t="s">
        <v>2772</v>
      </c>
      <c r="B159" s="33" t="s">
        <v>2919</v>
      </c>
      <c r="C159" s="36"/>
      <c r="D159" s="19">
        <v>1</v>
      </c>
      <c r="E159" s="41" t="s">
        <v>2776</v>
      </c>
      <c r="F159" s="36" t="s">
        <v>2509</v>
      </c>
      <c r="G159" s="35" t="s">
        <v>240</v>
      </c>
      <c r="H159" s="27"/>
      <c r="I159" s="27"/>
    </row>
    <row r="160" spans="1:9" ht="15.75" thickBot="1" x14ac:dyDescent="0.3">
      <c r="A160" s="17" t="s">
        <v>2772</v>
      </c>
      <c r="B160" s="33" t="s">
        <v>2920</v>
      </c>
      <c r="C160" s="36"/>
      <c r="D160" s="19">
        <v>1</v>
      </c>
      <c r="E160" s="41" t="s">
        <v>2776</v>
      </c>
      <c r="F160" s="36" t="s">
        <v>2509</v>
      </c>
      <c r="G160" s="35" t="s">
        <v>240</v>
      </c>
      <c r="H160" s="27"/>
      <c r="I160" s="27"/>
    </row>
    <row r="161" spans="1:9" ht="15.75" thickBot="1" x14ac:dyDescent="0.3">
      <c r="A161" s="17" t="s">
        <v>2772</v>
      </c>
      <c r="B161" s="33" t="s">
        <v>2922</v>
      </c>
      <c r="C161" s="36"/>
      <c r="D161" s="19">
        <v>1</v>
      </c>
      <c r="E161" s="41" t="s">
        <v>2776</v>
      </c>
      <c r="F161" s="36" t="s">
        <v>2509</v>
      </c>
      <c r="G161" s="35" t="s">
        <v>240</v>
      </c>
      <c r="H161" s="27"/>
      <c r="I161" s="27"/>
    </row>
    <row r="162" spans="1:9" ht="15.75" thickBot="1" x14ac:dyDescent="0.3">
      <c r="A162" s="17" t="s">
        <v>2729</v>
      </c>
      <c r="B162" s="33" t="s">
        <v>1400</v>
      </c>
      <c r="C162" s="36" t="s">
        <v>311</v>
      </c>
      <c r="D162" s="36" t="s">
        <v>2754</v>
      </c>
      <c r="E162" s="38" t="s">
        <v>2086</v>
      </c>
      <c r="F162" s="36" t="s">
        <v>2773</v>
      </c>
      <c r="G162" s="35" t="s">
        <v>240</v>
      </c>
      <c r="H162" s="34"/>
      <c r="I162" s="34"/>
    </row>
    <row r="163" spans="1:9" ht="15.75" thickBot="1" x14ac:dyDescent="0.3">
      <c r="A163" s="17" t="s">
        <v>2729</v>
      </c>
      <c r="B163" s="33" t="s">
        <v>1402</v>
      </c>
      <c r="C163" s="36">
        <v>0</v>
      </c>
      <c r="D163" s="36">
        <v>1</v>
      </c>
      <c r="E163" s="38" t="s">
        <v>2086</v>
      </c>
      <c r="F163" s="36" t="s">
        <v>2774</v>
      </c>
      <c r="G163" s="35" t="s">
        <v>240</v>
      </c>
    </row>
    <row r="164" spans="1:9" ht="15.75" thickBot="1" x14ac:dyDescent="0.3">
      <c r="A164" s="17" t="s">
        <v>2729</v>
      </c>
      <c r="B164" s="33" t="s">
        <v>1403</v>
      </c>
      <c r="C164" s="36">
        <v>0</v>
      </c>
      <c r="D164" s="36">
        <v>1</v>
      </c>
      <c r="E164" s="38" t="s">
        <v>2086</v>
      </c>
      <c r="F164" s="36" t="s">
        <v>2774</v>
      </c>
      <c r="G164" s="35" t="s">
        <v>240</v>
      </c>
    </row>
    <row r="165" spans="1:9" ht="15.75" thickBot="1" x14ac:dyDescent="0.3">
      <c r="A165" s="17" t="s">
        <v>2762</v>
      </c>
      <c r="B165" s="33" t="s">
        <v>1531</v>
      </c>
      <c r="C165" s="36" t="s">
        <v>2756</v>
      </c>
      <c r="D165" s="36" t="s">
        <v>2784</v>
      </c>
      <c r="E165" s="42" t="s">
        <v>2085</v>
      </c>
      <c r="F165" s="36" t="s">
        <v>2783</v>
      </c>
      <c r="G165" s="35" t="s">
        <v>240</v>
      </c>
    </row>
    <row r="166" spans="1:9" ht="15.75" thickBot="1" x14ac:dyDescent="0.3">
      <c r="A166" s="17" t="s">
        <v>2715</v>
      </c>
      <c r="B166" s="33" t="s">
        <v>1815</v>
      </c>
      <c r="C166" s="36" t="s">
        <v>2710</v>
      </c>
      <c r="D166" s="36" t="s">
        <v>2047</v>
      </c>
      <c r="E166" s="39" t="s">
        <v>2510</v>
      </c>
      <c r="F166" s="36" t="s">
        <v>2671</v>
      </c>
      <c r="G166" s="35" t="s">
        <v>240</v>
      </c>
    </row>
    <row r="167" spans="1:9" ht="15.75" thickBot="1" x14ac:dyDescent="0.3">
      <c r="A167" s="17" t="s">
        <v>2772</v>
      </c>
      <c r="B167" s="33" t="s">
        <v>1815</v>
      </c>
      <c r="C167" s="36" t="s">
        <v>2768</v>
      </c>
      <c r="D167" s="36" t="s">
        <v>2047</v>
      </c>
      <c r="E167" s="39" t="s">
        <v>2510</v>
      </c>
      <c r="F167" s="36" t="s">
        <v>2671</v>
      </c>
      <c r="G167" s="35" t="s">
        <v>240</v>
      </c>
    </row>
    <row r="168" spans="1:9" ht="15.75" thickBot="1" x14ac:dyDescent="0.3">
      <c r="A168" s="17" t="s">
        <v>2715</v>
      </c>
      <c r="B168" s="33" t="s">
        <v>1968</v>
      </c>
      <c r="C168" s="36" t="s">
        <v>2711</v>
      </c>
      <c r="D168" s="36" t="s">
        <v>2047</v>
      </c>
      <c r="E168" s="39" t="s">
        <v>2510</v>
      </c>
      <c r="F168" s="36" t="s">
        <v>2775</v>
      </c>
      <c r="G168" s="35" t="s">
        <v>240</v>
      </c>
    </row>
    <row r="169" spans="1:9" ht="15.75" thickBot="1" x14ac:dyDescent="0.3">
      <c r="A169" s="17" t="s">
        <v>2744</v>
      </c>
      <c r="B169" s="33" t="s">
        <v>1968</v>
      </c>
      <c r="C169" s="36" t="s">
        <v>2741</v>
      </c>
      <c r="D169" s="36" t="s">
        <v>2047</v>
      </c>
      <c r="E169" s="39" t="s">
        <v>2510</v>
      </c>
      <c r="F169" s="36" t="s">
        <v>2775</v>
      </c>
      <c r="G169" s="35" t="s">
        <v>240</v>
      </c>
    </row>
    <row r="170" spans="1:9" ht="15.75" thickBot="1" x14ac:dyDescent="0.3">
      <c r="A170" s="17" t="s">
        <v>2753</v>
      </c>
      <c r="B170" s="33" t="s">
        <v>1968</v>
      </c>
      <c r="C170" s="36" t="s">
        <v>2750</v>
      </c>
      <c r="D170" s="36" t="s">
        <v>2047</v>
      </c>
      <c r="E170" s="39" t="s">
        <v>2510</v>
      </c>
      <c r="F170" s="36" t="s">
        <v>2775</v>
      </c>
      <c r="G170" s="35" t="s">
        <v>240</v>
      </c>
    </row>
    <row r="171" spans="1:9" ht="15.75" thickBot="1" x14ac:dyDescent="0.3">
      <c r="A171" s="17" t="s">
        <v>2772</v>
      </c>
      <c r="B171" s="33" t="s">
        <v>1968</v>
      </c>
      <c r="C171" s="36" t="s">
        <v>2769</v>
      </c>
      <c r="D171" s="36" t="s">
        <v>2047</v>
      </c>
      <c r="E171" s="39" t="s">
        <v>2510</v>
      </c>
      <c r="F171" s="36" t="s">
        <v>2775</v>
      </c>
      <c r="G171" s="35" t="s">
        <v>240</v>
      </c>
    </row>
    <row r="172" spans="1:9" ht="15.75" thickBot="1" x14ac:dyDescent="0.3">
      <c r="A172" s="17" t="s">
        <v>2729</v>
      </c>
      <c r="B172" s="33" t="s">
        <v>1967</v>
      </c>
      <c r="C172" s="36" t="s">
        <v>2725</v>
      </c>
      <c r="D172" s="19"/>
      <c r="E172" s="42" t="s">
        <v>2085</v>
      </c>
      <c r="F172" s="36" t="s">
        <v>2785</v>
      </c>
      <c r="G172" s="23" t="s">
        <v>252</v>
      </c>
    </row>
    <row r="173" spans="1:9" ht="15.75" thickBot="1" x14ac:dyDescent="0.3">
      <c r="A173" s="17" t="s">
        <v>2762</v>
      </c>
      <c r="B173" s="33" t="s">
        <v>1967</v>
      </c>
      <c r="C173" s="36" t="s">
        <v>2758</v>
      </c>
      <c r="D173" s="19"/>
      <c r="E173" s="42" t="s">
        <v>2085</v>
      </c>
      <c r="F173" s="36" t="s">
        <v>2785</v>
      </c>
      <c r="G173" s="23" t="s">
        <v>252</v>
      </c>
    </row>
    <row r="174" spans="1:9" ht="15.75" thickBot="1" x14ac:dyDescent="0.3">
      <c r="A174" s="17" t="s">
        <v>278</v>
      </c>
      <c r="B174" s="33" t="s">
        <v>1124</v>
      </c>
      <c r="C174" s="36" t="s">
        <v>2047</v>
      </c>
      <c r="D174" s="36" t="s">
        <v>246</v>
      </c>
      <c r="E174" s="44" t="s">
        <v>2786</v>
      </c>
      <c r="F174" s="36" t="s">
        <v>2779</v>
      </c>
      <c r="G174" s="35" t="s">
        <v>240</v>
      </c>
    </row>
    <row r="175" spans="1:9" x14ac:dyDescent="0.25">
      <c r="A175" s="17" t="s">
        <v>305</v>
      </c>
      <c r="B175" s="33" t="s">
        <v>1124</v>
      </c>
      <c r="C175" s="36" t="s">
        <v>2047</v>
      </c>
      <c r="D175" s="36" t="s">
        <v>246</v>
      </c>
      <c r="E175" s="44" t="s">
        <v>2786</v>
      </c>
      <c r="F175" s="36" t="s">
        <v>2779</v>
      </c>
      <c r="G175" s="35" t="s">
        <v>240</v>
      </c>
    </row>
    <row r="176" spans="1:9" x14ac:dyDescent="0.25">
      <c r="A176" s="17" t="s">
        <v>2778</v>
      </c>
      <c r="B176" s="33" t="s">
        <v>1238</v>
      </c>
      <c r="C176" s="36"/>
      <c r="D176" s="36"/>
      <c r="E176" s="44" t="s">
        <v>2786</v>
      </c>
      <c r="F176" s="36" t="s">
        <v>2787</v>
      </c>
    </row>
    <row r="177" spans="1:7" ht="15.75" thickBot="1" x14ac:dyDescent="0.3">
      <c r="A177" s="17" t="s">
        <v>2778</v>
      </c>
      <c r="B177" s="33" t="s">
        <v>1238</v>
      </c>
      <c r="C177" s="36"/>
      <c r="D177" s="36"/>
      <c r="E177" s="44" t="s">
        <v>2786</v>
      </c>
      <c r="F177" s="36" t="s">
        <v>2787</v>
      </c>
    </row>
    <row r="178" spans="1:7" ht="15.75" thickBot="1" x14ac:dyDescent="0.3">
      <c r="A178" s="17" t="s">
        <v>278</v>
      </c>
      <c r="B178" s="33" t="s">
        <v>1125</v>
      </c>
      <c r="C178" s="36" t="s">
        <v>2047</v>
      </c>
      <c r="D178" s="36" t="s">
        <v>247</v>
      </c>
      <c r="E178" s="44" t="s">
        <v>2786</v>
      </c>
      <c r="F178" s="36" t="s">
        <v>2779</v>
      </c>
      <c r="G178" s="35" t="s">
        <v>240</v>
      </c>
    </row>
    <row r="179" spans="1:7" ht="15.75" thickBot="1" x14ac:dyDescent="0.3">
      <c r="A179" s="17" t="s">
        <v>305</v>
      </c>
      <c r="B179" s="33" t="s">
        <v>1125</v>
      </c>
      <c r="C179" s="36" t="s">
        <v>2047</v>
      </c>
      <c r="D179" s="36" t="s">
        <v>247</v>
      </c>
      <c r="E179" s="44" t="s">
        <v>2786</v>
      </c>
      <c r="F179" s="36" t="s">
        <v>2779</v>
      </c>
      <c r="G179" s="35" t="s">
        <v>240</v>
      </c>
    </row>
    <row r="180" spans="1:7" ht="15.75" thickBot="1" x14ac:dyDescent="0.3">
      <c r="A180" s="17" t="s">
        <v>278</v>
      </c>
      <c r="B180" s="33" t="s">
        <v>1126</v>
      </c>
      <c r="C180" s="36" t="s">
        <v>2047</v>
      </c>
      <c r="D180" s="36">
        <v>1</v>
      </c>
      <c r="E180" s="44" t="s">
        <v>2786</v>
      </c>
      <c r="F180" s="36" t="s">
        <v>2779</v>
      </c>
      <c r="G180" s="35" t="s">
        <v>240</v>
      </c>
    </row>
    <row r="181" spans="1:7" ht="15.75" thickBot="1" x14ac:dyDescent="0.3">
      <c r="A181" s="17" t="s">
        <v>305</v>
      </c>
      <c r="B181" s="33" t="s">
        <v>1126</v>
      </c>
      <c r="C181" s="36" t="s">
        <v>2047</v>
      </c>
      <c r="D181" s="36">
        <v>1</v>
      </c>
      <c r="E181" s="44" t="s">
        <v>2786</v>
      </c>
      <c r="F181" s="36" t="s">
        <v>2779</v>
      </c>
      <c r="G181" s="35" t="s">
        <v>240</v>
      </c>
    </row>
    <row r="182" spans="1:7" ht="15.75" thickBot="1" x14ac:dyDescent="0.3">
      <c r="A182" s="17" t="s">
        <v>278</v>
      </c>
      <c r="B182" s="33" t="s">
        <v>1127</v>
      </c>
      <c r="C182" s="36" t="s">
        <v>2047</v>
      </c>
      <c r="D182" s="36">
        <v>0</v>
      </c>
      <c r="E182" s="44" t="s">
        <v>2786</v>
      </c>
      <c r="F182" s="36" t="s">
        <v>2779</v>
      </c>
      <c r="G182" s="35" t="s">
        <v>240</v>
      </c>
    </row>
    <row r="183" spans="1:7" ht="15.75" thickBot="1" x14ac:dyDescent="0.3">
      <c r="A183" s="17" t="s">
        <v>305</v>
      </c>
      <c r="B183" s="33" t="s">
        <v>1127</v>
      </c>
      <c r="C183" s="36" t="s">
        <v>2047</v>
      </c>
      <c r="D183" s="36">
        <v>0</v>
      </c>
      <c r="E183" s="44" t="s">
        <v>2786</v>
      </c>
      <c r="F183" s="36" t="s">
        <v>2779</v>
      </c>
      <c r="G183" s="35" t="s">
        <v>240</v>
      </c>
    </row>
    <row r="184" spans="1:7" ht="15.75" thickBot="1" x14ac:dyDescent="0.3">
      <c r="A184" s="17" t="s">
        <v>278</v>
      </c>
      <c r="B184" s="33" t="s">
        <v>1128</v>
      </c>
      <c r="C184" s="36" t="s">
        <v>2047</v>
      </c>
      <c r="D184" s="36">
        <v>0</v>
      </c>
      <c r="E184" s="44" t="s">
        <v>2786</v>
      </c>
      <c r="F184" s="36" t="s">
        <v>2779</v>
      </c>
      <c r="G184" s="35" t="s">
        <v>240</v>
      </c>
    </row>
    <row r="185" spans="1:7" ht="15.75" thickBot="1" x14ac:dyDescent="0.3">
      <c r="A185" s="17" t="s">
        <v>305</v>
      </c>
      <c r="B185" s="33" t="s">
        <v>1128</v>
      </c>
      <c r="C185" s="36" t="s">
        <v>2047</v>
      </c>
      <c r="D185" s="36">
        <v>0</v>
      </c>
      <c r="E185" s="44" t="s">
        <v>2786</v>
      </c>
      <c r="F185" s="36" t="s">
        <v>2779</v>
      </c>
      <c r="G185" s="35" t="s">
        <v>240</v>
      </c>
    </row>
    <row r="186" spans="1:7" ht="15.75" thickBot="1" x14ac:dyDescent="0.3">
      <c r="A186" s="17" t="s">
        <v>278</v>
      </c>
      <c r="B186" s="33" t="s">
        <v>1129</v>
      </c>
      <c r="C186" s="36" t="s">
        <v>2047</v>
      </c>
      <c r="D186" s="36">
        <v>0</v>
      </c>
      <c r="E186" s="44" t="s">
        <v>2786</v>
      </c>
      <c r="F186" s="36" t="s">
        <v>2779</v>
      </c>
      <c r="G186" s="35" t="s">
        <v>240</v>
      </c>
    </row>
    <row r="187" spans="1:7" ht="15.75" thickBot="1" x14ac:dyDescent="0.3">
      <c r="A187" s="17" t="s">
        <v>305</v>
      </c>
      <c r="B187" s="33" t="s">
        <v>1129</v>
      </c>
      <c r="C187" s="36" t="s">
        <v>2047</v>
      </c>
      <c r="D187" s="36">
        <v>0</v>
      </c>
      <c r="E187" s="44" t="s">
        <v>2786</v>
      </c>
      <c r="F187" s="36" t="s">
        <v>2779</v>
      </c>
      <c r="G187" s="35" t="s">
        <v>240</v>
      </c>
    </row>
    <row r="188" spans="1:7" ht="15.75" thickBot="1" x14ac:dyDescent="0.3">
      <c r="A188" s="17" t="s">
        <v>278</v>
      </c>
      <c r="B188" s="33" t="s">
        <v>1130</v>
      </c>
      <c r="C188" s="36" t="s">
        <v>2047</v>
      </c>
      <c r="D188" s="36">
        <v>0</v>
      </c>
      <c r="E188" s="44" t="s">
        <v>2786</v>
      </c>
      <c r="F188" s="36" t="s">
        <v>2779</v>
      </c>
      <c r="G188" s="35" t="s">
        <v>240</v>
      </c>
    </row>
    <row r="189" spans="1:7" ht="15.75" thickBot="1" x14ac:dyDescent="0.3">
      <c r="A189" s="17" t="s">
        <v>305</v>
      </c>
      <c r="B189" s="33" t="s">
        <v>1130</v>
      </c>
      <c r="C189" s="36" t="s">
        <v>2047</v>
      </c>
      <c r="D189" s="36">
        <v>0</v>
      </c>
      <c r="E189" s="44" t="s">
        <v>2786</v>
      </c>
      <c r="F189" s="36" t="s">
        <v>2779</v>
      </c>
      <c r="G189" s="35" t="s">
        <v>240</v>
      </c>
    </row>
    <row r="190" spans="1:7" ht="15.75" thickBot="1" x14ac:dyDescent="0.3">
      <c r="A190" s="17" t="s">
        <v>278</v>
      </c>
      <c r="B190" s="33" t="s">
        <v>1131</v>
      </c>
      <c r="C190" s="36" t="s">
        <v>2047</v>
      </c>
      <c r="D190" s="36">
        <v>0</v>
      </c>
      <c r="E190" s="44" t="s">
        <v>2786</v>
      </c>
      <c r="F190" s="36" t="s">
        <v>2779</v>
      </c>
      <c r="G190" s="35" t="s">
        <v>240</v>
      </c>
    </row>
    <row r="191" spans="1:7" ht="15.75" thickBot="1" x14ac:dyDescent="0.3">
      <c r="A191" s="17" t="s">
        <v>305</v>
      </c>
      <c r="B191" s="33" t="s">
        <v>1131</v>
      </c>
      <c r="C191" s="36" t="s">
        <v>2047</v>
      </c>
      <c r="D191" s="36">
        <v>0</v>
      </c>
      <c r="E191" s="44" t="s">
        <v>2786</v>
      </c>
      <c r="F191" s="36" t="s">
        <v>2779</v>
      </c>
      <c r="G191" s="35" t="s">
        <v>240</v>
      </c>
    </row>
    <row r="192" spans="1:7" ht="15.75" thickBot="1" x14ac:dyDescent="0.3">
      <c r="A192" s="17" t="s">
        <v>278</v>
      </c>
      <c r="B192" s="33" t="s">
        <v>1132</v>
      </c>
      <c r="C192" s="36" t="s">
        <v>2047</v>
      </c>
      <c r="D192" s="36">
        <v>0</v>
      </c>
      <c r="E192" s="44" t="s">
        <v>2786</v>
      </c>
      <c r="F192" s="36" t="s">
        <v>2779</v>
      </c>
      <c r="G192" s="35" t="s">
        <v>240</v>
      </c>
    </row>
    <row r="193" spans="1:7" ht="15.75" thickBot="1" x14ac:dyDescent="0.3">
      <c r="A193" s="17" t="s">
        <v>305</v>
      </c>
      <c r="B193" s="33" t="s">
        <v>1132</v>
      </c>
      <c r="C193" s="36" t="s">
        <v>2047</v>
      </c>
      <c r="D193" s="36">
        <v>0</v>
      </c>
      <c r="E193" s="44" t="s">
        <v>2786</v>
      </c>
      <c r="F193" s="36" t="s">
        <v>2779</v>
      </c>
      <c r="G193" s="35" t="s">
        <v>240</v>
      </c>
    </row>
    <row r="194" spans="1:7" ht="15.75" thickBot="1" x14ac:dyDescent="0.3">
      <c r="A194" s="17" t="s">
        <v>278</v>
      </c>
      <c r="B194" s="33" t="s">
        <v>1133</v>
      </c>
      <c r="C194" s="36" t="s">
        <v>2047</v>
      </c>
      <c r="D194" s="36">
        <v>0</v>
      </c>
      <c r="E194" s="44" t="s">
        <v>2786</v>
      </c>
      <c r="F194" s="36" t="s">
        <v>2779</v>
      </c>
      <c r="G194" s="35" t="s">
        <v>240</v>
      </c>
    </row>
    <row r="195" spans="1:7" ht="15.75" thickBot="1" x14ac:dyDescent="0.3">
      <c r="A195" s="17" t="s">
        <v>305</v>
      </c>
      <c r="B195" s="33" t="s">
        <v>1133</v>
      </c>
      <c r="C195" s="36" t="s">
        <v>2047</v>
      </c>
      <c r="D195" s="36">
        <v>0</v>
      </c>
      <c r="E195" s="44" t="s">
        <v>2786</v>
      </c>
      <c r="F195" s="36" t="s">
        <v>2779</v>
      </c>
      <c r="G195" s="35" t="s">
        <v>240</v>
      </c>
    </row>
    <row r="196" spans="1:7" ht="15.75" thickBot="1" x14ac:dyDescent="0.3">
      <c r="A196" s="17" t="s">
        <v>278</v>
      </c>
      <c r="B196" s="33" t="s">
        <v>1135</v>
      </c>
      <c r="C196" s="36" t="s">
        <v>2047</v>
      </c>
      <c r="D196" s="36" t="s">
        <v>248</v>
      </c>
      <c r="E196" s="44" t="s">
        <v>2786</v>
      </c>
      <c r="F196" s="36" t="s">
        <v>2779</v>
      </c>
      <c r="G196" s="35" t="s">
        <v>240</v>
      </c>
    </row>
    <row r="197" spans="1:7" ht="15.75" thickBot="1" x14ac:dyDescent="0.3">
      <c r="A197" s="17" t="s">
        <v>305</v>
      </c>
      <c r="B197" s="33" t="s">
        <v>1135</v>
      </c>
      <c r="C197" s="36" t="s">
        <v>2047</v>
      </c>
      <c r="D197" s="36" t="s">
        <v>282</v>
      </c>
      <c r="E197" s="44" t="s">
        <v>2786</v>
      </c>
      <c r="F197" s="36" t="s">
        <v>2779</v>
      </c>
      <c r="G197" s="35" t="s">
        <v>240</v>
      </c>
    </row>
    <row r="198" spans="1:7" ht="15.75" thickBot="1" x14ac:dyDescent="0.3">
      <c r="A198" s="17" t="s">
        <v>278</v>
      </c>
      <c r="B198" s="33" t="s">
        <v>1137</v>
      </c>
      <c r="C198" s="36" t="s">
        <v>2047</v>
      </c>
      <c r="D198" s="36" t="s">
        <v>249</v>
      </c>
      <c r="E198" s="44" t="s">
        <v>2786</v>
      </c>
      <c r="F198" s="36" t="s">
        <v>2779</v>
      </c>
      <c r="G198" s="35" t="s">
        <v>240</v>
      </c>
    </row>
    <row r="199" spans="1:7" ht="15.75" thickBot="1" x14ac:dyDescent="0.3">
      <c r="A199" s="17" t="s">
        <v>305</v>
      </c>
      <c r="B199" s="33" t="s">
        <v>1137</v>
      </c>
      <c r="C199" s="36" t="s">
        <v>2047</v>
      </c>
      <c r="D199" s="36" t="s">
        <v>249</v>
      </c>
      <c r="E199" s="44" t="s">
        <v>2786</v>
      </c>
      <c r="F199" s="36" t="s">
        <v>2779</v>
      </c>
      <c r="G199" s="35" t="s">
        <v>240</v>
      </c>
    </row>
    <row r="200" spans="1:7" ht="15.75" thickBot="1" x14ac:dyDescent="0.3">
      <c r="A200" s="17" t="s">
        <v>278</v>
      </c>
      <c r="B200" s="33" t="s">
        <v>1139</v>
      </c>
      <c r="C200" s="36" t="s">
        <v>2047</v>
      </c>
      <c r="D200" s="36">
        <v>650</v>
      </c>
      <c r="E200" s="44" t="s">
        <v>2786</v>
      </c>
      <c r="F200" s="36" t="s">
        <v>2779</v>
      </c>
      <c r="G200" s="35" t="s">
        <v>240</v>
      </c>
    </row>
    <row r="201" spans="1:7" ht="15.75" thickBot="1" x14ac:dyDescent="0.3">
      <c r="A201" s="17" t="s">
        <v>305</v>
      </c>
      <c r="B201" s="33" t="s">
        <v>1139</v>
      </c>
      <c r="C201" s="36" t="s">
        <v>2047</v>
      </c>
      <c r="D201" s="36">
        <v>650</v>
      </c>
      <c r="E201" s="44" t="s">
        <v>2786</v>
      </c>
      <c r="F201" s="36" t="s">
        <v>2779</v>
      </c>
      <c r="G201" s="35" t="s">
        <v>240</v>
      </c>
    </row>
    <row r="202" spans="1:7" ht="15.75" thickBot="1" x14ac:dyDescent="0.3">
      <c r="A202" s="17" t="s">
        <v>278</v>
      </c>
      <c r="B202" s="33" t="s">
        <v>1149</v>
      </c>
      <c r="C202" s="36" t="s">
        <v>2047</v>
      </c>
      <c r="D202" s="36" t="s">
        <v>250</v>
      </c>
      <c r="E202" s="44" t="s">
        <v>2786</v>
      </c>
      <c r="F202" s="36" t="s">
        <v>2779</v>
      </c>
      <c r="G202" s="35" t="s">
        <v>240</v>
      </c>
    </row>
    <row r="203" spans="1:7" x14ac:dyDescent="0.25">
      <c r="A203" s="17" t="s">
        <v>305</v>
      </c>
      <c r="B203" s="33" t="s">
        <v>1149</v>
      </c>
      <c r="C203" s="36" t="s">
        <v>2047</v>
      </c>
      <c r="D203" s="36" t="s">
        <v>283</v>
      </c>
      <c r="E203" s="44" t="s">
        <v>2786</v>
      </c>
      <c r="F203" s="36" t="s">
        <v>2779</v>
      </c>
      <c r="G203" s="35" t="s">
        <v>240</v>
      </c>
    </row>
    <row r="204" spans="1:7" x14ac:dyDescent="0.25">
      <c r="A204" s="17" t="s">
        <v>2778</v>
      </c>
      <c r="B204" s="33" t="s">
        <v>1238</v>
      </c>
      <c r="D204" s="36"/>
      <c r="E204" s="44" t="s">
        <v>2786</v>
      </c>
      <c r="F204" s="36" t="s">
        <v>2787</v>
      </c>
    </row>
    <row r="205" spans="1:7" x14ac:dyDescent="0.25">
      <c r="A205" s="17" t="s">
        <v>2778</v>
      </c>
      <c r="B205" s="33" t="s">
        <v>1239</v>
      </c>
      <c r="D205" s="36"/>
      <c r="E205" s="44" t="s">
        <v>2786</v>
      </c>
      <c r="F205" s="36" t="s">
        <v>2787</v>
      </c>
    </row>
    <row r="206" spans="1:7" x14ac:dyDescent="0.25">
      <c r="A206" s="17" t="s">
        <v>2778</v>
      </c>
      <c r="B206" s="33" t="s">
        <v>1240</v>
      </c>
      <c r="D206" s="36"/>
      <c r="E206" s="44" t="s">
        <v>2786</v>
      </c>
      <c r="F206" s="36" t="s">
        <v>2787</v>
      </c>
    </row>
    <row r="207" spans="1:7" x14ac:dyDescent="0.25">
      <c r="A207" s="17" t="s">
        <v>2778</v>
      </c>
      <c r="B207" s="33" t="s">
        <v>1241</v>
      </c>
      <c r="E207" s="44" t="s">
        <v>2786</v>
      </c>
      <c r="F207" s="36" t="s">
        <v>2787</v>
      </c>
    </row>
    <row r="208" spans="1:7" x14ac:dyDescent="0.25">
      <c r="A208" s="17" t="s">
        <v>2778</v>
      </c>
      <c r="B208" s="33" t="s">
        <v>1242</v>
      </c>
      <c r="E208" s="44" t="s">
        <v>2786</v>
      </c>
      <c r="F208" s="36" t="s">
        <v>2787</v>
      </c>
    </row>
    <row r="209" spans="1:6" x14ac:dyDescent="0.25">
      <c r="A209" s="17" t="s">
        <v>2778</v>
      </c>
      <c r="B209" s="33" t="s">
        <v>1243</v>
      </c>
      <c r="E209" s="44" t="s">
        <v>2786</v>
      </c>
      <c r="F209" s="36" t="s">
        <v>2787</v>
      </c>
    </row>
    <row r="210" spans="1:6" x14ac:dyDescent="0.25">
      <c r="A210" s="17" t="s">
        <v>2778</v>
      </c>
      <c r="B210" s="33" t="s">
        <v>1244</v>
      </c>
      <c r="E210" s="44" t="s">
        <v>2786</v>
      </c>
      <c r="F210" s="36" t="s">
        <v>2787</v>
      </c>
    </row>
    <row r="211" spans="1:6" x14ac:dyDescent="0.25">
      <c r="A211" s="17" t="s">
        <v>2778</v>
      </c>
      <c r="B211" s="33" t="s">
        <v>1245</v>
      </c>
      <c r="E211" s="44" t="s">
        <v>2786</v>
      </c>
      <c r="F211" s="36" t="s">
        <v>2787</v>
      </c>
    </row>
    <row r="212" spans="1:6" x14ac:dyDescent="0.25">
      <c r="A212" s="17" t="s">
        <v>2778</v>
      </c>
      <c r="B212" s="33" t="s">
        <v>1246</v>
      </c>
      <c r="E212" s="44" t="s">
        <v>2786</v>
      </c>
      <c r="F212" s="36" t="s">
        <v>2787</v>
      </c>
    </row>
    <row r="213" spans="1:6" x14ac:dyDescent="0.25">
      <c r="A213" s="17" t="s">
        <v>2778</v>
      </c>
      <c r="B213" s="33" t="s">
        <v>1247</v>
      </c>
      <c r="E213" s="44" t="s">
        <v>2786</v>
      </c>
      <c r="F213" s="36" t="s">
        <v>2787</v>
      </c>
    </row>
    <row r="214" spans="1:6" x14ac:dyDescent="0.25">
      <c r="A214" s="17" t="s">
        <v>2778</v>
      </c>
      <c r="B214" s="33" t="s">
        <v>1248</v>
      </c>
      <c r="E214" s="44" t="s">
        <v>2786</v>
      </c>
      <c r="F214" s="36" t="s">
        <v>2787</v>
      </c>
    </row>
    <row r="215" spans="1:6" x14ac:dyDescent="0.25">
      <c r="A215" s="17" t="s">
        <v>2778</v>
      </c>
      <c r="B215" s="33" t="s">
        <v>1249</v>
      </c>
      <c r="E215" s="44" t="s">
        <v>2786</v>
      </c>
      <c r="F215" s="36" t="s">
        <v>2787</v>
      </c>
    </row>
    <row r="216" spans="1:6" x14ac:dyDescent="0.25">
      <c r="A216" s="17" t="s">
        <v>2778</v>
      </c>
      <c r="B216" s="33" t="s">
        <v>1250</v>
      </c>
      <c r="E216" s="44" t="s">
        <v>2786</v>
      </c>
      <c r="F216" s="36" t="s">
        <v>2787</v>
      </c>
    </row>
    <row r="217" spans="1:6" x14ac:dyDescent="0.25">
      <c r="A217" s="17" t="s">
        <v>2778</v>
      </c>
      <c r="B217" s="33" t="s">
        <v>1251</v>
      </c>
      <c r="E217" s="44" t="s">
        <v>2786</v>
      </c>
      <c r="F217" s="36" t="s">
        <v>2787</v>
      </c>
    </row>
    <row r="218" spans="1:6" x14ac:dyDescent="0.25">
      <c r="A218" s="17" t="s">
        <v>2778</v>
      </c>
      <c r="B218" s="33" t="s">
        <v>1252</v>
      </c>
      <c r="E218" s="44" t="s">
        <v>2786</v>
      </c>
      <c r="F218" s="36" t="s">
        <v>2787</v>
      </c>
    </row>
    <row r="219" spans="1:6" x14ac:dyDescent="0.25">
      <c r="A219" s="17" t="s">
        <v>2778</v>
      </c>
      <c r="B219" s="33" t="s">
        <v>1253</v>
      </c>
      <c r="E219" s="44" t="s">
        <v>2786</v>
      </c>
      <c r="F219" s="36" t="s">
        <v>2787</v>
      </c>
    </row>
    <row r="220" spans="1:6" x14ac:dyDescent="0.25">
      <c r="A220" s="17" t="s">
        <v>2778</v>
      </c>
      <c r="B220" s="33" t="s">
        <v>1254</v>
      </c>
      <c r="E220" s="44" t="s">
        <v>2786</v>
      </c>
      <c r="F220" s="36" t="s">
        <v>2787</v>
      </c>
    </row>
    <row r="221" spans="1:6" x14ac:dyDescent="0.25">
      <c r="A221" s="17" t="s">
        <v>2778</v>
      </c>
      <c r="B221" s="33" t="s">
        <v>1255</v>
      </c>
      <c r="E221" s="44" t="s">
        <v>2786</v>
      </c>
      <c r="F221" s="36" t="s">
        <v>2787</v>
      </c>
    </row>
    <row r="222" spans="1:6" x14ac:dyDescent="0.25">
      <c r="A222" s="17" t="s">
        <v>2778</v>
      </c>
      <c r="B222" s="33" t="s">
        <v>1256</v>
      </c>
      <c r="E222" s="44" t="s">
        <v>2786</v>
      </c>
      <c r="F222" s="36" t="s">
        <v>2787</v>
      </c>
    </row>
    <row r="223" spans="1:6" x14ac:dyDescent="0.25">
      <c r="A223" s="17" t="s">
        <v>2778</v>
      </c>
      <c r="B223" s="33" t="s">
        <v>1257</v>
      </c>
      <c r="E223" s="44" t="s">
        <v>2786</v>
      </c>
      <c r="F223" s="36" t="s">
        <v>2787</v>
      </c>
    </row>
    <row r="224" spans="1:6" x14ac:dyDescent="0.25">
      <c r="A224" s="17" t="s">
        <v>2778</v>
      </c>
      <c r="B224" s="33" t="s">
        <v>1258</v>
      </c>
      <c r="E224" s="44" t="s">
        <v>2786</v>
      </c>
      <c r="F224" s="36" t="s">
        <v>2787</v>
      </c>
    </row>
    <row r="225" spans="1:6" x14ac:dyDescent="0.25">
      <c r="A225" s="17" t="s">
        <v>2778</v>
      </c>
      <c r="B225" s="33" t="s">
        <v>1259</v>
      </c>
      <c r="E225" s="44" t="s">
        <v>2786</v>
      </c>
      <c r="F225" s="36" t="s">
        <v>2787</v>
      </c>
    </row>
    <row r="226" spans="1:6" x14ac:dyDescent="0.25">
      <c r="A226" s="17" t="s">
        <v>2778</v>
      </c>
      <c r="B226" s="33" t="s">
        <v>1260</v>
      </c>
      <c r="E226" s="44" t="s">
        <v>2786</v>
      </c>
      <c r="F226" s="36" t="s">
        <v>2787</v>
      </c>
    </row>
    <row r="227" spans="1:6" x14ac:dyDescent="0.25">
      <c r="A227" s="17" t="s">
        <v>2778</v>
      </c>
      <c r="B227" s="33" t="s">
        <v>1261</v>
      </c>
      <c r="E227" s="44" t="s">
        <v>2786</v>
      </c>
      <c r="F227" s="36" t="s">
        <v>2787</v>
      </c>
    </row>
    <row r="228" spans="1:6" x14ac:dyDescent="0.25">
      <c r="A228" s="17" t="s">
        <v>2778</v>
      </c>
      <c r="B228" s="33" t="s">
        <v>1262</v>
      </c>
      <c r="E228" s="44" t="s">
        <v>2786</v>
      </c>
      <c r="F228" s="36" t="s">
        <v>2787</v>
      </c>
    </row>
    <row r="229" spans="1:6" x14ac:dyDescent="0.25">
      <c r="A229" s="17" t="s">
        <v>2778</v>
      </c>
      <c r="B229" s="33" t="s">
        <v>1263</v>
      </c>
      <c r="E229" s="44" t="s">
        <v>2786</v>
      </c>
      <c r="F229" s="36" t="s">
        <v>2787</v>
      </c>
    </row>
    <row r="230" spans="1:6" x14ac:dyDescent="0.25">
      <c r="A230" s="17" t="s">
        <v>2778</v>
      </c>
      <c r="B230" s="33" t="s">
        <v>1264</v>
      </c>
      <c r="E230" s="44" t="s">
        <v>2786</v>
      </c>
      <c r="F230" s="36" t="s">
        <v>2787</v>
      </c>
    </row>
    <row r="231" spans="1:6" x14ac:dyDescent="0.25">
      <c r="A231" s="17" t="s">
        <v>2778</v>
      </c>
      <c r="B231" s="33" t="s">
        <v>1265</v>
      </c>
      <c r="E231" s="44" t="s">
        <v>2786</v>
      </c>
      <c r="F231" s="36" t="s">
        <v>2787</v>
      </c>
    </row>
    <row r="232" spans="1:6" x14ac:dyDescent="0.25">
      <c r="A232" s="17" t="s">
        <v>2778</v>
      </c>
      <c r="B232" s="33" t="s">
        <v>1266</v>
      </c>
      <c r="E232" s="44" t="s">
        <v>2786</v>
      </c>
      <c r="F232" s="36" t="s">
        <v>2787</v>
      </c>
    </row>
    <row r="233" spans="1:6" x14ac:dyDescent="0.25">
      <c r="A233" s="17" t="s">
        <v>2778</v>
      </c>
      <c r="B233" s="33" t="s">
        <v>1267</v>
      </c>
      <c r="E233" s="44" t="s">
        <v>2786</v>
      </c>
      <c r="F233" s="36" t="s">
        <v>2787</v>
      </c>
    </row>
    <row r="234" spans="1:6" x14ac:dyDescent="0.25">
      <c r="A234" s="17" t="s">
        <v>2778</v>
      </c>
      <c r="B234" s="33" t="s">
        <v>1268</v>
      </c>
      <c r="E234" s="44" t="s">
        <v>2786</v>
      </c>
      <c r="F234" s="36" t="s">
        <v>2787</v>
      </c>
    </row>
    <row r="235" spans="1:6" x14ac:dyDescent="0.25">
      <c r="A235" s="17" t="s">
        <v>2778</v>
      </c>
      <c r="B235" s="33" t="s">
        <v>1269</v>
      </c>
      <c r="E235" s="44" t="s">
        <v>2786</v>
      </c>
      <c r="F235" s="36" t="s">
        <v>2787</v>
      </c>
    </row>
    <row r="236" spans="1:6" x14ac:dyDescent="0.25">
      <c r="A236" s="17" t="s">
        <v>2778</v>
      </c>
      <c r="B236" s="33" t="s">
        <v>1270</v>
      </c>
      <c r="E236" s="44" t="s">
        <v>2786</v>
      </c>
      <c r="F236" s="36" t="s">
        <v>2787</v>
      </c>
    </row>
    <row r="237" spans="1:6" x14ac:dyDescent="0.25">
      <c r="A237" s="17" t="s">
        <v>2778</v>
      </c>
      <c r="B237" s="33" t="s">
        <v>1271</v>
      </c>
      <c r="E237" s="44" t="s">
        <v>2786</v>
      </c>
      <c r="F237" s="36" t="s">
        <v>2787</v>
      </c>
    </row>
    <row r="238" spans="1:6" x14ac:dyDescent="0.25">
      <c r="A238" s="17" t="s">
        <v>2778</v>
      </c>
      <c r="B238" s="33" t="s">
        <v>1272</v>
      </c>
      <c r="E238" s="44" t="s">
        <v>2786</v>
      </c>
      <c r="F238" s="36" t="s">
        <v>2787</v>
      </c>
    </row>
    <row r="239" spans="1:6" x14ac:dyDescent="0.25">
      <c r="A239" s="17" t="s">
        <v>2778</v>
      </c>
      <c r="B239" s="33" t="s">
        <v>1273</v>
      </c>
      <c r="E239" s="44" t="s">
        <v>2786</v>
      </c>
      <c r="F239" s="36" t="s">
        <v>2787</v>
      </c>
    </row>
    <row r="240" spans="1:6" x14ac:dyDescent="0.25">
      <c r="A240" s="17" t="s">
        <v>2778</v>
      </c>
      <c r="B240" s="33" t="s">
        <v>1274</v>
      </c>
      <c r="E240" s="44" t="s">
        <v>2786</v>
      </c>
      <c r="F240" s="36" t="s">
        <v>2787</v>
      </c>
    </row>
    <row r="241" spans="1:7" ht="15.75" thickBot="1" x14ac:dyDescent="0.3">
      <c r="A241" s="17" t="s">
        <v>2778</v>
      </c>
      <c r="B241" s="33" t="s">
        <v>1275</v>
      </c>
      <c r="E241" s="44" t="s">
        <v>2786</v>
      </c>
      <c r="F241" s="36" t="s">
        <v>2787</v>
      </c>
    </row>
    <row r="242" spans="1:7" ht="15.75" thickBot="1" x14ac:dyDescent="0.3">
      <c r="A242" s="17" t="s">
        <v>278</v>
      </c>
      <c r="B242" s="33" t="s">
        <v>1162</v>
      </c>
      <c r="C242" s="36" t="s">
        <v>2047</v>
      </c>
      <c r="D242" s="36" t="s">
        <v>246</v>
      </c>
      <c r="E242" s="44" t="s">
        <v>2786</v>
      </c>
      <c r="F242" s="36" t="s">
        <v>2779</v>
      </c>
      <c r="G242" s="35" t="s">
        <v>240</v>
      </c>
    </row>
    <row r="243" spans="1:7" ht="15.75" thickBot="1" x14ac:dyDescent="0.3">
      <c r="A243" s="17" t="s">
        <v>305</v>
      </c>
      <c r="B243" s="33" t="s">
        <v>1162</v>
      </c>
      <c r="C243" s="36" t="s">
        <v>2047</v>
      </c>
      <c r="D243" s="36" t="s">
        <v>246</v>
      </c>
      <c r="E243" s="44" t="s">
        <v>2786</v>
      </c>
      <c r="F243" s="36" t="s">
        <v>2779</v>
      </c>
      <c r="G243" s="35" t="s">
        <v>240</v>
      </c>
    </row>
    <row r="244" spans="1:7" ht="15.75" thickBot="1" x14ac:dyDescent="0.3">
      <c r="A244" s="17" t="s">
        <v>278</v>
      </c>
      <c r="B244" s="33" t="s">
        <v>1163</v>
      </c>
      <c r="C244" s="36" t="s">
        <v>2047</v>
      </c>
      <c r="D244" s="36" t="s">
        <v>247</v>
      </c>
      <c r="E244" s="44" t="s">
        <v>2786</v>
      </c>
      <c r="F244" s="36" t="s">
        <v>2779</v>
      </c>
      <c r="G244" s="35" t="s">
        <v>240</v>
      </c>
    </row>
    <row r="245" spans="1:7" ht="15.75" thickBot="1" x14ac:dyDescent="0.3">
      <c r="A245" s="17" t="s">
        <v>305</v>
      </c>
      <c r="B245" s="33" t="s">
        <v>1163</v>
      </c>
      <c r="C245" s="36" t="s">
        <v>2047</v>
      </c>
      <c r="D245" s="36" t="s">
        <v>284</v>
      </c>
      <c r="E245" s="44" t="s">
        <v>2786</v>
      </c>
      <c r="F245" s="36" t="s">
        <v>2779</v>
      </c>
      <c r="G245" s="35" t="s">
        <v>240</v>
      </c>
    </row>
    <row r="246" spans="1:7" ht="15.75" thickBot="1" x14ac:dyDescent="0.3">
      <c r="A246" s="17" t="s">
        <v>278</v>
      </c>
      <c r="B246" s="33" t="s">
        <v>1164</v>
      </c>
      <c r="C246" s="36" t="s">
        <v>2047</v>
      </c>
      <c r="D246" s="36">
        <v>1</v>
      </c>
      <c r="E246" s="44" t="s">
        <v>2786</v>
      </c>
      <c r="F246" s="36" t="s">
        <v>2779</v>
      </c>
      <c r="G246" s="35" t="s">
        <v>240</v>
      </c>
    </row>
    <row r="247" spans="1:7" ht="15.75" thickBot="1" x14ac:dyDescent="0.3">
      <c r="A247" s="17" t="s">
        <v>305</v>
      </c>
      <c r="B247" s="33" t="s">
        <v>1164</v>
      </c>
      <c r="C247" s="36" t="s">
        <v>2047</v>
      </c>
      <c r="D247" s="36">
        <v>0</v>
      </c>
      <c r="E247" s="44" t="s">
        <v>2786</v>
      </c>
      <c r="F247" s="36" t="s">
        <v>2779</v>
      </c>
      <c r="G247" s="35" t="s">
        <v>240</v>
      </c>
    </row>
    <row r="248" spans="1:7" ht="15.75" thickBot="1" x14ac:dyDescent="0.3">
      <c r="A248" s="17" t="s">
        <v>278</v>
      </c>
      <c r="B248" s="33" t="s">
        <v>1165</v>
      </c>
      <c r="C248" s="36" t="s">
        <v>2047</v>
      </c>
      <c r="D248" s="36">
        <v>0</v>
      </c>
      <c r="E248" s="44" t="s">
        <v>2786</v>
      </c>
      <c r="F248" s="36" t="s">
        <v>2779</v>
      </c>
      <c r="G248" s="35" t="s">
        <v>240</v>
      </c>
    </row>
    <row r="249" spans="1:7" ht="15.75" thickBot="1" x14ac:dyDescent="0.3">
      <c r="A249" s="17" t="s">
        <v>305</v>
      </c>
      <c r="B249" s="33" t="s">
        <v>1165</v>
      </c>
      <c r="C249" s="36" t="s">
        <v>2047</v>
      </c>
      <c r="D249" s="36">
        <v>0</v>
      </c>
      <c r="E249" s="44" t="s">
        <v>2786</v>
      </c>
      <c r="F249" s="36" t="s">
        <v>2779</v>
      </c>
      <c r="G249" s="35" t="s">
        <v>240</v>
      </c>
    </row>
    <row r="250" spans="1:7" ht="15.75" thickBot="1" x14ac:dyDescent="0.3">
      <c r="A250" s="17" t="s">
        <v>278</v>
      </c>
      <c r="B250" s="33" t="s">
        <v>1166</v>
      </c>
      <c r="C250" s="36" t="s">
        <v>2047</v>
      </c>
      <c r="D250" s="36">
        <v>0</v>
      </c>
      <c r="E250" s="44" t="s">
        <v>2786</v>
      </c>
      <c r="F250" s="36" t="s">
        <v>2779</v>
      </c>
      <c r="G250" s="35" t="s">
        <v>240</v>
      </c>
    </row>
    <row r="251" spans="1:7" ht="15.75" thickBot="1" x14ac:dyDescent="0.3">
      <c r="A251" s="17" t="s">
        <v>305</v>
      </c>
      <c r="B251" s="33" t="s">
        <v>1166</v>
      </c>
      <c r="C251" s="36" t="s">
        <v>2047</v>
      </c>
      <c r="D251" s="36">
        <v>1</v>
      </c>
      <c r="E251" s="44" t="s">
        <v>2786</v>
      </c>
      <c r="F251" s="36" t="s">
        <v>2779</v>
      </c>
      <c r="G251" s="35" t="s">
        <v>240</v>
      </c>
    </row>
    <row r="252" spans="1:7" ht="15.75" thickBot="1" x14ac:dyDescent="0.3">
      <c r="A252" s="17" t="s">
        <v>278</v>
      </c>
      <c r="B252" s="33" t="s">
        <v>1167</v>
      </c>
      <c r="C252" s="36" t="s">
        <v>2047</v>
      </c>
      <c r="D252" s="36">
        <v>0</v>
      </c>
      <c r="E252" s="44" t="s">
        <v>2786</v>
      </c>
      <c r="F252" s="36" t="s">
        <v>2779</v>
      </c>
      <c r="G252" s="35" t="s">
        <v>240</v>
      </c>
    </row>
    <row r="253" spans="1:7" ht="15.75" thickBot="1" x14ac:dyDescent="0.3">
      <c r="A253" s="17" t="s">
        <v>305</v>
      </c>
      <c r="B253" s="33" t="s">
        <v>1167</v>
      </c>
      <c r="C253" s="36" t="s">
        <v>2047</v>
      </c>
      <c r="D253" s="36">
        <v>0</v>
      </c>
      <c r="E253" s="44" t="s">
        <v>2786</v>
      </c>
      <c r="F253" s="36" t="s">
        <v>2779</v>
      </c>
      <c r="G253" s="35" t="s">
        <v>240</v>
      </c>
    </row>
    <row r="254" spans="1:7" ht="15.75" thickBot="1" x14ac:dyDescent="0.3">
      <c r="A254" s="17" t="s">
        <v>278</v>
      </c>
      <c r="B254" s="33" t="s">
        <v>1168</v>
      </c>
      <c r="C254" s="36" t="s">
        <v>2047</v>
      </c>
      <c r="D254" s="36">
        <v>0</v>
      </c>
      <c r="E254" s="44" t="s">
        <v>2786</v>
      </c>
      <c r="F254" s="36" t="s">
        <v>2779</v>
      </c>
      <c r="G254" s="35" t="s">
        <v>240</v>
      </c>
    </row>
    <row r="255" spans="1:7" ht="15.75" thickBot="1" x14ac:dyDescent="0.3">
      <c r="A255" s="17" t="s">
        <v>305</v>
      </c>
      <c r="B255" s="33" t="s">
        <v>1168</v>
      </c>
      <c r="C255" s="36" t="s">
        <v>2047</v>
      </c>
      <c r="D255" s="36">
        <v>0</v>
      </c>
      <c r="E255" s="44" t="s">
        <v>2786</v>
      </c>
      <c r="F255" s="36" t="s">
        <v>2779</v>
      </c>
      <c r="G255" s="35" t="s">
        <v>240</v>
      </c>
    </row>
    <row r="256" spans="1:7" ht="15.75" thickBot="1" x14ac:dyDescent="0.3">
      <c r="A256" s="17" t="s">
        <v>278</v>
      </c>
      <c r="B256" s="33" t="s">
        <v>1169</v>
      </c>
      <c r="C256" s="36" t="s">
        <v>2047</v>
      </c>
      <c r="D256" s="36">
        <v>0</v>
      </c>
      <c r="E256" s="44" t="s">
        <v>2786</v>
      </c>
      <c r="F256" s="36" t="s">
        <v>2779</v>
      </c>
      <c r="G256" s="35" t="s">
        <v>240</v>
      </c>
    </row>
    <row r="257" spans="1:7" ht="15.75" thickBot="1" x14ac:dyDescent="0.3">
      <c r="A257" s="17" t="s">
        <v>305</v>
      </c>
      <c r="B257" s="33" t="s">
        <v>1169</v>
      </c>
      <c r="C257" s="36" t="s">
        <v>2047</v>
      </c>
      <c r="D257" s="36">
        <v>0</v>
      </c>
      <c r="E257" s="44" t="s">
        <v>2786</v>
      </c>
      <c r="F257" s="36" t="s">
        <v>2779</v>
      </c>
      <c r="G257" s="35" t="s">
        <v>240</v>
      </c>
    </row>
    <row r="258" spans="1:7" ht="15.75" thickBot="1" x14ac:dyDescent="0.3">
      <c r="A258" s="17" t="s">
        <v>278</v>
      </c>
      <c r="B258" s="33" t="s">
        <v>1170</v>
      </c>
      <c r="C258" s="36" t="s">
        <v>2047</v>
      </c>
      <c r="D258" s="36">
        <v>0</v>
      </c>
      <c r="E258" s="44" t="s">
        <v>2786</v>
      </c>
      <c r="F258" s="36" t="s">
        <v>2779</v>
      </c>
      <c r="G258" s="35" t="s">
        <v>240</v>
      </c>
    </row>
    <row r="259" spans="1:7" ht="15.75" thickBot="1" x14ac:dyDescent="0.3">
      <c r="A259" s="17" t="s">
        <v>305</v>
      </c>
      <c r="B259" s="33" t="s">
        <v>1170</v>
      </c>
      <c r="C259" s="36" t="s">
        <v>2047</v>
      </c>
      <c r="D259" s="36">
        <v>0</v>
      </c>
      <c r="E259" s="44" t="s">
        <v>2786</v>
      </c>
      <c r="F259" s="36" t="s">
        <v>2779</v>
      </c>
      <c r="G259" s="35" t="s">
        <v>240</v>
      </c>
    </row>
    <row r="260" spans="1:7" ht="15.75" thickBot="1" x14ac:dyDescent="0.3">
      <c r="A260" s="17" t="s">
        <v>278</v>
      </c>
      <c r="B260" s="33" t="s">
        <v>1171</v>
      </c>
      <c r="C260" s="36" t="s">
        <v>2047</v>
      </c>
      <c r="D260" s="36">
        <v>0</v>
      </c>
      <c r="E260" s="44" t="s">
        <v>2786</v>
      </c>
      <c r="F260" s="36" t="s">
        <v>2779</v>
      </c>
      <c r="G260" s="35" t="s">
        <v>240</v>
      </c>
    </row>
    <row r="261" spans="1:7" ht="15.75" thickBot="1" x14ac:dyDescent="0.3">
      <c r="A261" s="17" t="s">
        <v>305</v>
      </c>
      <c r="B261" s="33" t="s">
        <v>1171</v>
      </c>
      <c r="C261" s="36" t="s">
        <v>2047</v>
      </c>
      <c r="D261" s="36">
        <v>0</v>
      </c>
      <c r="E261" s="44" t="s">
        <v>2786</v>
      </c>
      <c r="F261" s="36" t="s">
        <v>2779</v>
      </c>
      <c r="G261" s="35" t="s">
        <v>240</v>
      </c>
    </row>
    <row r="262" spans="1:7" ht="15.75" thickBot="1" x14ac:dyDescent="0.3">
      <c r="A262" s="17" t="s">
        <v>278</v>
      </c>
      <c r="B262" s="33" t="s">
        <v>1173</v>
      </c>
      <c r="C262" s="36" t="s">
        <v>2047</v>
      </c>
      <c r="D262" s="36" t="s">
        <v>248</v>
      </c>
      <c r="E262" s="44" t="s">
        <v>2786</v>
      </c>
      <c r="F262" s="36" t="s">
        <v>2779</v>
      </c>
      <c r="G262" s="35" t="s">
        <v>240</v>
      </c>
    </row>
    <row r="263" spans="1:7" ht="15.75" thickBot="1" x14ac:dyDescent="0.3">
      <c r="A263" s="17" t="s">
        <v>305</v>
      </c>
      <c r="B263" s="33" t="s">
        <v>1175</v>
      </c>
      <c r="C263" s="36" t="s">
        <v>2047</v>
      </c>
      <c r="D263" s="36" t="s">
        <v>249</v>
      </c>
      <c r="E263" s="44" t="s">
        <v>2786</v>
      </c>
      <c r="F263" s="36" t="s">
        <v>2779</v>
      </c>
      <c r="G263" s="35" t="s">
        <v>240</v>
      </c>
    </row>
    <row r="264" spans="1:7" ht="15.75" thickBot="1" x14ac:dyDescent="0.3">
      <c r="A264" s="17" t="s">
        <v>278</v>
      </c>
      <c r="B264" s="33" t="s">
        <v>1175</v>
      </c>
      <c r="C264" s="36" t="s">
        <v>2047</v>
      </c>
      <c r="D264" s="36" t="s">
        <v>249</v>
      </c>
      <c r="E264" s="44" t="s">
        <v>2786</v>
      </c>
      <c r="F264" s="36" t="s">
        <v>2779</v>
      </c>
      <c r="G264" s="35" t="s">
        <v>240</v>
      </c>
    </row>
    <row r="265" spans="1:7" ht="15.75" thickBot="1" x14ac:dyDescent="0.3">
      <c r="A265" s="17" t="s">
        <v>278</v>
      </c>
      <c r="B265" s="33" t="s">
        <v>1177</v>
      </c>
      <c r="C265" s="36" t="s">
        <v>2047</v>
      </c>
      <c r="D265" s="36">
        <v>650</v>
      </c>
      <c r="E265" s="44" t="s">
        <v>2786</v>
      </c>
      <c r="F265" s="36" t="s">
        <v>2779</v>
      </c>
      <c r="G265" s="35" t="s">
        <v>240</v>
      </c>
    </row>
    <row r="266" spans="1:7" ht="15.75" thickBot="1" x14ac:dyDescent="0.3">
      <c r="A266" s="17" t="s">
        <v>305</v>
      </c>
      <c r="B266" s="33" t="s">
        <v>1177</v>
      </c>
      <c r="C266" s="36" t="s">
        <v>2047</v>
      </c>
      <c r="D266" s="36">
        <v>650</v>
      </c>
      <c r="E266" s="44" t="s">
        <v>2786</v>
      </c>
      <c r="F266" s="36" t="s">
        <v>2779</v>
      </c>
      <c r="G266" s="35" t="s">
        <v>240</v>
      </c>
    </row>
    <row r="267" spans="1:7" ht="15.75" thickBot="1" x14ac:dyDescent="0.3">
      <c r="A267" s="17" t="s">
        <v>278</v>
      </c>
      <c r="B267" s="33" t="s">
        <v>1187</v>
      </c>
      <c r="C267" s="36" t="s">
        <v>2047</v>
      </c>
      <c r="D267" s="36" t="s">
        <v>250</v>
      </c>
      <c r="E267" s="44" t="s">
        <v>2786</v>
      </c>
      <c r="F267" s="36" t="s">
        <v>2779</v>
      </c>
      <c r="G267" s="35" t="s">
        <v>240</v>
      </c>
    </row>
    <row r="268" spans="1:7" ht="15.75" thickBot="1" x14ac:dyDescent="0.3">
      <c r="A268" s="17" t="s">
        <v>305</v>
      </c>
      <c r="B268" s="33" t="s">
        <v>1187</v>
      </c>
      <c r="C268" s="36" t="s">
        <v>2047</v>
      </c>
      <c r="D268" s="36" t="s">
        <v>250</v>
      </c>
      <c r="E268" s="44" t="s">
        <v>2786</v>
      </c>
      <c r="F268" s="36" t="s">
        <v>2779</v>
      </c>
      <c r="G268" s="35" t="s">
        <v>240</v>
      </c>
    </row>
    <row r="269" spans="1:7" ht="15.75" thickBot="1" x14ac:dyDescent="0.3">
      <c r="A269" s="17" t="s">
        <v>349</v>
      </c>
      <c r="B269" s="33" t="s">
        <v>1162</v>
      </c>
      <c r="C269" s="36" t="s">
        <v>2047</v>
      </c>
      <c r="D269" s="36" t="s">
        <v>335</v>
      </c>
      <c r="E269" s="44" t="s">
        <v>2786</v>
      </c>
      <c r="F269" s="36" t="s">
        <v>2779</v>
      </c>
      <c r="G269" s="35" t="s">
        <v>240</v>
      </c>
    </row>
    <row r="270" spans="1:7" ht="15.75" thickBot="1" x14ac:dyDescent="0.3">
      <c r="A270" s="17" t="s">
        <v>494</v>
      </c>
      <c r="B270" s="33" t="s">
        <v>1162</v>
      </c>
      <c r="C270" s="36" t="s">
        <v>2047</v>
      </c>
      <c r="D270" s="36" t="s">
        <v>335</v>
      </c>
      <c r="E270" s="44" t="s">
        <v>2786</v>
      </c>
      <c r="F270" s="36" t="s">
        <v>2779</v>
      </c>
      <c r="G270" s="35" t="s">
        <v>240</v>
      </c>
    </row>
    <row r="271" spans="1:7" ht="15.75" thickBot="1" x14ac:dyDescent="0.3">
      <c r="A271" s="17" t="s">
        <v>678</v>
      </c>
      <c r="B271" s="33" t="s">
        <v>1162</v>
      </c>
      <c r="C271" s="36" t="s">
        <v>2047</v>
      </c>
      <c r="D271" s="36" t="s">
        <v>335</v>
      </c>
      <c r="E271" s="44" t="s">
        <v>2786</v>
      </c>
      <c r="F271" s="36" t="s">
        <v>2779</v>
      </c>
      <c r="G271" s="35" t="s">
        <v>240</v>
      </c>
    </row>
    <row r="272" spans="1:7" ht="15.75" thickBot="1" x14ac:dyDescent="0.3">
      <c r="A272" s="17" t="s">
        <v>688</v>
      </c>
      <c r="B272" s="33" t="s">
        <v>1162</v>
      </c>
      <c r="C272" s="36" t="s">
        <v>2047</v>
      </c>
      <c r="D272" s="36" t="s">
        <v>572</v>
      </c>
      <c r="E272" s="44" t="s">
        <v>2786</v>
      </c>
      <c r="F272" s="36" t="s">
        <v>2779</v>
      </c>
      <c r="G272" s="35" t="s">
        <v>240</v>
      </c>
    </row>
    <row r="273" spans="1:7" ht="15.75" thickBot="1" x14ac:dyDescent="0.3">
      <c r="A273" s="17" t="s">
        <v>755</v>
      </c>
      <c r="B273" s="33" t="s">
        <v>1162</v>
      </c>
      <c r="C273" s="36" t="s">
        <v>2047</v>
      </c>
      <c r="D273" s="36" t="s">
        <v>335</v>
      </c>
      <c r="E273" s="44" t="s">
        <v>2786</v>
      </c>
      <c r="F273" s="36" t="s">
        <v>2779</v>
      </c>
      <c r="G273" s="35" t="s">
        <v>240</v>
      </c>
    </row>
    <row r="274" spans="1:7" ht="15.75" thickBot="1" x14ac:dyDescent="0.3">
      <c r="A274" s="17" t="s">
        <v>2622</v>
      </c>
      <c r="B274" s="33" t="s">
        <v>1162</v>
      </c>
      <c r="C274" s="36" t="s">
        <v>2047</v>
      </c>
      <c r="D274" s="36" t="s">
        <v>335</v>
      </c>
      <c r="E274" s="44" t="s">
        <v>2786</v>
      </c>
      <c r="F274" s="36" t="s">
        <v>2779</v>
      </c>
      <c r="G274" s="35" t="s">
        <v>240</v>
      </c>
    </row>
    <row r="275" spans="1:7" ht="15.75" thickBot="1" x14ac:dyDescent="0.3">
      <c r="A275" s="17" t="s">
        <v>2629</v>
      </c>
      <c r="B275" s="33" t="s">
        <v>1162</v>
      </c>
      <c r="C275" s="36" t="s">
        <v>2047</v>
      </c>
      <c r="D275" s="36" t="s">
        <v>335</v>
      </c>
      <c r="E275" s="44" t="s">
        <v>2786</v>
      </c>
      <c r="F275" s="36" t="s">
        <v>2779</v>
      </c>
      <c r="G275" s="35" t="s">
        <v>240</v>
      </c>
    </row>
    <row r="276" spans="1:7" ht="15.75" thickBot="1" x14ac:dyDescent="0.3">
      <c r="A276" s="17" t="s">
        <v>2646</v>
      </c>
      <c r="B276" s="33" t="s">
        <v>1162</v>
      </c>
      <c r="C276" s="36" t="s">
        <v>2047</v>
      </c>
      <c r="D276" s="36" t="s">
        <v>335</v>
      </c>
      <c r="E276" s="44" t="s">
        <v>2786</v>
      </c>
      <c r="F276" s="36" t="s">
        <v>2779</v>
      </c>
      <c r="G276" s="35" t="s">
        <v>240</v>
      </c>
    </row>
    <row r="277" spans="1:7" ht="15.75" thickBot="1" x14ac:dyDescent="0.3">
      <c r="A277" s="17" t="s">
        <v>2664</v>
      </c>
      <c r="B277" s="33" t="s">
        <v>1162</v>
      </c>
      <c r="C277" s="36" t="s">
        <v>2047</v>
      </c>
      <c r="D277" s="36" t="s">
        <v>335</v>
      </c>
      <c r="E277" s="44" t="s">
        <v>2786</v>
      </c>
      <c r="F277" s="36" t="s">
        <v>2779</v>
      </c>
      <c r="G277" s="35" t="s">
        <v>240</v>
      </c>
    </row>
    <row r="278" spans="1:7" ht="15.75" thickBot="1" x14ac:dyDescent="0.3">
      <c r="A278" s="17" t="s">
        <v>349</v>
      </c>
      <c r="B278" s="33" t="s">
        <v>1163</v>
      </c>
      <c r="C278" s="36" t="s">
        <v>2047</v>
      </c>
      <c r="D278" s="36" t="s">
        <v>247</v>
      </c>
      <c r="E278" s="44" t="s">
        <v>2786</v>
      </c>
      <c r="F278" s="36" t="s">
        <v>2779</v>
      </c>
      <c r="G278" s="35" t="s">
        <v>240</v>
      </c>
    </row>
    <row r="279" spans="1:7" ht="15.75" thickBot="1" x14ac:dyDescent="0.3">
      <c r="A279" s="17" t="s">
        <v>494</v>
      </c>
      <c r="B279" s="33" t="s">
        <v>1163</v>
      </c>
      <c r="C279" s="36" t="s">
        <v>2047</v>
      </c>
      <c r="D279" s="36" t="s">
        <v>310</v>
      </c>
      <c r="E279" s="44" t="s">
        <v>2786</v>
      </c>
      <c r="F279" s="36" t="s">
        <v>2779</v>
      </c>
      <c r="G279" s="35" t="s">
        <v>240</v>
      </c>
    </row>
    <row r="280" spans="1:7" ht="15.75" thickBot="1" x14ac:dyDescent="0.3">
      <c r="A280" s="17" t="s">
        <v>678</v>
      </c>
      <c r="B280" s="33" t="s">
        <v>1163</v>
      </c>
      <c r="C280" s="36" t="s">
        <v>2047</v>
      </c>
      <c r="D280" s="36" t="s">
        <v>247</v>
      </c>
      <c r="E280" s="44" t="s">
        <v>2786</v>
      </c>
      <c r="F280" s="36" t="s">
        <v>2779</v>
      </c>
      <c r="G280" s="35" t="s">
        <v>240</v>
      </c>
    </row>
    <row r="281" spans="1:7" ht="15.75" thickBot="1" x14ac:dyDescent="0.3">
      <c r="A281" s="17" t="s">
        <v>688</v>
      </c>
      <c r="B281" s="33" t="s">
        <v>1163</v>
      </c>
      <c r="C281" s="36" t="s">
        <v>2047</v>
      </c>
      <c r="D281" s="36" t="s">
        <v>247</v>
      </c>
      <c r="E281" s="44" t="s">
        <v>2786</v>
      </c>
      <c r="F281" s="36" t="s">
        <v>2779</v>
      </c>
      <c r="G281" s="35" t="s">
        <v>240</v>
      </c>
    </row>
    <row r="282" spans="1:7" ht="15.75" thickBot="1" x14ac:dyDescent="0.3">
      <c r="A282" s="17" t="s">
        <v>755</v>
      </c>
      <c r="B282" s="33" t="s">
        <v>1163</v>
      </c>
      <c r="C282" s="36" t="s">
        <v>2047</v>
      </c>
      <c r="D282" s="36" t="s">
        <v>310</v>
      </c>
      <c r="E282" s="44" t="s">
        <v>2786</v>
      </c>
      <c r="F282" s="36" t="s">
        <v>2779</v>
      </c>
      <c r="G282" s="35" t="s">
        <v>240</v>
      </c>
    </row>
    <row r="283" spans="1:7" ht="15.75" thickBot="1" x14ac:dyDescent="0.3">
      <c r="A283" s="17" t="s">
        <v>2622</v>
      </c>
      <c r="B283" s="33" t="s">
        <v>1163</v>
      </c>
      <c r="C283" s="36" t="s">
        <v>2047</v>
      </c>
      <c r="D283" s="36" t="s">
        <v>247</v>
      </c>
      <c r="E283" s="44" t="s">
        <v>2786</v>
      </c>
      <c r="F283" s="36" t="s">
        <v>2779</v>
      </c>
      <c r="G283" s="35" t="s">
        <v>240</v>
      </c>
    </row>
    <row r="284" spans="1:7" ht="15.75" thickBot="1" x14ac:dyDescent="0.3">
      <c r="A284" s="17" t="s">
        <v>2629</v>
      </c>
      <c r="B284" s="33" t="s">
        <v>1163</v>
      </c>
      <c r="C284" s="36" t="s">
        <v>2047</v>
      </c>
      <c r="D284" s="36" t="s">
        <v>247</v>
      </c>
      <c r="E284" s="44" t="s">
        <v>2786</v>
      </c>
      <c r="F284" s="36" t="s">
        <v>2779</v>
      </c>
      <c r="G284" s="35" t="s">
        <v>240</v>
      </c>
    </row>
    <row r="285" spans="1:7" ht="15.75" thickBot="1" x14ac:dyDescent="0.3">
      <c r="A285" s="17" t="s">
        <v>2646</v>
      </c>
      <c r="B285" s="33" t="s">
        <v>1163</v>
      </c>
      <c r="C285" s="36" t="s">
        <v>2047</v>
      </c>
      <c r="D285" s="36" t="s">
        <v>247</v>
      </c>
      <c r="E285" s="44" t="s">
        <v>2786</v>
      </c>
      <c r="F285" s="36" t="s">
        <v>2779</v>
      </c>
      <c r="G285" s="35" t="s">
        <v>240</v>
      </c>
    </row>
    <row r="286" spans="1:7" ht="15.75" thickBot="1" x14ac:dyDescent="0.3">
      <c r="A286" s="17" t="s">
        <v>2664</v>
      </c>
      <c r="B286" s="33" t="s">
        <v>1163</v>
      </c>
      <c r="C286" s="36" t="s">
        <v>2047</v>
      </c>
      <c r="D286" s="36" t="s">
        <v>247</v>
      </c>
      <c r="E286" s="44" t="s">
        <v>2786</v>
      </c>
      <c r="F286" s="36" t="s">
        <v>2779</v>
      </c>
      <c r="G286" s="35" t="s">
        <v>240</v>
      </c>
    </row>
    <row r="287" spans="1:7" ht="15.75" thickBot="1" x14ac:dyDescent="0.3">
      <c r="A287" s="17" t="s">
        <v>349</v>
      </c>
      <c r="B287" s="33" t="s">
        <v>1164</v>
      </c>
      <c r="C287" s="36" t="s">
        <v>2047</v>
      </c>
      <c r="D287" s="36">
        <v>1</v>
      </c>
      <c r="E287" s="44" t="s">
        <v>2786</v>
      </c>
      <c r="F287" s="36" t="s">
        <v>2779</v>
      </c>
      <c r="G287" s="35" t="s">
        <v>240</v>
      </c>
    </row>
    <row r="288" spans="1:7" ht="15.75" thickBot="1" x14ac:dyDescent="0.3">
      <c r="A288" s="17" t="s">
        <v>494</v>
      </c>
      <c r="B288" s="33" t="s">
        <v>1164</v>
      </c>
      <c r="C288" s="36" t="s">
        <v>2047</v>
      </c>
      <c r="D288" s="36">
        <v>0</v>
      </c>
      <c r="E288" s="44" t="s">
        <v>2786</v>
      </c>
      <c r="F288" s="36" t="s">
        <v>2779</v>
      </c>
      <c r="G288" s="35" t="s">
        <v>240</v>
      </c>
    </row>
    <row r="289" spans="1:7" ht="15.75" thickBot="1" x14ac:dyDescent="0.3">
      <c r="A289" s="17" t="s">
        <v>678</v>
      </c>
      <c r="B289" s="33" t="s">
        <v>1164</v>
      </c>
      <c r="C289" s="36" t="s">
        <v>2047</v>
      </c>
      <c r="D289" s="36">
        <v>1</v>
      </c>
      <c r="E289" s="44" t="s">
        <v>2786</v>
      </c>
      <c r="F289" s="36" t="s">
        <v>2779</v>
      </c>
      <c r="G289" s="35" t="s">
        <v>240</v>
      </c>
    </row>
    <row r="290" spans="1:7" ht="15.75" thickBot="1" x14ac:dyDescent="0.3">
      <c r="A290" s="17" t="s">
        <v>688</v>
      </c>
      <c r="B290" s="33" t="s">
        <v>1164</v>
      </c>
      <c r="C290" s="36" t="s">
        <v>2047</v>
      </c>
      <c r="D290" s="36">
        <v>1</v>
      </c>
      <c r="E290" s="44" t="s">
        <v>2786</v>
      </c>
      <c r="F290" s="36" t="s">
        <v>2779</v>
      </c>
      <c r="G290" s="35" t="s">
        <v>240</v>
      </c>
    </row>
    <row r="291" spans="1:7" ht="15.75" thickBot="1" x14ac:dyDescent="0.3">
      <c r="A291" s="17" t="s">
        <v>755</v>
      </c>
      <c r="B291" s="33" t="s">
        <v>1164</v>
      </c>
      <c r="C291" s="36" t="s">
        <v>2047</v>
      </c>
      <c r="D291" s="36">
        <v>0</v>
      </c>
      <c r="E291" s="44" t="s">
        <v>2786</v>
      </c>
      <c r="F291" s="36" t="s">
        <v>2779</v>
      </c>
      <c r="G291" s="35" t="s">
        <v>240</v>
      </c>
    </row>
    <row r="292" spans="1:7" ht="15.75" thickBot="1" x14ac:dyDescent="0.3">
      <c r="A292" s="17" t="s">
        <v>2622</v>
      </c>
      <c r="B292" s="33" t="s">
        <v>1164</v>
      </c>
      <c r="C292" s="36" t="s">
        <v>2047</v>
      </c>
      <c r="D292" s="36">
        <v>1</v>
      </c>
      <c r="E292" s="44" t="s">
        <v>2786</v>
      </c>
      <c r="F292" s="36" t="s">
        <v>2779</v>
      </c>
      <c r="G292" s="35" t="s">
        <v>240</v>
      </c>
    </row>
    <row r="293" spans="1:7" ht="15.75" thickBot="1" x14ac:dyDescent="0.3">
      <c r="A293" s="17" t="s">
        <v>2629</v>
      </c>
      <c r="B293" s="33" t="s">
        <v>1164</v>
      </c>
      <c r="C293" s="36" t="s">
        <v>2047</v>
      </c>
      <c r="D293" s="36">
        <v>1</v>
      </c>
      <c r="E293" s="44" t="s">
        <v>2786</v>
      </c>
      <c r="F293" s="36" t="s">
        <v>2779</v>
      </c>
      <c r="G293" s="35" t="s">
        <v>240</v>
      </c>
    </row>
    <row r="294" spans="1:7" ht="15.75" thickBot="1" x14ac:dyDescent="0.3">
      <c r="A294" s="17" t="s">
        <v>2646</v>
      </c>
      <c r="B294" s="33" t="s">
        <v>1164</v>
      </c>
      <c r="C294" s="36" t="s">
        <v>2047</v>
      </c>
      <c r="D294" s="36">
        <v>1</v>
      </c>
      <c r="E294" s="44" t="s">
        <v>2786</v>
      </c>
      <c r="F294" s="36" t="s">
        <v>2779</v>
      </c>
      <c r="G294" s="35" t="s">
        <v>240</v>
      </c>
    </row>
    <row r="295" spans="1:7" ht="15.75" thickBot="1" x14ac:dyDescent="0.3">
      <c r="A295" s="17" t="s">
        <v>2664</v>
      </c>
      <c r="B295" s="33" t="s">
        <v>1164</v>
      </c>
      <c r="C295" s="36" t="s">
        <v>2047</v>
      </c>
      <c r="D295" s="36">
        <v>1</v>
      </c>
      <c r="E295" s="44" t="s">
        <v>2786</v>
      </c>
      <c r="F295" s="36" t="s">
        <v>2779</v>
      </c>
      <c r="G295" s="35" t="s">
        <v>240</v>
      </c>
    </row>
    <row r="296" spans="1:7" ht="15.75" thickBot="1" x14ac:dyDescent="0.3">
      <c r="A296" s="17" t="s">
        <v>349</v>
      </c>
      <c r="B296" s="33" t="s">
        <v>1165</v>
      </c>
      <c r="C296" s="36" t="s">
        <v>2047</v>
      </c>
      <c r="D296" s="36">
        <v>0</v>
      </c>
      <c r="E296" s="44" t="s">
        <v>2786</v>
      </c>
      <c r="F296" s="36" t="s">
        <v>2779</v>
      </c>
      <c r="G296" s="35" t="s">
        <v>240</v>
      </c>
    </row>
    <row r="297" spans="1:7" ht="15.75" thickBot="1" x14ac:dyDescent="0.3">
      <c r="A297" s="17" t="s">
        <v>494</v>
      </c>
      <c r="B297" s="33" t="s">
        <v>1165</v>
      </c>
      <c r="C297" s="36" t="s">
        <v>2047</v>
      </c>
      <c r="D297" s="36">
        <v>1</v>
      </c>
      <c r="E297" s="44" t="s">
        <v>2786</v>
      </c>
      <c r="F297" s="36" t="s">
        <v>2779</v>
      </c>
      <c r="G297" s="35" t="s">
        <v>240</v>
      </c>
    </row>
    <row r="298" spans="1:7" ht="15.75" thickBot="1" x14ac:dyDescent="0.3">
      <c r="A298" s="17" t="s">
        <v>678</v>
      </c>
      <c r="B298" s="33" t="s">
        <v>1165</v>
      </c>
      <c r="C298" s="36" t="s">
        <v>2047</v>
      </c>
      <c r="D298" s="36">
        <v>0</v>
      </c>
      <c r="E298" s="44" t="s">
        <v>2786</v>
      </c>
      <c r="F298" s="36" t="s">
        <v>2779</v>
      </c>
      <c r="G298" s="35" t="s">
        <v>240</v>
      </c>
    </row>
    <row r="299" spans="1:7" ht="15.75" thickBot="1" x14ac:dyDescent="0.3">
      <c r="A299" s="17" t="s">
        <v>688</v>
      </c>
      <c r="B299" s="33" t="s">
        <v>1165</v>
      </c>
      <c r="C299" s="36" t="s">
        <v>2047</v>
      </c>
      <c r="D299" s="36">
        <v>0</v>
      </c>
      <c r="E299" s="44" t="s">
        <v>2786</v>
      </c>
      <c r="F299" s="36" t="s">
        <v>2779</v>
      </c>
      <c r="G299" s="35" t="s">
        <v>240</v>
      </c>
    </row>
    <row r="300" spans="1:7" ht="15.75" thickBot="1" x14ac:dyDescent="0.3">
      <c r="A300" s="17" t="s">
        <v>755</v>
      </c>
      <c r="B300" s="33" t="s">
        <v>1165</v>
      </c>
      <c r="C300" s="36" t="s">
        <v>2047</v>
      </c>
      <c r="D300" s="36">
        <v>1</v>
      </c>
      <c r="E300" s="44" t="s">
        <v>2786</v>
      </c>
      <c r="F300" s="36" t="s">
        <v>2779</v>
      </c>
      <c r="G300" s="35" t="s">
        <v>240</v>
      </c>
    </row>
    <row r="301" spans="1:7" ht="15.75" thickBot="1" x14ac:dyDescent="0.3">
      <c r="A301" s="17" t="s">
        <v>2622</v>
      </c>
      <c r="B301" s="33" t="s">
        <v>1165</v>
      </c>
      <c r="C301" s="36" t="s">
        <v>2047</v>
      </c>
      <c r="D301" s="36">
        <v>0</v>
      </c>
      <c r="E301" s="44" t="s">
        <v>2786</v>
      </c>
      <c r="F301" s="36" t="s">
        <v>2779</v>
      </c>
      <c r="G301" s="35" t="s">
        <v>240</v>
      </c>
    </row>
    <row r="302" spans="1:7" ht="15.75" thickBot="1" x14ac:dyDescent="0.3">
      <c r="A302" s="17" t="s">
        <v>2629</v>
      </c>
      <c r="B302" s="33" t="s">
        <v>1165</v>
      </c>
      <c r="C302" s="36" t="s">
        <v>2047</v>
      </c>
      <c r="D302" s="36">
        <v>0</v>
      </c>
      <c r="E302" s="44" t="s">
        <v>2786</v>
      </c>
      <c r="F302" s="36" t="s">
        <v>2779</v>
      </c>
      <c r="G302" s="35" t="s">
        <v>240</v>
      </c>
    </row>
    <row r="303" spans="1:7" ht="15.75" thickBot="1" x14ac:dyDescent="0.3">
      <c r="A303" s="17" t="s">
        <v>2646</v>
      </c>
      <c r="B303" s="33" t="s">
        <v>1165</v>
      </c>
      <c r="C303" s="36" t="s">
        <v>2047</v>
      </c>
      <c r="D303" s="36">
        <v>0</v>
      </c>
      <c r="E303" s="44" t="s">
        <v>2786</v>
      </c>
      <c r="F303" s="36" t="s">
        <v>2779</v>
      </c>
      <c r="G303" s="35" t="s">
        <v>240</v>
      </c>
    </row>
    <row r="304" spans="1:7" ht="15.75" thickBot="1" x14ac:dyDescent="0.3">
      <c r="A304" s="17" t="s">
        <v>2664</v>
      </c>
      <c r="B304" s="33" t="s">
        <v>1165</v>
      </c>
      <c r="C304" s="36" t="s">
        <v>2047</v>
      </c>
      <c r="D304" s="36">
        <v>0</v>
      </c>
      <c r="E304" s="44" t="s">
        <v>2786</v>
      </c>
      <c r="F304" s="36" t="s">
        <v>2779</v>
      </c>
      <c r="G304" s="35" t="s">
        <v>240</v>
      </c>
    </row>
    <row r="305" spans="1:7" ht="15.75" thickBot="1" x14ac:dyDescent="0.3">
      <c r="A305" s="17" t="s">
        <v>349</v>
      </c>
      <c r="B305" s="33" t="s">
        <v>1166</v>
      </c>
      <c r="C305" s="36" t="s">
        <v>2047</v>
      </c>
      <c r="D305" s="36">
        <v>0</v>
      </c>
      <c r="E305" s="44" t="s">
        <v>2786</v>
      </c>
      <c r="F305" s="36" t="s">
        <v>2779</v>
      </c>
      <c r="G305" s="35" t="s">
        <v>240</v>
      </c>
    </row>
    <row r="306" spans="1:7" ht="15.75" thickBot="1" x14ac:dyDescent="0.3">
      <c r="A306" s="17" t="s">
        <v>494</v>
      </c>
      <c r="B306" s="33" t="s">
        <v>1166</v>
      </c>
      <c r="C306" s="36" t="s">
        <v>2047</v>
      </c>
      <c r="D306" s="36">
        <v>0</v>
      </c>
      <c r="E306" s="44" t="s">
        <v>2786</v>
      </c>
      <c r="F306" s="36" t="s">
        <v>2779</v>
      </c>
      <c r="G306" s="35" t="s">
        <v>240</v>
      </c>
    </row>
    <row r="307" spans="1:7" ht="15.75" thickBot="1" x14ac:dyDescent="0.3">
      <c r="A307" s="17" t="s">
        <v>678</v>
      </c>
      <c r="B307" s="33" t="s">
        <v>1166</v>
      </c>
      <c r="C307" s="36" t="s">
        <v>2047</v>
      </c>
      <c r="D307" s="36">
        <v>0</v>
      </c>
      <c r="E307" s="44" t="s">
        <v>2786</v>
      </c>
      <c r="F307" s="36" t="s">
        <v>2779</v>
      </c>
      <c r="G307" s="35" t="s">
        <v>240</v>
      </c>
    </row>
    <row r="308" spans="1:7" ht="15.75" thickBot="1" x14ac:dyDescent="0.3">
      <c r="A308" s="17" t="s">
        <v>688</v>
      </c>
      <c r="B308" s="33" t="s">
        <v>1166</v>
      </c>
      <c r="C308" s="36" t="s">
        <v>2047</v>
      </c>
      <c r="D308" s="36">
        <v>0</v>
      </c>
      <c r="E308" s="44" t="s">
        <v>2786</v>
      </c>
      <c r="F308" s="36" t="s">
        <v>2779</v>
      </c>
      <c r="G308" s="35" t="s">
        <v>240</v>
      </c>
    </row>
    <row r="309" spans="1:7" ht="15.75" thickBot="1" x14ac:dyDescent="0.3">
      <c r="A309" s="17" t="s">
        <v>755</v>
      </c>
      <c r="B309" s="33" t="s">
        <v>1166</v>
      </c>
      <c r="C309" s="36" t="s">
        <v>2047</v>
      </c>
      <c r="D309" s="36">
        <v>0</v>
      </c>
      <c r="E309" s="44" t="s">
        <v>2786</v>
      </c>
      <c r="F309" s="36" t="s">
        <v>2779</v>
      </c>
      <c r="G309" s="35" t="s">
        <v>240</v>
      </c>
    </row>
    <row r="310" spans="1:7" ht="15.75" thickBot="1" x14ac:dyDescent="0.3">
      <c r="A310" s="17" t="s">
        <v>2622</v>
      </c>
      <c r="B310" s="33" t="s">
        <v>1166</v>
      </c>
      <c r="C310" s="36" t="s">
        <v>2047</v>
      </c>
      <c r="D310" s="36">
        <v>0</v>
      </c>
      <c r="E310" s="44" t="s">
        <v>2786</v>
      </c>
      <c r="F310" s="36" t="s">
        <v>2779</v>
      </c>
      <c r="G310" s="35" t="s">
        <v>240</v>
      </c>
    </row>
    <row r="311" spans="1:7" ht="15.75" thickBot="1" x14ac:dyDescent="0.3">
      <c r="A311" s="17" t="s">
        <v>2629</v>
      </c>
      <c r="B311" s="33" t="s">
        <v>1166</v>
      </c>
      <c r="C311" s="36" t="s">
        <v>2047</v>
      </c>
      <c r="D311" s="36">
        <v>0</v>
      </c>
      <c r="E311" s="44" t="s">
        <v>2786</v>
      </c>
      <c r="F311" s="36" t="s">
        <v>2779</v>
      </c>
      <c r="G311" s="35" t="s">
        <v>240</v>
      </c>
    </row>
    <row r="312" spans="1:7" ht="15.75" thickBot="1" x14ac:dyDescent="0.3">
      <c r="A312" s="17" t="s">
        <v>2646</v>
      </c>
      <c r="B312" s="33" t="s">
        <v>1166</v>
      </c>
      <c r="C312" s="36" t="s">
        <v>2047</v>
      </c>
      <c r="D312" s="36">
        <v>0</v>
      </c>
      <c r="E312" s="44" t="s">
        <v>2786</v>
      </c>
      <c r="F312" s="36" t="s">
        <v>2779</v>
      </c>
      <c r="G312" s="35" t="s">
        <v>240</v>
      </c>
    </row>
    <row r="313" spans="1:7" ht="15.75" thickBot="1" x14ac:dyDescent="0.3">
      <c r="A313" s="17" t="s">
        <v>2664</v>
      </c>
      <c r="B313" s="33" t="s">
        <v>1166</v>
      </c>
      <c r="C313" s="36" t="s">
        <v>2047</v>
      </c>
      <c r="D313" s="36">
        <v>0</v>
      </c>
      <c r="E313" s="44" t="s">
        <v>2786</v>
      </c>
      <c r="F313" s="36" t="s">
        <v>2779</v>
      </c>
      <c r="G313" s="35" t="s">
        <v>240</v>
      </c>
    </row>
    <row r="314" spans="1:7" ht="15.75" thickBot="1" x14ac:dyDescent="0.3">
      <c r="A314" s="17" t="s">
        <v>349</v>
      </c>
      <c r="B314" s="33" t="s">
        <v>1167</v>
      </c>
      <c r="C314" s="36" t="s">
        <v>2047</v>
      </c>
      <c r="D314" s="36">
        <v>0</v>
      </c>
      <c r="E314" s="44" t="s">
        <v>2786</v>
      </c>
      <c r="F314" s="36" t="s">
        <v>2779</v>
      </c>
      <c r="G314" s="35" t="s">
        <v>240</v>
      </c>
    </row>
    <row r="315" spans="1:7" ht="15.75" thickBot="1" x14ac:dyDescent="0.3">
      <c r="A315" s="17" t="s">
        <v>494</v>
      </c>
      <c r="B315" s="33" t="s">
        <v>1167</v>
      </c>
      <c r="C315" s="36" t="s">
        <v>2047</v>
      </c>
      <c r="D315" s="36">
        <v>0</v>
      </c>
      <c r="E315" s="44" t="s">
        <v>2786</v>
      </c>
      <c r="F315" s="36" t="s">
        <v>2779</v>
      </c>
      <c r="G315" s="35" t="s">
        <v>240</v>
      </c>
    </row>
    <row r="316" spans="1:7" ht="15.75" thickBot="1" x14ac:dyDescent="0.3">
      <c r="A316" s="17" t="s">
        <v>678</v>
      </c>
      <c r="B316" s="33" t="s">
        <v>1167</v>
      </c>
      <c r="C316" s="36" t="s">
        <v>2047</v>
      </c>
      <c r="D316" s="36">
        <v>0</v>
      </c>
      <c r="E316" s="44" t="s">
        <v>2786</v>
      </c>
      <c r="F316" s="36" t="s">
        <v>2779</v>
      </c>
      <c r="G316" s="35" t="s">
        <v>240</v>
      </c>
    </row>
    <row r="317" spans="1:7" ht="15.75" thickBot="1" x14ac:dyDescent="0.3">
      <c r="A317" s="17" t="s">
        <v>688</v>
      </c>
      <c r="B317" s="33" t="s">
        <v>1167</v>
      </c>
      <c r="C317" s="36" t="s">
        <v>2047</v>
      </c>
      <c r="D317" s="36">
        <v>0</v>
      </c>
      <c r="E317" s="44" t="s">
        <v>2786</v>
      </c>
      <c r="F317" s="36" t="s">
        <v>2779</v>
      </c>
      <c r="G317" s="35" t="s">
        <v>240</v>
      </c>
    </row>
    <row r="318" spans="1:7" ht="15.75" thickBot="1" x14ac:dyDescent="0.3">
      <c r="A318" s="17" t="s">
        <v>755</v>
      </c>
      <c r="B318" s="33" t="s">
        <v>1167</v>
      </c>
      <c r="C318" s="36" t="s">
        <v>2047</v>
      </c>
      <c r="D318" s="36">
        <v>0</v>
      </c>
      <c r="E318" s="44" t="s">
        <v>2786</v>
      </c>
      <c r="F318" s="36" t="s">
        <v>2779</v>
      </c>
      <c r="G318" s="35" t="s">
        <v>240</v>
      </c>
    </row>
    <row r="319" spans="1:7" ht="15.75" thickBot="1" x14ac:dyDescent="0.3">
      <c r="A319" s="17" t="s">
        <v>2622</v>
      </c>
      <c r="B319" s="33" t="s">
        <v>1167</v>
      </c>
      <c r="C319" s="36" t="s">
        <v>2047</v>
      </c>
      <c r="D319" s="36">
        <v>0</v>
      </c>
      <c r="E319" s="44" t="s">
        <v>2786</v>
      </c>
      <c r="F319" s="36" t="s">
        <v>2779</v>
      </c>
      <c r="G319" s="35" t="s">
        <v>240</v>
      </c>
    </row>
    <row r="320" spans="1:7" ht="15.75" thickBot="1" x14ac:dyDescent="0.3">
      <c r="A320" s="17" t="s">
        <v>2629</v>
      </c>
      <c r="B320" s="33" t="s">
        <v>1167</v>
      </c>
      <c r="C320" s="36" t="s">
        <v>2047</v>
      </c>
      <c r="D320" s="36">
        <v>0</v>
      </c>
      <c r="E320" s="44" t="s">
        <v>2786</v>
      </c>
      <c r="F320" s="36" t="s">
        <v>2779</v>
      </c>
      <c r="G320" s="35" t="s">
        <v>240</v>
      </c>
    </row>
    <row r="321" spans="1:7" ht="15.75" thickBot="1" x14ac:dyDescent="0.3">
      <c r="A321" s="17" t="s">
        <v>2646</v>
      </c>
      <c r="B321" s="33" t="s">
        <v>1167</v>
      </c>
      <c r="C321" s="36" t="s">
        <v>2047</v>
      </c>
      <c r="D321" s="36">
        <v>0</v>
      </c>
      <c r="E321" s="44" t="s">
        <v>2786</v>
      </c>
      <c r="F321" s="36" t="s">
        <v>2779</v>
      </c>
      <c r="G321" s="35" t="s">
        <v>240</v>
      </c>
    </row>
    <row r="322" spans="1:7" ht="15.75" thickBot="1" x14ac:dyDescent="0.3">
      <c r="A322" s="17" t="s">
        <v>2664</v>
      </c>
      <c r="B322" s="33" t="s">
        <v>1167</v>
      </c>
      <c r="C322" s="36" t="s">
        <v>2047</v>
      </c>
      <c r="D322" s="36">
        <v>0</v>
      </c>
      <c r="E322" s="44" t="s">
        <v>2786</v>
      </c>
      <c r="F322" s="36" t="s">
        <v>2779</v>
      </c>
      <c r="G322" s="35" t="s">
        <v>240</v>
      </c>
    </row>
    <row r="323" spans="1:7" ht="15.75" thickBot="1" x14ac:dyDescent="0.3">
      <c r="A323" s="17" t="s">
        <v>349</v>
      </c>
      <c r="B323" s="33" t="s">
        <v>1168</v>
      </c>
      <c r="C323" s="36" t="s">
        <v>2047</v>
      </c>
      <c r="D323" s="36">
        <v>0</v>
      </c>
      <c r="E323" s="44" t="s">
        <v>2786</v>
      </c>
      <c r="F323" s="36" t="s">
        <v>2779</v>
      </c>
      <c r="G323" s="35" t="s">
        <v>240</v>
      </c>
    </row>
    <row r="324" spans="1:7" ht="15.75" thickBot="1" x14ac:dyDescent="0.3">
      <c r="A324" s="17" t="s">
        <v>494</v>
      </c>
      <c r="B324" s="33" t="s">
        <v>1168</v>
      </c>
      <c r="C324" s="36" t="s">
        <v>2047</v>
      </c>
      <c r="D324" s="36">
        <v>0</v>
      </c>
      <c r="E324" s="44" t="s">
        <v>2786</v>
      </c>
      <c r="F324" s="36" t="s">
        <v>2779</v>
      </c>
      <c r="G324" s="35" t="s">
        <v>240</v>
      </c>
    </row>
    <row r="325" spans="1:7" ht="15.75" thickBot="1" x14ac:dyDescent="0.3">
      <c r="A325" s="17" t="s">
        <v>678</v>
      </c>
      <c r="B325" s="33" t="s">
        <v>1168</v>
      </c>
      <c r="C325" s="36" t="s">
        <v>2047</v>
      </c>
      <c r="D325" s="36">
        <v>0</v>
      </c>
      <c r="E325" s="44" t="s">
        <v>2786</v>
      </c>
      <c r="F325" s="36" t="s">
        <v>2779</v>
      </c>
      <c r="G325" s="35" t="s">
        <v>240</v>
      </c>
    </row>
    <row r="326" spans="1:7" ht="15.75" thickBot="1" x14ac:dyDescent="0.3">
      <c r="A326" s="17" t="s">
        <v>688</v>
      </c>
      <c r="B326" s="33" t="s">
        <v>1168</v>
      </c>
      <c r="C326" s="36" t="s">
        <v>2047</v>
      </c>
      <c r="D326" s="36">
        <v>0</v>
      </c>
      <c r="E326" s="44" t="s">
        <v>2786</v>
      </c>
      <c r="F326" s="36" t="s">
        <v>2779</v>
      </c>
      <c r="G326" s="35" t="s">
        <v>240</v>
      </c>
    </row>
    <row r="327" spans="1:7" ht="15.75" thickBot="1" x14ac:dyDescent="0.3">
      <c r="A327" s="17" t="s">
        <v>755</v>
      </c>
      <c r="B327" s="33" t="s">
        <v>1168</v>
      </c>
      <c r="C327" s="36" t="s">
        <v>2047</v>
      </c>
      <c r="D327" s="36">
        <v>0</v>
      </c>
      <c r="E327" s="44" t="s">
        <v>2786</v>
      </c>
      <c r="F327" s="36" t="s">
        <v>2779</v>
      </c>
      <c r="G327" s="35" t="s">
        <v>240</v>
      </c>
    </row>
    <row r="328" spans="1:7" ht="15.75" thickBot="1" x14ac:dyDescent="0.3">
      <c r="A328" s="17" t="s">
        <v>2622</v>
      </c>
      <c r="B328" s="33" t="s">
        <v>1168</v>
      </c>
      <c r="C328" s="36" t="s">
        <v>2047</v>
      </c>
      <c r="D328" s="36">
        <v>0</v>
      </c>
      <c r="E328" s="44" t="s">
        <v>2786</v>
      </c>
      <c r="F328" s="36" t="s">
        <v>2779</v>
      </c>
      <c r="G328" s="35" t="s">
        <v>240</v>
      </c>
    </row>
    <row r="329" spans="1:7" ht="15.75" thickBot="1" x14ac:dyDescent="0.3">
      <c r="A329" s="17" t="s">
        <v>2629</v>
      </c>
      <c r="B329" s="33" t="s">
        <v>1168</v>
      </c>
      <c r="C329" s="36" t="s">
        <v>2047</v>
      </c>
      <c r="D329" s="36">
        <v>0</v>
      </c>
      <c r="E329" s="44" t="s">
        <v>2786</v>
      </c>
      <c r="F329" s="36" t="s">
        <v>2779</v>
      </c>
      <c r="G329" s="35" t="s">
        <v>240</v>
      </c>
    </row>
    <row r="330" spans="1:7" ht="15.75" thickBot="1" x14ac:dyDescent="0.3">
      <c r="A330" s="17" t="s">
        <v>2646</v>
      </c>
      <c r="B330" s="33" t="s">
        <v>1168</v>
      </c>
      <c r="C330" s="36" t="s">
        <v>2047</v>
      </c>
      <c r="D330" s="36">
        <v>0</v>
      </c>
      <c r="E330" s="44" t="s">
        <v>2786</v>
      </c>
      <c r="F330" s="36" t="s">
        <v>2779</v>
      </c>
      <c r="G330" s="35" t="s">
        <v>240</v>
      </c>
    </row>
    <row r="331" spans="1:7" ht="15.75" thickBot="1" x14ac:dyDescent="0.3">
      <c r="A331" s="17" t="s">
        <v>2664</v>
      </c>
      <c r="B331" s="33" t="s">
        <v>1168</v>
      </c>
      <c r="C331" s="36" t="s">
        <v>2047</v>
      </c>
      <c r="D331" s="36">
        <v>0</v>
      </c>
      <c r="E331" s="44" t="s">
        <v>2786</v>
      </c>
      <c r="F331" s="36" t="s">
        <v>2779</v>
      </c>
      <c r="G331" s="35" t="s">
        <v>240</v>
      </c>
    </row>
    <row r="332" spans="1:7" ht="15.75" thickBot="1" x14ac:dyDescent="0.3">
      <c r="A332" s="17" t="s">
        <v>349</v>
      </c>
      <c r="B332" s="33" t="s">
        <v>1169</v>
      </c>
      <c r="C332" s="36" t="s">
        <v>2047</v>
      </c>
      <c r="D332" s="36">
        <v>0</v>
      </c>
      <c r="E332" s="44" t="s">
        <v>2786</v>
      </c>
      <c r="F332" s="36" t="s">
        <v>2779</v>
      </c>
      <c r="G332" s="35" t="s">
        <v>240</v>
      </c>
    </row>
    <row r="333" spans="1:7" ht="15.75" thickBot="1" x14ac:dyDescent="0.3">
      <c r="A333" s="17" t="s">
        <v>494</v>
      </c>
      <c r="B333" s="33" t="s">
        <v>1169</v>
      </c>
      <c r="C333" s="36" t="s">
        <v>2047</v>
      </c>
      <c r="D333" s="36">
        <v>0</v>
      </c>
      <c r="E333" s="44" t="s">
        <v>2786</v>
      </c>
      <c r="F333" s="36" t="s">
        <v>2779</v>
      </c>
      <c r="G333" s="35" t="s">
        <v>240</v>
      </c>
    </row>
    <row r="334" spans="1:7" ht="15.75" thickBot="1" x14ac:dyDescent="0.3">
      <c r="A334" s="17" t="s">
        <v>678</v>
      </c>
      <c r="B334" s="33" t="s">
        <v>1169</v>
      </c>
      <c r="C334" s="36" t="s">
        <v>2047</v>
      </c>
      <c r="D334" s="36">
        <v>0</v>
      </c>
      <c r="E334" s="44" t="s">
        <v>2786</v>
      </c>
      <c r="F334" s="36" t="s">
        <v>2779</v>
      </c>
      <c r="G334" s="35" t="s">
        <v>240</v>
      </c>
    </row>
    <row r="335" spans="1:7" ht="15.75" thickBot="1" x14ac:dyDescent="0.3">
      <c r="A335" s="17" t="s">
        <v>688</v>
      </c>
      <c r="B335" s="33" t="s">
        <v>1169</v>
      </c>
      <c r="C335" s="36" t="s">
        <v>2047</v>
      </c>
      <c r="D335" s="36">
        <v>0</v>
      </c>
      <c r="E335" s="44" t="s">
        <v>2786</v>
      </c>
      <c r="F335" s="36" t="s">
        <v>2779</v>
      </c>
      <c r="G335" s="35" t="s">
        <v>240</v>
      </c>
    </row>
    <row r="336" spans="1:7" ht="15.75" thickBot="1" x14ac:dyDescent="0.3">
      <c r="A336" s="17" t="s">
        <v>755</v>
      </c>
      <c r="B336" s="33" t="s">
        <v>1169</v>
      </c>
      <c r="C336" s="36" t="s">
        <v>2047</v>
      </c>
      <c r="D336" s="36">
        <v>0</v>
      </c>
      <c r="E336" s="44" t="s">
        <v>2786</v>
      </c>
      <c r="F336" s="36" t="s">
        <v>2779</v>
      </c>
      <c r="G336" s="35" t="s">
        <v>240</v>
      </c>
    </row>
    <row r="337" spans="1:7" ht="15.75" thickBot="1" x14ac:dyDescent="0.3">
      <c r="A337" s="17" t="s">
        <v>2622</v>
      </c>
      <c r="B337" s="33" t="s">
        <v>1169</v>
      </c>
      <c r="C337" s="36" t="s">
        <v>2047</v>
      </c>
      <c r="D337" s="36">
        <v>0</v>
      </c>
      <c r="E337" s="44" t="s">
        <v>2786</v>
      </c>
      <c r="F337" s="36" t="s">
        <v>2779</v>
      </c>
      <c r="G337" s="35" t="s">
        <v>240</v>
      </c>
    </row>
    <row r="338" spans="1:7" ht="15.75" thickBot="1" x14ac:dyDescent="0.3">
      <c r="A338" s="17" t="s">
        <v>2629</v>
      </c>
      <c r="B338" s="33" t="s">
        <v>1169</v>
      </c>
      <c r="C338" s="36" t="s">
        <v>2047</v>
      </c>
      <c r="D338" s="36">
        <v>0</v>
      </c>
      <c r="E338" s="44" t="s">
        <v>2786</v>
      </c>
      <c r="F338" s="36" t="s">
        <v>2779</v>
      </c>
      <c r="G338" s="35" t="s">
        <v>240</v>
      </c>
    </row>
    <row r="339" spans="1:7" ht="15.75" thickBot="1" x14ac:dyDescent="0.3">
      <c r="A339" s="17" t="s">
        <v>2646</v>
      </c>
      <c r="B339" s="33" t="s">
        <v>1169</v>
      </c>
      <c r="C339" s="36" t="s">
        <v>2047</v>
      </c>
      <c r="D339" s="36">
        <v>0</v>
      </c>
      <c r="E339" s="44" t="s">
        <v>2786</v>
      </c>
      <c r="F339" s="36" t="s">
        <v>2779</v>
      </c>
      <c r="G339" s="35" t="s">
        <v>240</v>
      </c>
    </row>
    <row r="340" spans="1:7" ht="15.75" thickBot="1" x14ac:dyDescent="0.3">
      <c r="A340" s="17" t="s">
        <v>2664</v>
      </c>
      <c r="B340" s="33" t="s">
        <v>1169</v>
      </c>
      <c r="C340" s="36" t="s">
        <v>2047</v>
      </c>
      <c r="D340" s="36">
        <v>0</v>
      </c>
      <c r="E340" s="44" t="s">
        <v>2786</v>
      </c>
      <c r="F340" s="36" t="s">
        <v>2779</v>
      </c>
      <c r="G340" s="35" t="s">
        <v>240</v>
      </c>
    </row>
    <row r="341" spans="1:7" ht="15.75" thickBot="1" x14ac:dyDescent="0.3">
      <c r="A341" s="17" t="s">
        <v>349</v>
      </c>
      <c r="B341" s="33" t="s">
        <v>1170</v>
      </c>
      <c r="C341" s="36" t="s">
        <v>2047</v>
      </c>
      <c r="D341" s="36">
        <v>0</v>
      </c>
      <c r="E341" s="44" t="s">
        <v>2786</v>
      </c>
      <c r="F341" s="36" t="s">
        <v>2779</v>
      </c>
      <c r="G341" s="35" t="s">
        <v>240</v>
      </c>
    </row>
    <row r="342" spans="1:7" ht="15.75" thickBot="1" x14ac:dyDescent="0.3">
      <c r="A342" s="17" t="s">
        <v>494</v>
      </c>
      <c r="B342" s="33" t="s">
        <v>1170</v>
      </c>
      <c r="C342" s="36" t="s">
        <v>2047</v>
      </c>
      <c r="D342" s="36">
        <v>0</v>
      </c>
      <c r="E342" s="44" t="s">
        <v>2786</v>
      </c>
      <c r="F342" s="36" t="s">
        <v>2779</v>
      </c>
      <c r="G342" s="35" t="s">
        <v>240</v>
      </c>
    </row>
    <row r="343" spans="1:7" ht="15.75" thickBot="1" x14ac:dyDescent="0.3">
      <c r="A343" s="17" t="s">
        <v>678</v>
      </c>
      <c r="B343" s="33" t="s">
        <v>1170</v>
      </c>
      <c r="C343" s="36" t="s">
        <v>2047</v>
      </c>
      <c r="D343" s="36">
        <v>0</v>
      </c>
      <c r="E343" s="44" t="s">
        <v>2786</v>
      </c>
      <c r="F343" s="36" t="s">
        <v>2779</v>
      </c>
      <c r="G343" s="35" t="s">
        <v>240</v>
      </c>
    </row>
    <row r="344" spans="1:7" ht="15.75" thickBot="1" x14ac:dyDescent="0.3">
      <c r="A344" s="17" t="s">
        <v>688</v>
      </c>
      <c r="B344" s="33" t="s">
        <v>1170</v>
      </c>
      <c r="C344" s="36" t="s">
        <v>2047</v>
      </c>
      <c r="D344" s="36">
        <v>0</v>
      </c>
      <c r="E344" s="44" t="s">
        <v>2786</v>
      </c>
      <c r="F344" s="36" t="s">
        <v>2779</v>
      </c>
      <c r="G344" s="35" t="s">
        <v>240</v>
      </c>
    </row>
    <row r="345" spans="1:7" ht="15.75" thickBot="1" x14ac:dyDescent="0.3">
      <c r="A345" s="17" t="s">
        <v>755</v>
      </c>
      <c r="B345" s="33" t="s">
        <v>1170</v>
      </c>
      <c r="C345" s="36" t="s">
        <v>2047</v>
      </c>
      <c r="D345" s="36">
        <v>0</v>
      </c>
      <c r="E345" s="44" t="s">
        <v>2786</v>
      </c>
      <c r="F345" s="36" t="s">
        <v>2779</v>
      </c>
      <c r="G345" s="35" t="s">
        <v>240</v>
      </c>
    </row>
    <row r="346" spans="1:7" ht="15.75" thickBot="1" x14ac:dyDescent="0.3">
      <c r="A346" s="17" t="s">
        <v>2622</v>
      </c>
      <c r="B346" s="33" t="s">
        <v>1170</v>
      </c>
      <c r="C346" s="36" t="s">
        <v>2047</v>
      </c>
      <c r="D346" s="36">
        <v>0</v>
      </c>
      <c r="E346" s="44" t="s">
        <v>2786</v>
      </c>
      <c r="F346" s="36" t="s">
        <v>2779</v>
      </c>
      <c r="G346" s="35" t="s">
        <v>240</v>
      </c>
    </row>
    <row r="347" spans="1:7" ht="15.75" thickBot="1" x14ac:dyDescent="0.3">
      <c r="A347" s="17" t="s">
        <v>2629</v>
      </c>
      <c r="B347" s="33" t="s">
        <v>1170</v>
      </c>
      <c r="C347" s="36" t="s">
        <v>2047</v>
      </c>
      <c r="D347" s="36">
        <v>0</v>
      </c>
      <c r="E347" s="44" t="s">
        <v>2786</v>
      </c>
      <c r="F347" s="36" t="s">
        <v>2779</v>
      </c>
      <c r="G347" s="35" t="s">
        <v>240</v>
      </c>
    </row>
    <row r="348" spans="1:7" ht="15.75" thickBot="1" x14ac:dyDescent="0.3">
      <c r="A348" s="17" t="s">
        <v>2646</v>
      </c>
      <c r="B348" s="33" t="s">
        <v>1170</v>
      </c>
      <c r="C348" s="36" t="s">
        <v>2047</v>
      </c>
      <c r="D348" s="36">
        <v>0</v>
      </c>
      <c r="E348" s="44" t="s">
        <v>2786</v>
      </c>
      <c r="F348" s="36" t="s">
        <v>2779</v>
      </c>
      <c r="G348" s="35" t="s">
        <v>240</v>
      </c>
    </row>
    <row r="349" spans="1:7" ht="15.75" thickBot="1" x14ac:dyDescent="0.3">
      <c r="A349" s="17" t="s">
        <v>2664</v>
      </c>
      <c r="B349" s="33" t="s">
        <v>1170</v>
      </c>
      <c r="C349" s="36" t="s">
        <v>2047</v>
      </c>
      <c r="D349" s="36">
        <v>0</v>
      </c>
      <c r="E349" s="44" t="s">
        <v>2786</v>
      </c>
      <c r="F349" s="36" t="s">
        <v>2779</v>
      </c>
      <c r="G349" s="35" t="s">
        <v>240</v>
      </c>
    </row>
    <row r="350" spans="1:7" ht="15.75" thickBot="1" x14ac:dyDescent="0.3">
      <c r="A350" s="17" t="s">
        <v>349</v>
      </c>
      <c r="B350" s="33" t="s">
        <v>1171</v>
      </c>
      <c r="C350" s="36" t="s">
        <v>2047</v>
      </c>
      <c r="D350" s="36">
        <v>0</v>
      </c>
      <c r="E350" s="44" t="s">
        <v>2786</v>
      </c>
      <c r="F350" s="36" t="s">
        <v>2779</v>
      </c>
      <c r="G350" s="35" t="s">
        <v>240</v>
      </c>
    </row>
    <row r="351" spans="1:7" ht="15.75" thickBot="1" x14ac:dyDescent="0.3">
      <c r="A351" s="17" t="s">
        <v>494</v>
      </c>
      <c r="B351" s="33" t="s">
        <v>1171</v>
      </c>
      <c r="C351" s="36" t="s">
        <v>2047</v>
      </c>
      <c r="D351" s="36">
        <v>0</v>
      </c>
      <c r="E351" s="44" t="s">
        <v>2786</v>
      </c>
      <c r="F351" s="36" t="s">
        <v>2779</v>
      </c>
      <c r="G351" s="35" t="s">
        <v>240</v>
      </c>
    </row>
    <row r="352" spans="1:7" ht="15.75" thickBot="1" x14ac:dyDescent="0.3">
      <c r="A352" s="17" t="s">
        <v>678</v>
      </c>
      <c r="B352" s="33" t="s">
        <v>1171</v>
      </c>
      <c r="C352" s="36" t="s">
        <v>2047</v>
      </c>
      <c r="D352" s="36">
        <v>0</v>
      </c>
      <c r="E352" s="44" t="s">
        <v>2786</v>
      </c>
      <c r="F352" s="36" t="s">
        <v>2779</v>
      </c>
      <c r="G352" s="35" t="s">
        <v>240</v>
      </c>
    </row>
    <row r="353" spans="1:7" ht="15.75" thickBot="1" x14ac:dyDescent="0.3">
      <c r="A353" s="17" t="s">
        <v>688</v>
      </c>
      <c r="B353" s="33" t="s">
        <v>1171</v>
      </c>
      <c r="C353" s="36" t="s">
        <v>2047</v>
      </c>
      <c r="D353" s="36">
        <v>0</v>
      </c>
      <c r="E353" s="44" t="s">
        <v>2786</v>
      </c>
      <c r="F353" s="36" t="s">
        <v>2779</v>
      </c>
      <c r="G353" s="35" t="s">
        <v>240</v>
      </c>
    </row>
    <row r="354" spans="1:7" ht="15.75" thickBot="1" x14ac:dyDescent="0.3">
      <c r="A354" s="17" t="s">
        <v>755</v>
      </c>
      <c r="B354" s="33" t="s">
        <v>1171</v>
      </c>
      <c r="C354" s="36" t="s">
        <v>2047</v>
      </c>
      <c r="D354" s="36">
        <v>0</v>
      </c>
      <c r="E354" s="44" t="s">
        <v>2786</v>
      </c>
      <c r="F354" s="36" t="s">
        <v>2779</v>
      </c>
      <c r="G354" s="35" t="s">
        <v>240</v>
      </c>
    </row>
    <row r="355" spans="1:7" ht="15.75" thickBot="1" x14ac:dyDescent="0.3">
      <c r="A355" s="17" t="s">
        <v>2622</v>
      </c>
      <c r="B355" s="33" t="s">
        <v>1171</v>
      </c>
      <c r="C355" s="36" t="s">
        <v>2047</v>
      </c>
      <c r="D355" s="36">
        <v>0</v>
      </c>
      <c r="E355" s="44" t="s">
        <v>2786</v>
      </c>
      <c r="F355" s="36" t="s">
        <v>2779</v>
      </c>
      <c r="G355" s="35" t="s">
        <v>240</v>
      </c>
    </row>
    <row r="356" spans="1:7" ht="15.75" thickBot="1" x14ac:dyDescent="0.3">
      <c r="A356" s="17" t="s">
        <v>2629</v>
      </c>
      <c r="B356" s="33" t="s">
        <v>1171</v>
      </c>
      <c r="C356" s="36" t="s">
        <v>2047</v>
      </c>
      <c r="D356" s="36">
        <v>0</v>
      </c>
      <c r="E356" s="44" t="s">
        <v>2786</v>
      </c>
      <c r="F356" s="36" t="s">
        <v>2779</v>
      </c>
      <c r="G356" s="35" t="s">
        <v>240</v>
      </c>
    </row>
    <row r="357" spans="1:7" ht="15.75" thickBot="1" x14ac:dyDescent="0.3">
      <c r="A357" s="17" t="s">
        <v>2646</v>
      </c>
      <c r="B357" s="33" t="s">
        <v>1171</v>
      </c>
      <c r="C357" s="36" t="s">
        <v>2047</v>
      </c>
      <c r="D357" s="36">
        <v>0</v>
      </c>
      <c r="E357" s="44" t="s">
        <v>2786</v>
      </c>
      <c r="F357" s="36" t="s">
        <v>2779</v>
      </c>
      <c r="G357" s="35" t="s">
        <v>240</v>
      </c>
    </row>
    <row r="358" spans="1:7" ht="15.75" thickBot="1" x14ac:dyDescent="0.3">
      <c r="A358" s="17" t="s">
        <v>2664</v>
      </c>
      <c r="B358" s="33" t="s">
        <v>1171</v>
      </c>
      <c r="C358" s="36" t="s">
        <v>2047</v>
      </c>
      <c r="D358" s="36">
        <v>0</v>
      </c>
      <c r="E358" s="44" t="s">
        <v>2786</v>
      </c>
      <c r="F358" s="36" t="s">
        <v>2779</v>
      </c>
      <c r="G358" s="35" t="s">
        <v>240</v>
      </c>
    </row>
    <row r="359" spans="1:7" ht="15.75" thickBot="1" x14ac:dyDescent="0.3">
      <c r="A359" s="17" t="s">
        <v>349</v>
      </c>
      <c r="B359" s="33" t="s">
        <v>1173</v>
      </c>
      <c r="C359" s="36" t="s">
        <v>2047</v>
      </c>
      <c r="D359" s="36" t="s">
        <v>248</v>
      </c>
      <c r="E359" s="44" t="s">
        <v>2786</v>
      </c>
      <c r="F359" s="36" t="s">
        <v>2779</v>
      </c>
      <c r="G359" s="35" t="s">
        <v>240</v>
      </c>
    </row>
    <row r="360" spans="1:7" ht="15.75" thickBot="1" x14ac:dyDescent="0.3">
      <c r="A360" s="17" t="s">
        <v>678</v>
      </c>
      <c r="B360" s="33" t="s">
        <v>1173</v>
      </c>
      <c r="C360" s="36" t="s">
        <v>2047</v>
      </c>
      <c r="D360" s="36" t="s">
        <v>282</v>
      </c>
      <c r="E360" s="44" t="s">
        <v>2786</v>
      </c>
      <c r="F360" s="36" t="s">
        <v>2779</v>
      </c>
      <c r="G360" s="35" t="s">
        <v>240</v>
      </c>
    </row>
    <row r="361" spans="1:7" ht="15.75" thickBot="1" x14ac:dyDescent="0.3">
      <c r="A361" s="17" t="s">
        <v>688</v>
      </c>
      <c r="B361" s="33" t="s">
        <v>1173</v>
      </c>
      <c r="C361" s="36" t="s">
        <v>2047</v>
      </c>
      <c r="D361" s="36" t="s">
        <v>352</v>
      </c>
      <c r="E361" s="44" t="s">
        <v>2786</v>
      </c>
      <c r="F361" s="36" t="s">
        <v>2779</v>
      </c>
      <c r="G361" s="35" t="s">
        <v>240</v>
      </c>
    </row>
    <row r="362" spans="1:7" ht="15.75" thickBot="1" x14ac:dyDescent="0.3">
      <c r="A362" s="17" t="s">
        <v>2622</v>
      </c>
      <c r="B362" s="33" t="s">
        <v>1173</v>
      </c>
      <c r="C362" s="36" t="s">
        <v>2047</v>
      </c>
      <c r="D362" s="36" t="s">
        <v>352</v>
      </c>
      <c r="E362" s="44" t="s">
        <v>2786</v>
      </c>
      <c r="F362" s="36" t="s">
        <v>2779</v>
      </c>
      <c r="G362" s="35" t="s">
        <v>240</v>
      </c>
    </row>
    <row r="363" spans="1:7" ht="15.75" thickBot="1" x14ac:dyDescent="0.3">
      <c r="A363" s="17" t="s">
        <v>2629</v>
      </c>
      <c r="B363" s="33" t="s">
        <v>1173</v>
      </c>
      <c r="C363" s="36" t="s">
        <v>2047</v>
      </c>
      <c r="D363" s="36" t="s">
        <v>352</v>
      </c>
      <c r="E363" s="44" t="s">
        <v>2786</v>
      </c>
      <c r="F363" s="36" t="s">
        <v>2779</v>
      </c>
      <c r="G363" s="35" t="s">
        <v>240</v>
      </c>
    </row>
    <row r="364" spans="1:7" ht="15.75" thickBot="1" x14ac:dyDescent="0.3">
      <c r="A364" s="17" t="s">
        <v>2646</v>
      </c>
      <c r="B364" s="33" t="s">
        <v>1173</v>
      </c>
      <c r="C364" s="36" t="s">
        <v>2047</v>
      </c>
      <c r="D364" s="36" t="s">
        <v>352</v>
      </c>
      <c r="E364" s="44" t="s">
        <v>2786</v>
      </c>
      <c r="F364" s="36" t="s">
        <v>2779</v>
      </c>
      <c r="G364" s="35" t="s">
        <v>240</v>
      </c>
    </row>
    <row r="365" spans="1:7" ht="15.75" thickBot="1" x14ac:dyDescent="0.3">
      <c r="A365" s="17" t="s">
        <v>2664</v>
      </c>
      <c r="B365" s="33" t="s">
        <v>1173</v>
      </c>
      <c r="C365" s="36" t="s">
        <v>2047</v>
      </c>
      <c r="D365" s="36" t="s">
        <v>352</v>
      </c>
      <c r="E365" s="44" t="s">
        <v>2786</v>
      </c>
      <c r="F365" s="36" t="s">
        <v>2779</v>
      </c>
      <c r="G365" s="35" t="s">
        <v>240</v>
      </c>
    </row>
    <row r="366" spans="1:7" ht="15.75" thickBot="1" x14ac:dyDescent="0.3">
      <c r="A366" s="17" t="s">
        <v>349</v>
      </c>
      <c r="B366" s="33" t="s">
        <v>1175</v>
      </c>
      <c r="C366" s="36" t="s">
        <v>2047</v>
      </c>
      <c r="D366" s="36" t="s">
        <v>336</v>
      </c>
      <c r="E366" s="44" t="s">
        <v>2786</v>
      </c>
      <c r="F366" s="36" t="s">
        <v>2779</v>
      </c>
      <c r="G366" s="35" t="s">
        <v>240</v>
      </c>
    </row>
    <row r="367" spans="1:7" ht="15.75" thickBot="1" x14ac:dyDescent="0.3">
      <c r="A367" s="17" t="s">
        <v>494</v>
      </c>
      <c r="B367" s="33" t="s">
        <v>1175</v>
      </c>
      <c r="C367" s="36" t="s">
        <v>2047</v>
      </c>
      <c r="D367" s="36" t="s">
        <v>411</v>
      </c>
      <c r="E367" s="44" t="s">
        <v>2786</v>
      </c>
      <c r="F367" s="36" t="s">
        <v>2779</v>
      </c>
      <c r="G367" s="35" t="s">
        <v>240</v>
      </c>
    </row>
    <row r="368" spans="1:7" ht="15.75" thickBot="1" x14ac:dyDescent="0.3">
      <c r="A368" s="17" t="s">
        <v>678</v>
      </c>
      <c r="B368" s="33" t="s">
        <v>1175</v>
      </c>
      <c r="C368" s="36" t="s">
        <v>2047</v>
      </c>
      <c r="D368" s="36" t="s">
        <v>336</v>
      </c>
      <c r="E368" s="44" t="s">
        <v>2786</v>
      </c>
      <c r="F368" s="36" t="s">
        <v>2779</v>
      </c>
      <c r="G368" s="35" t="s">
        <v>240</v>
      </c>
    </row>
    <row r="369" spans="1:7" ht="15.75" thickBot="1" x14ac:dyDescent="0.3">
      <c r="A369" s="17" t="s">
        <v>688</v>
      </c>
      <c r="B369" s="33" t="s">
        <v>1175</v>
      </c>
      <c r="C369" s="36" t="s">
        <v>2047</v>
      </c>
      <c r="D369" s="36" t="s">
        <v>411</v>
      </c>
      <c r="E369" s="44" t="s">
        <v>2786</v>
      </c>
      <c r="F369" s="36" t="s">
        <v>2779</v>
      </c>
      <c r="G369" s="35" t="s">
        <v>240</v>
      </c>
    </row>
    <row r="370" spans="1:7" ht="15.75" thickBot="1" x14ac:dyDescent="0.3">
      <c r="A370" s="17" t="s">
        <v>755</v>
      </c>
      <c r="B370" s="33" t="s">
        <v>1175</v>
      </c>
      <c r="C370" s="36" t="s">
        <v>2047</v>
      </c>
      <c r="D370" s="36" t="s">
        <v>336</v>
      </c>
      <c r="E370" s="44" t="s">
        <v>2786</v>
      </c>
      <c r="F370" s="36" t="s">
        <v>2779</v>
      </c>
      <c r="G370" s="35" t="s">
        <v>240</v>
      </c>
    </row>
    <row r="371" spans="1:7" ht="15.75" thickBot="1" x14ac:dyDescent="0.3">
      <c r="A371" s="17" t="s">
        <v>2622</v>
      </c>
      <c r="B371" s="33" t="s">
        <v>1175</v>
      </c>
      <c r="C371" s="36" t="s">
        <v>2047</v>
      </c>
      <c r="D371" s="36" t="s">
        <v>249</v>
      </c>
      <c r="E371" s="44" t="s">
        <v>2786</v>
      </c>
      <c r="F371" s="36" t="s">
        <v>2779</v>
      </c>
      <c r="G371" s="35" t="s">
        <v>240</v>
      </c>
    </row>
    <row r="372" spans="1:7" ht="15.75" thickBot="1" x14ac:dyDescent="0.3">
      <c r="A372" s="17" t="s">
        <v>2629</v>
      </c>
      <c r="B372" s="33" t="s">
        <v>1175</v>
      </c>
      <c r="C372" s="36" t="s">
        <v>2047</v>
      </c>
      <c r="D372" s="36" t="s">
        <v>336</v>
      </c>
      <c r="E372" s="44" t="s">
        <v>2786</v>
      </c>
      <c r="F372" s="36" t="s">
        <v>2779</v>
      </c>
      <c r="G372" s="35" t="s">
        <v>240</v>
      </c>
    </row>
    <row r="373" spans="1:7" ht="15.75" thickBot="1" x14ac:dyDescent="0.3">
      <c r="A373" s="17" t="s">
        <v>2646</v>
      </c>
      <c r="B373" s="33" t="s">
        <v>1175</v>
      </c>
      <c r="C373" s="36" t="s">
        <v>2047</v>
      </c>
      <c r="D373" s="36" t="s">
        <v>336</v>
      </c>
      <c r="E373" s="44" t="s">
        <v>2786</v>
      </c>
      <c r="F373" s="36" t="s">
        <v>2779</v>
      </c>
      <c r="G373" s="35" t="s">
        <v>240</v>
      </c>
    </row>
    <row r="374" spans="1:7" ht="15.75" thickBot="1" x14ac:dyDescent="0.3">
      <c r="A374" s="17" t="s">
        <v>2664</v>
      </c>
      <c r="B374" s="33" t="s">
        <v>1175</v>
      </c>
      <c r="C374" s="36" t="s">
        <v>2047</v>
      </c>
      <c r="D374" s="36" t="s">
        <v>311</v>
      </c>
      <c r="E374" s="44" t="s">
        <v>2786</v>
      </c>
      <c r="F374" s="36" t="s">
        <v>2779</v>
      </c>
      <c r="G374" s="35" t="s">
        <v>240</v>
      </c>
    </row>
    <row r="375" spans="1:7" ht="15.75" thickBot="1" x14ac:dyDescent="0.3">
      <c r="A375" s="17" t="s">
        <v>2664</v>
      </c>
      <c r="B375" s="33" t="s">
        <v>1176</v>
      </c>
      <c r="C375" s="36" t="s">
        <v>2047</v>
      </c>
      <c r="D375" s="36" t="s">
        <v>2653</v>
      </c>
      <c r="E375" s="44" t="s">
        <v>2786</v>
      </c>
      <c r="F375" s="36" t="s">
        <v>2779</v>
      </c>
      <c r="G375" s="35" t="s">
        <v>240</v>
      </c>
    </row>
    <row r="376" spans="1:7" ht="15.75" thickBot="1" x14ac:dyDescent="0.3">
      <c r="A376" s="17" t="s">
        <v>349</v>
      </c>
      <c r="B376" s="33" t="s">
        <v>1177</v>
      </c>
      <c r="C376" s="36" t="s">
        <v>2047</v>
      </c>
      <c r="D376" s="36">
        <v>450</v>
      </c>
      <c r="E376" s="44" t="s">
        <v>2786</v>
      </c>
      <c r="F376" s="36" t="s">
        <v>2779</v>
      </c>
      <c r="G376" s="35" t="s">
        <v>240</v>
      </c>
    </row>
    <row r="377" spans="1:7" ht="15.75" thickBot="1" x14ac:dyDescent="0.3">
      <c r="A377" s="17" t="s">
        <v>494</v>
      </c>
      <c r="B377" s="33" t="s">
        <v>1177</v>
      </c>
      <c r="C377" s="36" t="s">
        <v>2047</v>
      </c>
      <c r="D377" s="36">
        <v>600</v>
      </c>
      <c r="E377" s="44" t="s">
        <v>2786</v>
      </c>
      <c r="F377" s="36" t="s">
        <v>2779</v>
      </c>
      <c r="G377" s="35" t="s">
        <v>240</v>
      </c>
    </row>
    <row r="378" spans="1:7" ht="15.75" thickBot="1" x14ac:dyDescent="0.3">
      <c r="A378" s="17" t="s">
        <v>678</v>
      </c>
      <c r="B378" s="33" t="s">
        <v>1177</v>
      </c>
      <c r="C378" s="36" t="s">
        <v>2047</v>
      </c>
      <c r="D378" s="36">
        <v>650</v>
      </c>
      <c r="E378" s="44" t="s">
        <v>2786</v>
      </c>
      <c r="F378" s="36" t="s">
        <v>2779</v>
      </c>
      <c r="G378" s="35" t="s">
        <v>240</v>
      </c>
    </row>
    <row r="379" spans="1:7" ht="15.75" thickBot="1" x14ac:dyDescent="0.3">
      <c r="A379" s="17" t="s">
        <v>688</v>
      </c>
      <c r="B379" s="33" t="s">
        <v>1177</v>
      </c>
      <c r="C379" s="36" t="s">
        <v>2047</v>
      </c>
      <c r="D379" s="36">
        <v>200</v>
      </c>
      <c r="E379" s="44" t="s">
        <v>2786</v>
      </c>
      <c r="F379" s="36" t="s">
        <v>2779</v>
      </c>
      <c r="G379" s="35" t="s">
        <v>240</v>
      </c>
    </row>
    <row r="380" spans="1:7" ht="15.75" thickBot="1" x14ac:dyDescent="0.3">
      <c r="A380" s="17" t="s">
        <v>755</v>
      </c>
      <c r="B380" s="33" t="s">
        <v>1177</v>
      </c>
      <c r="C380" s="36" t="s">
        <v>2047</v>
      </c>
      <c r="D380" s="36">
        <v>650</v>
      </c>
      <c r="E380" s="44" t="s">
        <v>2786</v>
      </c>
      <c r="F380" s="36" t="s">
        <v>2779</v>
      </c>
      <c r="G380" s="35" t="s">
        <v>240</v>
      </c>
    </row>
    <row r="381" spans="1:7" ht="15.75" thickBot="1" x14ac:dyDescent="0.3">
      <c r="A381" s="17" t="s">
        <v>2622</v>
      </c>
      <c r="B381" s="33" t="s">
        <v>1177</v>
      </c>
      <c r="C381" s="36" t="s">
        <v>2047</v>
      </c>
      <c r="D381" s="36">
        <v>250</v>
      </c>
      <c r="E381" s="44" t="s">
        <v>2786</v>
      </c>
      <c r="F381" s="36" t="s">
        <v>2779</v>
      </c>
      <c r="G381" s="35" t="s">
        <v>240</v>
      </c>
    </row>
    <row r="382" spans="1:7" ht="15.75" thickBot="1" x14ac:dyDescent="0.3">
      <c r="A382" s="17" t="s">
        <v>2629</v>
      </c>
      <c r="B382" s="33" t="s">
        <v>1177</v>
      </c>
      <c r="C382" s="36" t="s">
        <v>2047</v>
      </c>
      <c r="D382" s="36">
        <v>200</v>
      </c>
      <c r="E382" s="44" t="s">
        <v>2786</v>
      </c>
      <c r="F382" s="36" t="s">
        <v>2779</v>
      </c>
      <c r="G382" s="35" t="s">
        <v>240</v>
      </c>
    </row>
    <row r="383" spans="1:7" ht="15.75" thickBot="1" x14ac:dyDescent="0.3">
      <c r="A383" s="17" t="s">
        <v>2646</v>
      </c>
      <c r="B383" s="33" t="s">
        <v>1177</v>
      </c>
      <c r="C383" s="36" t="s">
        <v>2047</v>
      </c>
      <c r="D383" s="36">
        <v>200</v>
      </c>
      <c r="E383" s="44" t="s">
        <v>2786</v>
      </c>
      <c r="F383" s="36" t="s">
        <v>2779</v>
      </c>
      <c r="G383" s="35" t="s">
        <v>240</v>
      </c>
    </row>
    <row r="384" spans="1:7" ht="15.75" thickBot="1" x14ac:dyDescent="0.3">
      <c r="A384" s="17" t="s">
        <v>2664</v>
      </c>
      <c r="B384" s="33" t="s">
        <v>1177</v>
      </c>
      <c r="C384" s="36" t="s">
        <v>2047</v>
      </c>
      <c r="D384" s="36">
        <v>250</v>
      </c>
      <c r="E384" s="44" t="s">
        <v>2786</v>
      </c>
      <c r="F384" s="36" t="s">
        <v>2779</v>
      </c>
      <c r="G384" s="35" t="s">
        <v>240</v>
      </c>
    </row>
    <row r="385" spans="1:7" ht="15.75" thickBot="1" x14ac:dyDescent="0.3">
      <c r="A385" s="17" t="s">
        <v>349</v>
      </c>
      <c r="B385" s="33" t="s">
        <v>1187</v>
      </c>
      <c r="C385" s="36" t="s">
        <v>2047</v>
      </c>
      <c r="D385" s="36" t="s">
        <v>250</v>
      </c>
      <c r="E385" s="44" t="s">
        <v>2786</v>
      </c>
      <c r="F385" s="36" t="s">
        <v>2779</v>
      </c>
      <c r="G385" s="35" t="s">
        <v>240</v>
      </c>
    </row>
    <row r="386" spans="1:7" ht="15.75" thickBot="1" x14ac:dyDescent="0.3">
      <c r="A386" s="17" t="s">
        <v>494</v>
      </c>
      <c r="B386" s="33" t="s">
        <v>1187</v>
      </c>
      <c r="C386" s="36" t="s">
        <v>2047</v>
      </c>
      <c r="D386" s="36" t="s">
        <v>413</v>
      </c>
      <c r="E386" s="44" t="s">
        <v>2786</v>
      </c>
      <c r="F386" s="36" t="s">
        <v>2779</v>
      </c>
      <c r="G386" s="35" t="s">
        <v>240</v>
      </c>
    </row>
    <row r="387" spans="1:7" ht="15.75" thickBot="1" x14ac:dyDescent="0.3">
      <c r="A387" s="17" t="s">
        <v>678</v>
      </c>
      <c r="B387" s="33" t="s">
        <v>1187</v>
      </c>
      <c r="C387" s="36" t="s">
        <v>2047</v>
      </c>
      <c r="D387" s="36" t="s">
        <v>250</v>
      </c>
      <c r="E387" s="44" t="s">
        <v>2786</v>
      </c>
      <c r="F387" s="36" t="s">
        <v>2779</v>
      </c>
      <c r="G387" s="35" t="s">
        <v>240</v>
      </c>
    </row>
    <row r="388" spans="1:7" ht="15.75" thickBot="1" x14ac:dyDescent="0.3">
      <c r="A388" s="17" t="s">
        <v>688</v>
      </c>
      <c r="B388" s="33" t="s">
        <v>1187</v>
      </c>
      <c r="C388" s="36" t="s">
        <v>2047</v>
      </c>
      <c r="D388" s="36" t="s">
        <v>250</v>
      </c>
      <c r="E388" s="44" t="s">
        <v>2786</v>
      </c>
      <c r="F388" s="36" t="s">
        <v>2779</v>
      </c>
      <c r="G388" s="35" t="s">
        <v>240</v>
      </c>
    </row>
    <row r="389" spans="1:7" ht="15.75" thickBot="1" x14ac:dyDescent="0.3">
      <c r="A389" s="17" t="s">
        <v>755</v>
      </c>
      <c r="B389" s="33" t="s">
        <v>1187</v>
      </c>
      <c r="C389" s="36" t="s">
        <v>2047</v>
      </c>
      <c r="D389" s="36" t="s">
        <v>250</v>
      </c>
      <c r="E389" s="44" t="s">
        <v>2786</v>
      </c>
      <c r="F389" s="36" t="s">
        <v>2779</v>
      </c>
      <c r="G389" s="35" t="s">
        <v>240</v>
      </c>
    </row>
    <row r="390" spans="1:7" ht="15.75" thickBot="1" x14ac:dyDescent="0.3">
      <c r="A390" s="17" t="s">
        <v>2622</v>
      </c>
      <c r="B390" s="33" t="s">
        <v>1187</v>
      </c>
      <c r="C390" s="36" t="s">
        <v>2047</v>
      </c>
      <c r="D390" s="36" t="s">
        <v>250</v>
      </c>
      <c r="E390" s="44" t="s">
        <v>2786</v>
      </c>
      <c r="F390" s="36" t="s">
        <v>2779</v>
      </c>
      <c r="G390" s="35" t="s">
        <v>240</v>
      </c>
    </row>
    <row r="391" spans="1:7" ht="15.75" thickBot="1" x14ac:dyDescent="0.3">
      <c r="A391" s="17" t="s">
        <v>2629</v>
      </c>
      <c r="B391" s="33" t="s">
        <v>1187</v>
      </c>
      <c r="C391" s="36" t="s">
        <v>2047</v>
      </c>
      <c r="D391" s="36" t="s">
        <v>250</v>
      </c>
      <c r="E391" s="44" t="s">
        <v>2786</v>
      </c>
      <c r="F391" s="36" t="s">
        <v>2779</v>
      </c>
      <c r="G391" s="35" t="s">
        <v>240</v>
      </c>
    </row>
    <row r="392" spans="1:7" ht="15.75" thickBot="1" x14ac:dyDescent="0.3">
      <c r="A392" s="17" t="s">
        <v>2646</v>
      </c>
      <c r="B392" s="33" t="s">
        <v>1187</v>
      </c>
      <c r="C392" s="36" t="s">
        <v>2047</v>
      </c>
      <c r="D392" s="36" t="s">
        <v>250</v>
      </c>
      <c r="E392" s="44" t="s">
        <v>2786</v>
      </c>
      <c r="F392" s="36" t="s">
        <v>2779</v>
      </c>
      <c r="G392" s="35" t="s">
        <v>240</v>
      </c>
    </row>
    <row r="393" spans="1:7" x14ac:dyDescent="0.25">
      <c r="A393" s="17" t="s">
        <v>2664</v>
      </c>
      <c r="B393" s="33" t="s">
        <v>1187</v>
      </c>
      <c r="C393" s="36" t="s">
        <v>2047</v>
      </c>
      <c r="D393" s="36" t="s">
        <v>250</v>
      </c>
      <c r="E393" s="44" t="s">
        <v>2786</v>
      </c>
      <c r="F393" s="36" t="s">
        <v>2779</v>
      </c>
      <c r="G393" s="35" t="s">
        <v>240</v>
      </c>
    </row>
    <row r="394" spans="1:7" x14ac:dyDescent="0.25">
      <c r="A394" s="17" t="s">
        <v>2778</v>
      </c>
      <c r="B394" s="33" t="s">
        <v>1276</v>
      </c>
      <c r="E394" s="44" t="s">
        <v>2786</v>
      </c>
      <c r="F394" s="36" t="s">
        <v>2787</v>
      </c>
    </row>
    <row r="395" spans="1:7" x14ac:dyDescent="0.25">
      <c r="A395" s="17" t="s">
        <v>2778</v>
      </c>
      <c r="B395" s="33" t="s">
        <v>1277</v>
      </c>
      <c r="E395" s="44" t="s">
        <v>2786</v>
      </c>
      <c r="F395" s="36" t="s">
        <v>2787</v>
      </c>
    </row>
    <row r="396" spans="1:7" x14ac:dyDescent="0.25">
      <c r="A396" s="17" t="s">
        <v>2778</v>
      </c>
      <c r="B396" s="33" t="s">
        <v>1278</v>
      </c>
      <c r="E396" s="44" t="s">
        <v>2786</v>
      </c>
      <c r="F396" s="36" t="s">
        <v>2787</v>
      </c>
    </row>
    <row r="397" spans="1:7" x14ac:dyDescent="0.25">
      <c r="A397" s="17" t="s">
        <v>2778</v>
      </c>
      <c r="B397" s="33" t="s">
        <v>1279</v>
      </c>
      <c r="E397" s="44" t="s">
        <v>2786</v>
      </c>
      <c r="F397" s="36" t="s">
        <v>2787</v>
      </c>
    </row>
    <row r="398" spans="1:7" x14ac:dyDescent="0.25">
      <c r="A398" s="17" t="s">
        <v>2778</v>
      </c>
      <c r="B398" s="33" t="s">
        <v>1280</v>
      </c>
      <c r="E398" s="44" t="s">
        <v>2786</v>
      </c>
      <c r="F398" s="36" t="s">
        <v>2787</v>
      </c>
    </row>
    <row r="399" spans="1:7" x14ac:dyDescent="0.25">
      <c r="A399" s="17" t="s">
        <v>2778</v>
      </c>
      <c r="B399" s="33" t="s">
        <v>1281</v>
      </c>
      <c r="E399" s="44" t="s">
        <v>2786</v>
      </c>
      <c r="F399" s="36" t="s">
        <v>2787</v>
      </c>
    </row>
    <row r="400" spans="1:7" x14ac:dyDescent="0.25">
      <c r="A400" s="17" t="s">
        <v>2778</v>
      </c>
      <c r="B400" s="33" t="s">
        <v>1282</v>
      </c>
      <c r="E400" s="44" t="s">
        <v>2786</v>
      </c>
      <c r="F400" s="36" t="s">
        <v>2787</v>
      </c>
    </row>
    <row r="401" spans="1:6" x14ac:dyDescent="0.25">
      <c r="A401" s="17" t="s">
        <v>2778</v>
      </c>
      <c r="B401" s="33" t="s">
        <v>1283</v>
      </c>
      <c r="E401" s="44" t="s">
        <v>2786</v>
      </c>
      <c r="F401" s="36" t="s">
        <v>2787</v>
      </c>
    </row>
    <row r="402" spans="1:6" x14ac:dyDescent="0.25">
      <c r="A402" s="17" t="s">
        <v>2778</v>
      </c>
      <c r="B402" s="33" t="s">
        <v>1284</v>
      </c>
      <c r="E402" s="44" t="s">
        <v>2786</v>
      </c>
      <c r="F402" s="36" t="s">
        <v>2787</v>
      </c>
    </row>
    <row r="403" spans="1:6" x14ac:dyDescent="0.25">
      <c r="A403" s="17" t="s">
        <v>2778</v>
      </c>
      <c r="B403" s="33" t="s">
        <v>1285</v>
      </c>
      <c r="E403" s="44" t="s">
        <v>2786</v>
      </c>
      <c r="F403" s="36" t="s">
        <v>2787</v>
      </c>
    </row>
    <row r="404" spans="1:6" x14ac:dyDescent="0.25">
      <c r="A404" s="17" t="s">
        <v>2778</v>
      </c>
      <c r="B404" s="33" t="s">
        <v>1286</v>
      </c>
      <c r="E404" s="44" t="s">
        <v>2786</v>
      </c>
      <c r="F404" s="36" t="s">
        <v>2787</v>
      </c>
    </row>
    <row r="405" spans="1:6" x14ac:dyDescent="0.25">
      <c r="A405" s="17" t="s">
        <v>2778</v>
      </c>
      <c r="B405" s="33" t="s">
        <v>1287</v>
      </c>
      <c r="E405" s="44" t="s">
        <v>2786</v>
      </c>
      <c r="F405" s="36" t="s">
        <v>2787</v>
      </c>
    </row>
    <row r="406" spans="1:6" x14ac:dyDescent="0.25">
      <c r="A406" s="17" t="s">
        <v>2778</v>
      </c>
      <c r="B406" s="33" t="s">
        <v>1288</v>
      </c>
      <c r="E406" s="44" t="s">
        <v>2786</v>
      </c>
      <c r="F406" s="36" t="s">
        <v>2787</v>
      </c>
    </row>
    <row r="407" spans="1:6" x14ac:dyDescent="0.25">
      <c r="A407" s="17" t="s">
        <v>2778</v>
      </c>
      <c r="B407" s="33" t="s">
        <v>1289</v>
      </c>
      <c r="E407" s="44" t="s">
        <v>2786</v>
      </c>
      <c r="F407" s="36" t="s">
        <v>2787</v>
      </c>
    </row>
    <row r="408" spans="1:6" x14ac:dyDescent="0.25">
      <c r="A408" s="17" t="s">
        <v>2778</v>
      </c>
      <c r="B408" s="33" t="s">
        <v>1290</v>
      </c>
      <c r="E408" s="44" t="s">
        <v>2786</v>
      </c>
      <c r="F408" s="36" t="s">
        <v>2787</v>
      </c>
    </row>
    <row r="409" spans="1:6" x14ac:dyDescent="0.25">
      <c r="A409" s="17" t="s">
        <v>2778</v>
      </c>
      <c r="B409" s="33" t="s">
        <v>1291</v>
      </c>
      <c r="E409" s="44" t="s">
        <v>2786</v>
      </c>
      <c r="F409" s="36" t="s">
        <v>2787</v>
      </c>
    </row>
    <row r="410" spans="1:6" x14ac:dyDescent="0.25">
      <c r="A410" s="17" t="s">
        <v>2778</v>
      </c>
      <c r="B410" s="33" t="s">
        <v>1292</v>
      </c>
      <c r="E410" s="44" t="s">
        <v>2786</v>
      </c>
      <c r="F410" s="36" t="s">
        <v>2787</v>
      </c>
    </row>
    <row r="411" spans="1:6" x14ac:dyDescent="0.25">
      <c r="A411" s="17" t="s">
        <v>2778</v>
      </c>
      <c r="B411" s="33" t="s">
        <v>1293</v>
      </c>
      <c r="E411" s="44" t="s">
        <v>2786</v>
      </c>
      <c r="F411" s="36" t="s">
        <v>2787</v>
      </c>
    </row>
    <row r="412" spans="1:6" x14ac:dyDescent="0.25">
      <c r="A412" s="17" t="s">
        <v>2778</v>
      </c>
      <c r="B412" s="33" t="s">
        <v>1294</v>
      </c>
      <c r="E412" s="44" t="s">
        <v>2786</v>
      </c>
      <c r="F412" s="36" t="s">
        <v>2787</v>
      </c>
    </row>
    <row r="413" spans="1:6" x14ac:dyDescent="0.25">
      <c r="A413" s="17" t="s">
        <v>2778</v>
      </c>
      <c r="B413" s="33" t="s">
        <v>1295</v>
      </c>
      <c r="E413" s="44" t="s">
        <v>2786</v>
      </c>
      <c r="F413" s="36" t="s">
        <v>2787</v>
      </c>
    </row>
    <row r="414" spans="1:6" x14ac:dyDescent="0.25">
      <c r="A414" s="17" t="s">
        <v>2778</v>
      </c>
      <c r="B414" s="33" t="s">
        <v>1296</v>
      </c>
      <c r="E414" s="44" t="s">
        <v>2786</v>
      </c>
      <c r="F414" s="36" t="s">
        <v>2787</v>
      </c>
    </row>
    <row r="415" spans="1:6" x14ac:dyDescent="0.25">
      <c r="A415" s="17" t="s">
        <v>2778</v>
      </c>
      <c r="B415" s="33" t="s">
        <v>1297</v>
      </c>
      <c r="E415" s="44" t="s">
        <v>2786</v>
      </c>
      <c r="F415" s="36" t="s">
        <v>2787</v>
      </c>
    </row>
    <row r="416" spans="1:6" x14ac:dyDescent="0.25">
      <c r="A416" s="17" t="s">
        <v>2778</v>
      </c>
      <c r="B416" s="33" t="s">
        <v>1298</v>
      </c>
      <c r="E416" s="44" t="s">
        <v>2786</v>
      </c>
      <c r="F416" s="36" t="s">
        <v>2787</v>
      </c>
    </row>
    <row r="417" spans="1:6" x14ac:dyDescent="0.25">
      <c r="A417" s="17" t="s">
        <v>2778</v>
      </c>
      <c r="B417" s="33" t="s">
        <v>1299</v>
      </c>
      <c r="E417" s="44" t="s">
        <v>2786</v>
      </c>
      <c r="F417" s="36" t="s">
        <v>2787</v>
      </c>
    </row>
    <row r="418" spans="1:6" x14ac:dyDescent="0.25">
      <c r="A418" s="17" t="s">
        <v>2778</v>
      </c>
      <c r="B418" s="33" t="s">
        <v>1300</v>
      </c>
      <c r="E418" s="44" t="s">
        <v>2786</v>
      </c>
      <c r="F418" s="36" t="s">
        <v>2787</v>
      </c>
    </row>
    <row r="419" spans="1:6" x14ac:dyDescent="0.25">
      <c r="A419" s="17" t="s">
        <v>2778</v>
      </c>
      <c r="B419" s="33" t="s">
        <v>1301</v>
      </c>
      <c r="E419" s="44" t="s">
        <v>2786</v>
      </c>
      <c r="F419" s="36" t="s">
        <v>2787</v>
      </c>
    </row>
    <row r="420" spans="1:6" x14ac:dyDescent="0.25">
      <c r="A420" s="17" t="s">
        <v>2778</v>
      </c>
      <c r="B420" s="33" t="s">
        <v>1302</v>
      </c>
      <c r="E420" s="44" t="s">
        <v>2786</v>
      </c>
      <c r="F420" s="36" t="s">
        <v>2787</v>
      </c>
    </row>
    <row r="421" spans="1:6" x14ac:dyDescent="0.25">
      <c r="A421" s="17" t="s">
        <v>2778</v>
      </c>
      <c r="B421" s="33" t="s">
        <v>1303</v>
      </c>
      <c r="E421" s="44" t="s">
        <v>2786</v>
      </c>
      <c r="F421" s="36" t="s">
        <v>2787</v>
      </c>
    </row>
    <row r="422" spans="1:6" x14ac:dyDescent="0.25">
      <c r="A422" s="17" t="s">
        <v>2778</v>
      </c>
      <c r="B422" s="33" t="s">
        <v>1304</v>
      </c>
      <c r="E422" s="44" t="s">
        <v>2786</v>
      </c>
      <c r="F422" s="36" t="s">
        <v>2787</v>
      </c>
    </row>
    <row r="423" spans="1:6" x14ac:dyDescent="0.25">
      <c r="A423" s="17" t="s">
        <v>2778</v>
      </c>
      <c r="B423" s="33" t="s">
        <v>1305</v>
      </c>
      <c r="E423" s="44" t="s">
        <v>2786</v>
      </c>
      <c r="F423" s="36" t="s">
        <v>2787</v>
      </c>
    </row>
    <row r="424" spans="1:6" x14ac:dyDescent="0.25">
      <c r="A424" s="17" t="s">
        <v>2778</v>
      </c>
      <c r="B424" s="33" t="s">
        <v>1306</v>
      </c>
      <c r="E424" s="44" t="s">
        <v>2786</v>
      </c>
      <c r="F424" s="36" t="s">
        <v>2787</v>
      </c>
    </row>
    <row r="425" spans="1:6" x14ac:dyDescent="0.25">
      <c r="A425" s="17" t="s">
        <v>2778</v>
      </c>
      <c r="B425" s="33" t="s">
        <v>1307</v>
      </c>
      <c r="E425" s="44" t="s">
        <v>2786</v>
      </c>
      <c r="F425" s="36" t="s">
        <v>2787</v>
      </c>
    </row>
    <row r="426" spans="1:6" x14ac:dyDescent="0.25">
      <c r="A426" s="17" t="s">
        <v>2778</v>
      </c>
      <c r="B426" s="33" t="s">
        <v>1308</v>
      </c>
      <c r="E426" s="44" t="s">
        <v>2786</v>
      </c>
      <c r="F426" s="36" t="s">
        <v>2787</v>
      </c>
    </row>
    <row r="427" spans="1:6" x14ac:dyDescent="0.25">
      <c r="A427" s="17" t="s">
        <v>2778</v>
      </c>
      <c r="B427" s="33" t="s">
        <v>1309</v>
      </c>
      <c r="E427" s="44" t="s">
        <v>2786</v>
      </c>
      <c r="F427" s="36" t="s">
        <v>2787</v>
      </c>
    </row>
    <row r="428" spans="1:6" x14ac:dyDescent="0.25">
      <c r="A428" s="17" t="s">
        <v>2778</v>
      </c>
      <c r="B428" s="33" t="s">
        <v>1310</v>
      </c>
      <c r="E428" s="44" t="s">
        <v>2786</v>
      </c>
      <c r="F428" s="36" t="s">
        <v>2787</v>
      </c>
    </row>
    <row r="429" spans="1:6" x14ac:dyDescent="0.25">
      <c r="A429" s="17" t="s">
        <v>2778</v>
      </c>
      <c r="B429" s="33" t="s">
        <v>1311</v>
      </c>
      <c r="E429" s="44" t="s">
        <v>2786</v>
      </c>
      <c r="F429" s="36" t="s">
        <v>2787</v>
      </c>
    </row>
    <row r="430" spans="1:6" x14ac:dyDescent="0.25">
      <c r="A430" s="17" t="s">
        <v>2778</v>
      </c>
      <c r="B430" s="33" t="s">
        <v>1312</v>
      </c>
      <c r="E430" s="44" t="s">
        <v>2786</v>
      </c>
      <c r="F430" s="36" t="s">
        <v>2787</v>
      </c>
    </row>
    <row r="431" spans="1:6" x14ac:dyDescent="0.25">
      <c r="A431" s="17" t="s">
        <v>2778</v>
      </c>
      <c r="B431" s="33" t="s">
        <v>1313</v>
      </c>
      <c r="E431" s="44" t="s">
        <v>2786</v>
      </c>
      <c r="F431" s="36" t="s">
        <v>2787</v>
      </c>
    </row>
    <row r="432" spans="1:6" x14ac:dyDescent="0.25">
      <c r="A432" s="17" t="s">
        <v>2778</v>
      </c>
      <c r="B432" s="33" t="s">
        <v>1314</v>
      </c>
      <c r="E432" s="44" t="s">
        <v>2786</v>
      </c>
      <c r="F432" s="36" t="s">
        <v>2787</v>
      </c>
    </row>
    <row r="433" spans="1:6" x14ac:dyDescent="0.25">
      <c r="A433" s="17" t="s">
        <v>2778</v>
      </c>
      <c r="B433" s="33" t="s">
        <v>1315</v>
      </c>
      <c r="E433" s="44" t="s">
        <v>2786</v>
      </c>
      <c r="F433" s="36" t="s">
        <v>2787</v>
      </c>
    </row>
    <row r="434" spans="1:6" x14ac:dyDescent="0.25">
      <c r="A434" s="17" t="s">
        <v>2778</v>
      </c>
      <c r="B434" s="33" t="s">
        <v>1316</v>
      </c>
      <c r="E434" s="44" t="s">
        <v>2786</v>
      </c>
      <c r="F434" s="36" t="s">
        <v>2787</v>
      </c>
    </row>
    <row r="435" spans="1:6" x14ac:dyDescent="0.25">
      <c r="A435" s="17" t="s">
        <v>2778</v>
      </c>
      <c r="B435" s="33" t="s">
        <v>1317</v>
      </c>
      <c r="E435" s="44" t="s">
        <v>2786</v>
      </c>
      <c r="F435" s="36" t="s">
        <v>2787</v>
      </c>
    </row>
    <row r="436" spans="1:6" x14ac:dyDescent="0.25">
      <c r="A436" s="17" t="s">
        <v>2778</v>
      </c>
      <c r="B436" s="33" t="s">
        <v>1318</v>
      </c>
      <c r="E436" s="44" t="s">
        <v>2786</v>
      </c>
      <c r="F436" s="36" t="s">
        <v>2787</v>
      </c>
    </row>
    <row r="437" spans="1:6" x14ac:dyDescent="0.25">
      <c r="A437" s="17" t="s">
        <v>2778</v>
      </c>
      <c r="B437" s="33" t="s">
        <v>1319</v>
      </c>
      <c r="E437" s="44" t="s">
        <v>2786</v>
      </c>
      <c r="F437" s="36" t="s">
        <v>2787</v>
      </c>
    </row>
    <row r="438" spans="1:6" x14ac:dyDescent="0.25">
      <c r="A438" s="17" t="s">
        <v>2778</v>
      </c>
      <c r="B438" s="33" t="s">
        <v>1320</v>
      </c>
      <c r="E438" s="44" t="s">
        <v>2786</v>
      </c>
      <c r="F438" s="36" t="s">
        <v>2787</v>
      </c>
    </row>
    <row r="439" spans="1:6" x14ac:dyDescent="0.25">
      <c r="A439" s="17" t="s">
        <v>2778</v>
      </c>
      <c r="B439" s="33" t="s">
        <v>1321</v>
      </c>
      <c r="E439" s="44" t="s">
        <v>2786</v>
      </c>
      <c r="F439" s="36" t="s">
        <v>2787</v>
      </c>
    </row>
    <row r="440" spans="1:6" x14ac:dyDescent="0.25">
      <c r="A440" s="17" t="s">
        <v>2778</v>
      </c>
      <c r="B440" s="33" t="s">
        <v>1322</v>
      </c>
      <c r="E440" s="44" t="s">
        <v>2786</v>
      </c>
      <c r="F440" s="36" t="s">
        <v>2787</v>
      </c>
    </row>
    <row r="441" spans="1:6" x14ac:dyDescent="0.25">
      <c r="A441" s="17" t="s">
        <v>2778</v>
      </c>
      <c r="B441" s="33" t="s">
        <v>1323</v>
      </c>
      <c r="E441" s="44" t="s">
        <v>2786</v>
      </c>
      <c r="F441" s="36" t="s">
        <v>2787</v>
      </c>
    </row>
    <row r="442" spans="1:6" x14ac:dyDescent="0.25">
      <c r="A442" s="17" t="s">
        <v>2778</v>
      </c>
      <c r="B442" s="33" t="s">
        <v>1324</v>
      </c>
      <c r="E442" s="44" t="s">
        <v>2786</v>
      </c>
      <c r="F442" s="36" t="s">
        <v>2787</v>
      </c>
    </row>
    <row r="443" spans="1:6" x14ac:dyDescent="0.25">
      <c r="A443" s="17" t="s">
        <v>2778</v>
      </c>
      <c r="B443" s="33" t="s">
        <v>1325</v>
      </c>
      <c r="E443" s="44" t="s">
        <v>2786</v>
      </c>
      <c r="F443" s="36" t="s">
        <v>2787</v>
      </c>
    </row>
    <row r="444" spans="1:6" x14ac:dyDescent="0.25">
      <c r="A444" s="17" t="s">
        <v>2778</v>
      </c>
      <c r="B444" s="33" t="s">
        <v>1326</v>
      </c>
      <c r="E444" s="44" t="s">
        <v>2786</v>
      </c>
      <c r="F444" s="36" t="s">
        <v>2787</v>
      </c>
    </row>
    <row r="445" spans="1:6" x14ac:dyDescent="0.25">
      <c r="A445" s="17" t="s">
        <v>2778</v>
      </c>
      <c r="B445" s="33" t="s">
        <v>1327</v>
      </c>
      <c r="E445" s="44" t="s">
        <v>2786</v>
      </c>
      <c r="F445" s="36" t="s">
        <v>2787</v>
      </c>
    </row>
    <row r="446" spans="1:6" x14ac:dyDescent="0.25">
      <c r="A446" s="17" t="s">
        <v>2778</v>
      </c>
      <c r="B446" s="33" t="s">
        <v>1328</v>
      </c>
      <c r="E446" s="44" t="s">
        <v>2786</v>
      </c>
      <c r="F446" s="36" t="s">
        <v>2787</v>
      </c>
    </row>
    <row r="447" spans="1:6" x14ac:dyDescent="0.25">
      <c r="A447" s="17" t="s">
        <v>2778</v>
      </c>
      <c r="B447" s="33" t="s">
        <v>1329</v>
      </c>
      <c r="E447" s="44" t="s">
        <v>2786</v>
      </c>
      <c r="F447" s="36" t="s">
        <v>2787</v>
      </c>
    </row>
    <row r="448" spans="1:6" x14ac:dyDescent="0.25">
      <c r="A448" s="17" t="s">
        <v>2778</v>
      </c>
      <c r="B448" s="33" t="s">
        <v>1330</v>
      </c>
      <c r="E448" s="44" t="s">
        <v>2786</v>
      </c>
      <c r="F448" s="36" t="s">
        <v>2787</v>
      </c>
    </row>
    <row r="449" spans="1:6" x14ac:dyDescent="0.25">
      <c r="A449" s="17" t="s">
        <v>2778</v>
      </c>
      <c r="B449" s="33" t="s">
        <v>1331</v>
      </c>
      <c r="E449" s="44" t="s">
        <v>2786</v>
      </c>
      <c r="F449" s="36" t="s">
        <v>2787</v>
      </c>
    </row>
    <row r="450" spans="1:6" x14ac:dyDescent="0.25">
      <c r="A450" s="17" t="s">
        <v>2778</v>
      </c>
      <c r="B450" s="33" t="s">
        <v>1332</v>
      </c>
      <c r="E450" s="44" t="s">
        <v>2786</v>
      </c>
      <c r="F450" s="36" t="s">
        <v>2787</v>
      </c>
    </row>
    <row r="451" spans="1:6" x14ac:dyDescent="0.25">
      <c r="A451" s="17" t="s">
        <v>2778</v>
      </c>
      <c r="B451" s="33" t="s">
        <v>1333</v>
      </c>
      <c r="E451" s="44" t="s">
        <v>2786</v>
      </c>
      <c r="F451" s="36" t="s">
        <v>2787</v>
      </c>
    </row>
    <row r="452" spans="1:6" x14ac:dyDescent="0.25">
      <c r="A452" s="17" t="s">
        <v>2778</v>
      </c>
      <c r="B452" s="33" t="s">
        <v>1334</v>
      </c>
      <c r="E452" s="44" t="s">
        <v>2786</v>
      </c>
      <c r="F452" s="36" t="s">
        <v>2787</v>
      </c>
    </row>
    <row r="453" spans="1:6" x14ac:dyDescent="0.25">
      <c r="A453" s="17" t="s">
        <v>2778</v>
      </c>
      <c r="B453" s="33" t="s">
        <v>1335</v>
      </c>
      <c r="E453" s="44" t="s">
        <v>2786</v>
      </c>
      <c r="F453" s="36" t="s">
        <v>2787</v>
      </c>
    </row>
    <row r="454" spans="1:6" x14ac:dyDescent="0.25">
      <c r="A454" s="17" t="s">
        <v>2778</v>
      </c>
      <c r="B454" s="33" t="s">
        <v>1336</v>
      </c>
      <c r="E454" s="44" t="s">
        <v>2786</v>
      </c>
      <c r="F454" s="36" t="s">
        <v>2787</v>
      </c>
    </row>
    <row r="455" spans="1:6" x14ac:dyDescent="0.25">
      <c r="A455" s="17" t="s">
        <v>2778</v>
      </c>
      <c r="B455" s="33" t="s">
        <v>1337</v>
      </c>
      <c r="E455" s="44" t="s">
        <v>2786</v>
      </c>
      <c r="F455" s="36" t="s">
        <v>2787</v>
      </c>
    </row>
    <row r="456" spans="1:6" x14ac:dyDescent="0.25">
      <c r="A456" s="17" t="s">
        <v>2778</v>
      </c>
      <c r="B456" s="33" t="s">
        <v>1338</v>
      </c>
      <c r="E456" s="44" t="s">
        <v>2786</v>
      </c>
      <c r="F456" s="36" t="s">
        <v>2787</v>
      </c>
    </row>
    <row r="457" spans="1:6" x14ac:dyDescent="0.25">
      <c r="A457" s="17" t="s">
        <v>2778</v>
      </c>
      <c r="B457" s="33" t="s">
        <v>1339</v>
      </c>
      <c r="E457" s="44" t="s">
        <v>2786</v>
      </c>
      <c r="F457" s="36" t="s">
        <v>2787</v>
      </c>
    </row>
    <row r="458" spans="1:6" x14ac:dyDescent="0.25">
      <c r="A458" s="17" t="s">
        <v>2778</v>
      </c>
      <c r="B458" s="33" t="s">
        <v>1340</v>
      </c>
      <c r="E458" s="44" t="s">
        <v>2786</v>
      </c>
      <c r="F458" s="36" t="s">
        <v>2787</v>
      </c>
    </row>
    <row r="459" spans="1:6" x14ac:dyDescent="0.25">
      <c r="A459" s="17" t="s">
        <v>2778</v>
      </c>
      <c r="B459" s="33" t="s">
        <v>1341</v>
      </c>
      <c r="E459" s="44" t="s">
        <v>2786</v>
      </c>
      <c r="F459" s="36" t="s">
        <v>2787</v>
      </c>
    </row>
    <row r="460" spans="1:6" x14ac:dyDescent="0.25">
      <c r="A460" s="17" t="s">
        <v>2778</v>
      </c>
      <c r="B460" s="33" t="s">
        <v>1342</v>
      </c>
      <c r="E460" s="44" t="s">
        <v>2786</v>
      </c>
      <c r="F460" s="36" t="s">
        <v>2787</v>
      </c>
    </row>
    <row r="461" spans="1:6" x14ac:dyDescent="0.25">
      <c r="A461" s="17" t="s">
        <v>2778</v>
      </c>
      <c r="B461" s="33" t="s">
        <v>1343</v>
      </c>
      <c r="E461" s="44" t="s">
        <v>2786</v>
      </c>
      <c r="F461" s="36" t="s">
        <v>2787</v>
      </c>
    </row>
    <row r="462" spans="1:6" x14ac:dyDescent="0.25">
      <c r="A462" s="17" t="s">
        <v>2778</v>
      </c>
      <c r="B462" s="33" t="s">
        <v>1344</v>
      </c>
      <c r="E462" s="44" t="s">
        <v>2786</v>
      </c>
      <c r="F462" s="36" t="s">
        <v>2787</v>
      </c>
    </row>
    <row r="463" spans="1:6" x14ac:dyDescent="0.25">
      <c r="A463" s="17" t="s">
        <v>2778</v>
      </c>
      <c r="B463" s="33" t="s">
        <v>1345</v>
      </c>
      <c r="E463" s="44" t="s">
        <v>2786</v>
      </c>
      <c r="F463" s="36" t="s">
        <v>2787</v>
      </c>
    </row>
    <row r="464" spans="1:6" x14ac:dyDescent="0.25">
      <c r="A464" s="17" t="s">
        <v>2778</v>
      </c>
      <c r="B464" s="33" t="s">
        <v>1346</v>
      </c>
      <c r="E464" s="44" t="s">
        <v>2786</v>
      </c>
      <c r="F464" s="36" t="s">
        <v>2787</v>
      </c>
    </row>
    <row r="465" spans="1:7" x14ac:dyDescent="0.25">
      <c r="A465" s="17" t="s">
        <v>2778</v>
      </c>
      <c r="B465" s="33" t="s">
        <v>1347</v>
      </c>
      <c r="E465" s="44" t="s">
        <v>2786</v>
      </c>
      <c r="F465" s="36" t="s">
        <v>2787</v>
      </c>
    </row>
    <row r="466" spans="1:7" x14ac:dyDescent="0.25">
      <c r="A466" s="17" t="s">
        <v>2778</v>
      </c>
      <c r="B466" s="33" t="s">
        <v>1348</v>
      </c>
      <c r="E466" s="44" t="s">
        <v>2786</v>
      </c>
      <c r="F466" s="36" t="s">
        <v>2787</v>
      </c>
    </row>
    <row r="467" spans="1:7" x14ac:dyDescent="0.25">
      <c r="A467" s="17" t="s">
        <v>2778</v>
      </c>
      <c r="B467" s="33" t="s">
        <v>1349</v>
      </c>
      <c r="E467" s="44" t="s">
        <v>2786</v>
      </c>
      <c r="F467" s="36" t="s">
        <v>2787</v>
      </c>
    </row>
    <row r="468" spans="1:7" x14ac:dyDescent="0.25">
      <c r="A468" s="17" t="s">
        <v>2778</v>
      </c>
      <c r="B468" s="33" t="s">
        <v>1350</v>
      </c>
      <c r="E468" s="44" t="s">
        <v>2786</v>
      </c>
      <c r="F468" s="36" t="s">
        <v>2787</v>
      </c>
    </row>
    <row r="469" spans="1:7" ht="15.75" thickBot="1" x14ac:dyDescent="0.3">
      <c r="A469" s="17" t="s">
        <v>2778</v>
      </c>
      <c r="B469" s="33" t="s">
        <v>1351</v>
      </c>
      <c r="E469" s="44" t="s">
        <v>2786</v>
      </c>
      <c r="F469" s="36" t="s">
        <v>2787</v>
      </c>
    </row>
    <row r="470" spans="1:7" ht="15.75" thickBot="1" x14ac:dyDescent="0.3">
      <c r="A470" s="17" t="s">
        <v>278</v>
      </c>
      <c r="B470" s="33" t="s">
        <v>1352</v>
      </c>
      <c r="C470" s="17" t="s">
        <v>2047</v>
      </c>
      <c r="D470" s="17" t="s">
        <v>251</v>
      </c>
      <c r="E470" s="44" t="s">
        <v>2786</v>
      </c>
      <c r="F470" s="36" t="s">
        <v>2779</v>
      </c>
      <c r="G470" s="35" t="s">
        <v>240</v>
      </c>
    </row>
    <row r="471" spans="1:7" x14ac:dyDescent="0.25">
      <c r="A471" s="17" t="s">
        <v>305</v>
      </c>
      <c r="B471" s="33" t="s">
        <v>1352</v>
      </c>
      <c r="C471" s="17" t="s">
        <v>2047</v>
      </c>
      <c r="D471" s="17" t="s">
        <v>251</v>
      </c>
      <c r="E471" s="44" t="s">
        <v>2786</v>
      </c>
      <c r="F471" s="36" t="s">
        <v>2779</v>
      </c>
      <c r="G471" s="35" t="s">
        <v>240</v>
      </c>
    </row>
    <row r="472" spans="1:7" ht="15.75" thickBot="1" x14ac:dyDescent="0.3">
      <c r="A472" s="17" t="s">
        <v>2778</v>
      </c>
      <c r="B472" s="33" t="s">
        <v>1355</v>
      </c>
      <c r="E472" s="44" t="s">
        <v>2786</v>
      </c>
      <c r="F472" s="36" t="s">
        <v>2787</v>
      </c>
    </row>
    <row r="473" spans="1:7" ht="15.75" thickBot="1" x14ac:dyDescent="0.3">
      <c r="A473" s="17" t="s">
        <v>278</v>
      </c>
      <c r="B473" s="33" t="s">
        <v>1353</v>
      </c>
      <c r="C473" s="17" t="s">
        <v>2047</v>
      </c>
      <c r="D473" s="17" t="s">
        <v>251</v>
      </c>
      <c r="E473" s="44" t="s">
        <v>2786</v>
      </c>
      <c r="F473" s="36" t="s">
        <v>2779</v>
      </c>
      <c r="G473" s="35" t="s">
        <v>240</v>
      </c>
    </row>
    <row r="474" spans="1:7" ht="15.75" thickBot="1" x14ac:dyDescent="0.3">
      <c r="A474" s="17" t="s">
        <v>305</v>
      </c>
      <c r="B474" s="33" t="s">
        <v>1353</v>
      </c>
      <c r="C474" s="17" t="s">
        <v>2047</v>
      </c>
      <c r="D474" s="17" t="s">
        <v>251</v>
      </c>
      <c r="E474" s="44" t="s">
        <v>2786</v>
      </c>
      <c r="F474" s="36" t="s">
        <v>2779</v>
      </c>
      <c r="G474" s="35" t="s">
        <v>240</v>
      </c>
    </row>
    <row r="475" spans="1:7" ht="15.75" thickBot="1" x14ac:dyDescent="0.3">
      <c r="A475" s="17" t="s">
        <v>349</v>
      </c>
      <c r="B475" s="33" t="s">
        <v>1353</v>
      </c>
      <c r="C475" s="17" t="s">
        <v>2047</v>
      </c>
      <c r="D475" s="17" t="s">
        <v>251</v>
      </c>
      <c r="E475" s="44" t="s">
        <v>2786</v>
      </c>
      <c r="F475" s="36" t="s">
        <v>2779</v>
      </c>
      <c r="G475" s="35" t="s">
        <v>240</v>
      </c>
    </row>
    <row r="476" spans="1:7" ht="15.75" thickBot="1" x14ac:dyDescent="0.3">
      <c r="A476" s="17" t="s">
        <v>494</v>
      </c>
      <c r="B476" s="33" t="s">
        <v>1353</v>
      </c>
      <c r="C476" s="17" t="s">
        <v>2047</v>
      </c>
      <c r="D476" s="17" t="s">
        <v>251</v>
      </c>
      <c r="E476" s="44" t="s">
        <v>2786</v>
      </c>
      <c r="F476" s="36" t="s">
        <v>2779</v>
      </c>
      <c r="G476" s="35" t="s">
        <v>240</v>
      </c>
    </row>
    <row r="477" spans="1:7" ht="15.75" thickBot="1" x14ac:dyDescent="0.3">
      <c r="A477" s="17" t="s">
        <v>678</v>
      </c>
      <c r="B477" s="33" t="s">
        <v>1353</v>
      </c>
      <c r="C477" s="17" t="s">
        <v>2047</v>
      </c>
      <c r="D477" s="17" t="s">
        <v>251</v>
      </c>
      <c r="E477" s="44" t="s">
        <v>2786</v>
      </c>
      <c r="F477" s="36" t="s">
        <v>2779</v>
      </c>
      <c r="G477" s="35" t="s">
        <v>240</v>
      </c>
    </row>
    <row r="478" spans="1:7" ht="15.75" thickBot="1" x14ac:dyDescent="0.3">
      <c r="A478" s="17" t="s">
        <v>688</v>
      </c>
      <c r="B478" s="33" t="s">
        <v>1353</v>
      </c>
      <c r="C478" s="17" t="s">
        <v>2047</v>
      </c>
      <c r="D478" s="17" t="s">
        <v>251</v>
      </c>
      <c r="E478" s="44" t="s">
        <v>2786</v>
      </c>
      <c r="F478" s="36" t="s">
        <v>2779</v>
      </c>
      <c r="G478" s="35" t="s">
        <v>240</v>
      </c>
    </row>
    <row r="479" spans="1:7" ht="15.75" thickBot="1" x14ac:dyDescent="0.3">
      <c r="A479" s="17" t="s">
        <v>755</v>
      </c>
      <c r="B479" s="33" t="s">
        <v>1353</v>
      </c>
      <c r="C479" s="17" t="s">
        <v>2047</v>
      </c>
      <c r="D479" s="17" t="s">
        <v>251</v>
      </c>
      <c r="E479" s="44" t="s">
        <v>2786</v>
      </c>
      <c r="F479" s="36" t="s">
        <v>2779</v>
      </c>
      <c r="G479" s="35" t="s">
        <v>240</v>
      </c>
    </row>
    <row r="480" spans="1:7" ht="15.75" thickBot="1" x14ac:dyDescent="0.3">
      <c r="A480" s="17" t="s">
        <v>2622</v>
      </c>
      <c r="B480" s="33" t="s">
        <v>1353</v>
      </c>
      <c r="C480" s="17" t="s">
        <v>2047</v>
      </c>
      <c r="D480" s="17" t="s">
        <v>251</v>
      </c>
      <c r="E480" s="44" t="s">
        <v>2786</v>
      </c>
      <c r="F480" s="36" t="s">
        <v>2779</v>
      </c>
      <c r="G480" s="35" t="s">
        <v>240</v>
      </c>
    </row>
    <row r="481" spans="1:7" ht="15.75" thickBot="1" x14ac:dyDescent="0.3">
      <c r="A481" s="17" t="s">
        <v>2629</v>
      </c>
      <c r="B481" s="33" t="s">
        <v>1353</v>
      </c>
      <c r="C481" s="17" t="s">
        <v>2047</v>
      </c>
      <c r="D481" s="17" t="s">
        <v>251</v>
      </c>
      <c r="E481" s="44" t="s">
        <v>2786</v>
      </c>
      <c r="F481" s="36" t="s">
        <v>2779</v>
      </c>
      <c r="G481" s="35" t="s">
        <v>240</v>
      </c>
    </row>
    <row r="482" spans="1:7" ht="15.75" thickBot="1" x14ac:dyDescent="0.3">
      <c r="A482" s="17" t="s">
        <v>2646</v>
      </c>
      <c r="B482" s="33" t="s">
        <v>1353</v>
      </c>
      <c r="C482" s="17" t="s">
        <v>2047</v>
      </c>
      <c r="D482" s="17" t="s">
        <v>251</v>
      </c>
      <c r="E482" s="44" t="s">
        <v>2786</v>
      </c>
      <c r="F482" s="36" t="s">
        <v>2779</v>
      </c>
      <c r="G482" s="35" t="s">
        <v>240</v>
      </c>
    </row>
    <row r="483" spans="1:7" x14ac:dyDescent="0.25">
      <c r="A483" s="17" t="s">
        <v>2664</v>
      </c>
      <c r="B483" s="33" t="s">
        <v>1353</v>
      </c>
      <c r="C483" s="17" t="s">
        <v>2047</v>
      </c>
      <c r="D483" s="17" t="s">
        <v>251</v>
      </c>
      <c r="E483" s="44" t="s">
        <v>2786</v>
      </c>
      <c r="F483" s="36" t="s">
        <v>2779</v>
      </c>
      <c r="G483" s="35" t="s">
        <v>240</v>
      </c>
    </row>
    <row r="484" spans="1:7" x14ac:dyDescent="0.25">
      <c r="A484" s="17" t="s">
        <v>2778</v>
      </c>
      <c r="B484" s="33" t="s">
        <v>1356</v>
      </c>
      <c r="E484" s="44" t="s">
        <v>2786</v>
      </c>
      <c r="F484" s="36" t="s">
        <v>2787</v>
      </c>
    </row>
    <row r="485" spans="1:7" ht="15.75" thickBot="1" x14ac:dyDescent="0.3">
      <c r="A485" s="17" t="s">
        <v>2778</v>
      </c>
      <c r="B485" s="33" t="s">
        <v>1357</v>
      </c>
      <c r="E485" s="44" t="s">
        <v>2786</v>
      </c>
      <c r="F485" s="36" t="s">
        <v>2787</v>
      </c>
    </row>
    <row r="486" spans="1:7" ht="15.75" thickBot="1" x14ac:dyDescent="0.3">
      <c r="A486" s="17" t="s">
        <v>278</v>
      </c>
      <c r="B486" s="33" t="s">
        <v>1378</v>
      </c>
      <c r="C486" s="17" t="s">
        <v>2047</v>
      </c>
      <c r="D486" s="17" t="s">
        <v>252</v>
      </c>
      <c r="E486" s="44" t="s">
        <v>2786</v>
      </c>
      <c r="F486" s="36" t="s">
        <v>2779</v>
      </c>
      <c r="G486" s="35" t="s">
        <v>240</v>
      </c>
    </row>
    <row r="487" spans="1:7" ht="15.75" thickBot="1" x14ac:dyDescent="0.3">
      <c r="A487" s="17" t="s">
        <v>305</v>
      </c>
      <c r="B487" s="33" t="s">
        <v>1378</v>
      </c>
      <c r="C487" s="17" t="s">
        <v>2047</v>
      </c>
      <c r="D487" s="17" t="s">
        <v>252</v>
      </c>
      <c r="E487" s="44" t="s">
        <v>2786</v>
      </c>
      <c r="F487" s="36" t="s">
        <v>2779</v>
      </c>
      <c r="G487" s="35" t="s">
        <v>240</v>
      </c>
    </row>
    <row r="488" spans="1:7" ht="15.75" thickBot="1" x14ac:dyDescent="0.3">
      <c r="A488" s="17" t="s">
        <v>278</v>
      </c>
      <c r="B488" s="33" t="s">
        <v>1379</v>
      </c>
      <c r="C488" s="17" t="s">
        <v>2047</v>
      </c>
      <c r="D488" s="10" t="s">
        <v>253</v>
      </c>
      <c r="E488" s="44" t="s">
        <v>2786</v>
      </c>
      <c r="F488" s="36" t="s">
        <v>2779</v>
      </c>
      <c r="G488" s="35" t="s">
        <v>240</v>
      </c>
    </row>
    <row r="489" spans="1:7" x14ac:dyDescent="0.25">
      <c r="A489" s="17" t="s">
        <v>305</v>
      </c>
      <c r="B489" s="33" t="s">
        <v>1379</v>
      </c>
      <c r="C489" s="17" t="s">
        <v>2047</v>
      </c>
      <c r="D489" s="10" t="s">
        <v>285</v>
      </c>
      <c r="E489" s="44" t="s">
        <v>2786</v>
      </c>
      <c r="F489" s="36" t="s">
        <v>2779</v>
      </c>
      <c r="G489" s="35" t="s">
        <v>240</v>
      </c>
    </row>
    <row r="490" spans="1:7" x14ac:dyDescent="0.25">
      <c r="A490" s="17" t="s">
        <v>2778</v>
      </c>
      <c r="B490" s="33" t="s">
        <v>1384</v>
      </c>
      <c r="E490" s="44" t="s">
        <v>2786</v>
      </c>
      <c r="F490" s="36" t="s">
        <v>2787</v>
      </c>
    </row>
    <row r="491" spans="1:7" ht="15.75" thickBot="1" x14ac:dyDescent="0.3">
      <c r="A491" s="17" t="s">
        <v>2778</v>
      </c>
      <c r="B491" s="33" t="s">
        <v>1385</v>
      </c>
      <c r="E491" s="44" t="s">
        <v>2786</v>
      </c>
      <c r="F491" s="36" t="s">
        <v>2787</v>
      </c>
    </row>
    <row r="492" spans="1:7" ht="15.75" thickBot="1" x14ac:dyDescent="0.3">
      <c r="A492" s="17" t="s">
        <v>278</v>
      </c>
      <c r="B492" s="33" t="s">
        <v>1380</v>
      </c>
      <c r="C492" s="17" t="s">
        <v>2047</v>
      </c>
      <c r="D492" s="17" t="s">
        <v>252</v>
      </c>
      <c r="E492" s="44" t="s">
        <v>2786</v>
      </c>
      <c r="F492" s="36" t="s">
        <v>2779</v>
      </c>
      <c r="G492" s="35" t="s">
        <v>240</v>
      </c>
    </row>
    <row r="493" spans="1:7" ht="15.75" thickBot="1" x14ac:dyDescent="0.3">
      <c r="A493" s="17" t="s">
        <v>305</v>
      </c>
      <c r="B493" s="33" t="s">
        <v>1380</v>
      </c>
      <c r="C493" s="17" t="s">
        <v>2047</v>
      </c>
      <c r="D493" s="17" t="s">
        <v>252</v>
      </c>
      <c r="E493" s="44" t="s">
        <v>2786</v>
      </c>
      <c r="F493" s="36" t="s">
        <v>2779</v>
      </c>
      <c r="G493" s="35" t="s">
        <v>240</v>
      </c>
    </row>
    <row r="494" spans="1:7" ht="15.75" thickBot="1" x14ac:dyDescent="0.3">
      <c r="A494" s="17" t="s">
        <v>349</v>
      </c>
      <c r="B494" s="33" t="s">
        <v>1380</v>
      </c>
      <c r="C494" s="17" t="s">
        <v>2047</v>
      </c>
      <c r="D494" s="17" t="s">
        <v>240</v>
      </c>
      <c r="E494" s="44" t="s">
        <v>2786</v>
      </c>
      <c r="F494" s="36" t="s">
        <v>2779</v>
      </c>
      <c r="G494" s="35" t="s">
        <v>240</v>
      </c>
    </row>
    <row r="495" spans="1:7" ht="15.75" thickBot="1" x14ac:dyDescent="0.3">
      <c r="A495" s="17" t="s">
        <v>494</v>
      </c>
      <c r="B495" s="33" t="s">
        <v>1380</v>
      </c>
      <c r="C495" s="17" t="s">
        <v>2047</v>
      </c>
      <c r="D495" s="17" t="s">
        <v>240</v>
      </c>
      <c r="E495" s="44" t="s">
        <v>2786</v>
      </c>
      <c r="F495" s="36" t="s">
        <v>2779</v>
      </c>
      <c r="G495" s="35" t="s">
        <v>240</v>
      </c>
    </row>
    <row r="496" spans="1:7" ht="15.75" thickBot="1" x14ac:dyDescent="0.3">
      <c r="A496" s="17" t="s">
        <v>678</v>
      </c>
      <c r="B496" s="33" t="s">
        <v>1380</v>
      </c>
      <c r="C496" s="17" t="s">
        <v>2047</v>
      </c>
      <c r="D496" s="17" t="s">
        <v>255</v>
      </c>
      <c r="E496" s="44" t="s">
        <v>2786</v>
      </c>
      <c r="F496" s="36" t="s">
        <v>2779</v>
      </c>
      <c r="G496" s="35" t="s">
        <v>240</v>
      </c>
    </row>
    <row r="497" spans="1:7" ht="15.75" thickBot="1" x14ac:dyDescent="0.3">
      <c r="A497" s="17" t="s">
        <v>688</v>
      </c>
      <c r="B497" s="33" t="s">
        <v>1380</v>
      </c>
      <c r="C497" s="17" t="s">
        <v>2047</v>
      </c>
      <c r="D497" s="17" t="s">
        <v>240</v>
      </c>
      <c r="E497" s="44" t="s">
        <v>2786</v>
      </c>
      <c r="F497" s="36" t="s">
        <v>2779</v>
      </c>
      <c r="G497" s="35" t="s">
        <v>240</v>
      </c>
    </row>
    <row r="498" spans="1:7" ht="15.75" thickBot="1" x14ac:dyDescent="0.3">
      <c r="A498" s="17" t="s">
        <v>755</v>
      </c>
      <c r="B498" s="33" t="s">
        <v>1380</v>
      </c>
      <c r="C498" s="17" t="s">
        <v>2047</v>
      </c>
      <c r="D498" s="17" t="s">
        <v>240</v>
      </c>
      <c r="E498" s="44" t="s">
        <v>2786</v>
      </c>
      <c r="F498" s="36" t="s">
        <v>2779</v>
      </c>
      <c r="G498" s="35" t="s">
        <v>240</v>
      </c>
    </row>
    <row r="499" spans="1:7" ht="15.75" thickBot="1" x14ac:dyDescent="0.3">
      <c r="A499" s="17" t="s">
        <v>2622</v>
      </c>
      <c r="B499" s="33" t="s">
        <v>1380</v>
      </c>
      <c r="C499" s="17" t="s">
        <v>2047</v>
      </c>
      <c r="D499" s="17" t="s">
        <v>240</v>
      </c>
      <c r="E499" s="44" t="s">
        <v>2786</v>
      </c>
      <c r="F499" s="36" t="s">
        <v>2779</v>
      </c>
      <c r="G499" s="35" t="s">
        <v>240</v>
      </c>
    </row>
    <row r="500" spans="1:7" ht="15.75" thickBot="1" x14ac:dyDescent="0.3">
      <c r="A500" s="17" t="s">
        <v>2629</v>
      </c>
      <c r="B500" s="33" t="s">
        <v>1380</v>
      </c>
      <c r="C500" s="17" t="s">
        <v>2047</v>
      </c>
      <c r="D500" s="17" t="s">
        <v>240</v>
      </c>
      <c r="E500" s="44" t="s">
        <v>2786</v>
      </c>
      <c r="F500" s="36" t="s">
        <v>2779</v>
      </c>
      <c r="G500" s="35" t="s">
        <v>240</v>
      </c>
    </row>
    <row r="501" spans="1:7" ht="15.75" thickBot="1" x14ac:dyDescent="0.3">
      <c r="A501" s="17" t="s">
        <v>2646</v>
      </c>
      <c r="B501" s="33" t="s">
        <v>1380</v>
      </c>
      <c r="C501" s="17" t="s">
        <v>2047</v>
      </c>
      <c r="D501" s="17" t="s">
        <v>240</v>
      </c>
      <c r="E501" s="44" t="s">
        <v>2786</v>
      </c>
      <c r="F501" s="36" t="s">
        <v>2779</v>
      </c>
      <c r="G501" s="35" t="s">
        <v>240</v>
      </c>
    </row>
    <row r="502" spans="1:7" ht="15.75" thickBot="1" x14ac:dyDescent="0.3">
      <c r="A502" s="17" t="s">
        <v>2664</v>
      </c>
      <c r="B502" s="33" t="s">
        <v>1380</v>
      </c>
      <c r="C502" s="17" t="s">
        <v>2047</v>
      </c>
      <c r="D502" s="17" t="s">
        <v>240</v>
      </c>
      <c r="E502" s="44" t="s">
        <v>2786</v>
      </c>
      <c r="F502" s="36" t="s">
        <v>2779</v>
      </c>
      <c r="G502" s="35" t="s">
        <v>240</v>
      </c>
    </row>
    <row r="503" spans="1:7" x14ac:dyDescent="0.25">
      <c r="A503" s="17" t="s">
        <v>305</v>
      </c>
      <c r="B503" s="33" t="s">
        <v>1381</v>
      </c>
      <c r="C503" s="17" t="s">
        <v>2047</v>
      </c>
      <c r="D503" s="10" t="s">
        <v>285</v>
      </c>
      <c r="E503" s="44" t="s">
        <v>2786</v>
      </c>
      <c r="F503" s="36" t="s">
        <v>2779</v>
      </c>
      <c r="G503" s="35" t="s">
        <v>240</v>
      </c>
    </row>
    <row r="504" spans="1:7" x14ac:dyDescent="0.25">
      <c r="A504" s="17" t="s">
        <v>2778</v>
      </c>
      <c r="B504" s="33" t="s">
        <v>1386</v>
      </c>
      <c r="E504" s="44" t="s">
        <v>2786</v>
      </c>
      <c r="F504" s="36" t="s">
        <v>2787</v>
      </c>
    </row>
    <row r="505" spans="1:7" x14ac:dyDescent="0.25">
      <c r="A505" s="17" t="s">
        <v>2778</v>
      </c>
      <c r="B505" s="33" t="s">
        <v>1387</v>
      </c>
      <c r="E505" s="44" t="s">
        <v>2786</v>
      </c>
      <c r="F505" s="36" t="s">
        <v>2787</v>
      </c>
    </row>
    <row r="506" spans="1:7" x14ac:dyDescent="0.25">
      <c r="A506" s="17" t="s">
        <v>2778</v>
      </c>
      <c r="B506" s="33" t="s">
        <v>1388</v>
      </c>
      <c r="E506" s="44" t="s">
        <v>2786</v>
      </c>
      <c r="F506" s="36" t="s">
        <v>2787</v>
      </c>
    </row>
    <row r="507" spans="1:7" ht="15.75" thickBot="1" x14ac:dyDescent="0.3">
      <c r="A507" s="17" t="s">
        <v>2778</v>
      </c>
      <c r="B507" s="33" t="s">
        <v>1389</v>
      </c>
      <c r="E507" s="44" t="s">
        <v>2786</v>
      </c>
      <c r="F507" s="36" t="s">
        <v>2787</v>
      </c>
    </row>
    <row r="508" spans="1:7" ht="15.75" thickBot="1" x14ac:dyDescent="0.3">
      <c r="A508" s="17" t="s">
        <v>278</v>
      </c>
      <c r="B508" s="33" t="s">
        <v>1392</v>
      </c>
      <c r="C508" s="17" t="s">
        <v>2047</v>
      </c>
      <c r="D508" s="17" t="s">
        <v>255</v>
      </c>
      <c r="E508" s="44" t="s">
        <v>2786</v>
      </c>
      <c r="F508" s="36" t="s">
        <v>2779</v>
      </c>
      <c r="G508" s="35" t="s">
        <v>240</v>
      </c>
    </row>
    <row r="509" spans="1:7" ht="15.75" thickBot="1" x14ac:dyDescent="0.3">
      <c r="A509" s="17" t="s">
        <v>305</v>
      </c>
      <c r="B509" s="33" t="s">
        <v>1392</v>
      </c>
      <c r="C509" s="17" t="s">
        <v>2047</v>
      </c>
      <c r="D509" s="17" t="s">
        <v>287</v>
      </c>
      <c r="E509" s="44" t="s">
        <v>2786</v>
      </c>
      <c r="F509" s="36" t="s">
        <v>2779</v>
      </c>
      <c r="G509" s="35" t="s">
        <v>240</v>
      </c>
    </row>
    <row r="510" spans="1:7" ht="15.75" thickBot="1" x14ac:dyDescent="0.3">
      <c r="A510" s="17" t="s">
        <v>278</v>
      </c>
      <c r="B510" s="33" t="s">
        <v>1393</v>
      </c>
      <c r="C510" s="17" t="s">
        <v>2047</v>
      </c>
      <c r="D510" s="17">
        <v>0</v>
      </c>
      <c r="E510" s="44" t="s">
        <v>2786</v>
      </c>
      <c r="F510" s="36" t="s">
        <v>2779</v>
      </c>
      <c r="G510" s="35" t="s">
        <v>240</v>
      </c>
    </row>
    <row r="511" spans="1:7" ht="15.75" thickBot="1" x14ac:dyDescent="0.3">
      <c r="A511" s="17" t="s">
        <v>278</v>
      </c>
      <c r="B511" s="33" t="s">
        <v>1394</v>
      </c>
      <c r="C511" s="17" t="s">
        <v>2047</v>
      </c>
      <c r="D511" s="17">
        <v>0</v>
      </c>
      <c r="E511" s="44" t="s">
        <v>2786</v>
      </c>
      <c r="F511" s="36" t="s">
        <v>2779</v>
      </c>
      <c r="G511" s="35" t="s">
        <v>240</v>
      </c>
    </row>
    <row r="512" spans="1:7" ht="15.75" thickBot="1" x14ac:dyDescent="0.3">
      <c r="A512" s="17" t="s">
        <v>278</v>
      </c>
      <c r="B512" s="33" t="s">
        <v>1395</v>
      </c>
      <c r="C512" s="17" t="s">
        <v>2047</v>
      </c>
      <c r="D512" s="17">
        <v>0</v>
      </c>
      <c r="E512" s="44" t="s">
        <v>2786</v>
      </c>
      <c r="F512" s="36" t="s">
        <v>2779</v>
      </c>
      <c r="G512" s="35" t="s">
        <v>240</v>
      </c>
    </row>
    <row r="513" spans="1:7" ht="15.75" thickBot="1" x14ac:dyDescent="0.3">
      <c r="A513" s="17" t="s">
        <v>278</v>
      </c>
      <c r="B513" s="33" t="s">
        <v>1396</v>
      </c>
      <c r="C513" s="17" t="s">
        <v>2047</v>
      </c>
      <c r="D513" s="17">
        <v>0</v>
      </c>
      <c r="E513" s="44" t="s">
        <v>2786</v>
      </c>
      <c r="F513" s="36" t="s">
        <v>2779</v>
      </c>
      <c r="G513" s="35" t="s">
        <v>240</v>
      </c>
    </row>
    <row r="514" spans="1:7" ht="15.75" thickBot="1" x14ac:dyDescent="0.3">
      <c r="A514" s="17" t="s">
        <v>278</v>
      </c>
      <c r="B514" s="33" t="s">
        <v>1397</v>
      </c>
      <c r="C514" s="17" t="s">
        <v>2047</v>
      </c>
      <c r="D514" s="17">
        <v>1</v>
      </c>
      <c r="E514" s="44" t="s">
        <v>2786</v>
      </c>
      <c r="F514" s="36" t="s">
        <v>2779</v>
      </c>
      <c r="G514" s="35" t="s">
        <v>240</v>
      </c>
    </row>
    <row r="515" spans="1:7" ht="15.75" thickBot="1" x14ac:dyDescent="0.3">
      <c r="A515" s="17" t="s">
        <v>278</v>
      </c>
      <c r="B515" s="33" t="s">
        <v>1398</v>
      </c>
      <c r="C515" s="17" t="s">
        <v>2047</v>
      </c>
      <c r="D515" s="17">
        <v>0</v>
      </c>
      <c r="E515" s="44" t="s">
        <v>2786</v>
      </c>
      <c r="F515" s="36" t="s">
        <v>2779</v>
      </c>
      <c r="G515" s="35" t="s">
        <v>240</v>
      </c>
    </row>
    <row r="516" spans="1:7" ht="15.75" thickBot="1" x14ac:dyDescent="0.3">
      <c r="A516" s="17" t="s">
        <v>305</v>
      </c>
      <c r="B516" s="33" t="s">
        <v>1393</v>
      </c>
      <c r="C516" s="17" t="s">
        <v>2047</v>
      </c>
      <c r="D516" s="17">
        <v>1</v>
      </c>
      <c r="E516" s="44" t="s">
        <v>2786</v>
      </c>
      <c r="F516" s="36" t="s">
        <v>2779</v>
      </c>
      <c r="G516" s="35" t="s">
        <v>240</v>
      </c>
    </row>
    <row r="517" spans="1:7" ht="15.75" thickBot="1" x14ac:dyDescent="0.3">
      <c r="A517" s="17" t="s">
        <v>305</v>
      </c>
      <c r="B517" s="33" t="s">
        <v>1394</v>
      </c>
      <c r="C517" s="17" t="s">
        <v>2047</v>
      </c>
      <c r="D517" s="17">
        <v>0</v>
      </c>
      <c r="E517" s="44" t="s">
        <v>2786</v>
      </c>
      <c r="F517" s="36" t="s">
        <v>2779</v>
      </c>
      <c r="G517" s="35" t="s">
        <v>240</v>
      </c>
    </row>
    <row r="518" spans="1:7" ht="15.75" thickBot="1" x14ac:dyDescent="0.3">
      <c r="A518" s="17" t="s">
        <v>305</v>
      </c>
      <c r="B518" s="33" t="s">
        <v>1395</v>
      </c>
      <c r="C518" s="17" t="s">
        <v>2047</v>
      </c>
      <c r="D518" s="17">
        <v>0</v>
      </c>
      <c r="E518" s="44" t="s">
        <v>2786</v>
      </c>
      <c r="F518" s="36" t="s">
        <v>2779</v>
      </c>
      <c r="G518" s="35" t="s">
        <v>240</v>
      </c>
    </row>
    <row r="519" spans="1:7" ht="15.75" thickBot="1" x14ac:dyDescent="0.3">
      <c r="A519" s="17" t="s">
        <v>305</v>
      </c>
      <c r="B519" s="33" t="s">
        <v>1396</v>
      </c>
      <c r="C519" s="17" t="s">
        <v>2047</v>
      </c>
      <c r="D519" s="17">
        <v>0</v>
      </c>
      <c r="E519" s="44" t="s">
        <v>2786</v>
      </c>
      <c r="F519" s="36" t="s">
        <v>2779</v>
      </c>
      <c r="G519" s="35" t="s">
        <v>240</v>
      </c>
    </row>
    <row r="520" spans="1:7" ht="15.75" thickBot="1" x14ac:dyDescent="0.3">
      <c r="A520" s="17" t="s">
        <v>305</v>
      </c>
      <c r="B520" s="33" t="s">
        <v>1397</v>
      </c>
      <c r="C520" s="17" t="s">
        <v>2047</v>
      </c>
      <c r="D520" s="17">
        <v>0</v>
      </c>
      <c r="E520" s="44" t="s">
        <v>2786</v>
      </c>
      <c r="F520" s="36" t="s">
        <v>2779</v>
      </c>
      <c r="G520" s="35" t="s">
        <v>240</v>
      </c>
    </row>
    <row r="521" spans="1:7" x14ac:dyDescent="0.25">
      <c r="A521" s="17" t="s">
        <v>305</v>
      </c>
      <c r="B521" s="33" t="s">
        <v>1398</v>
      </c>
      <c r="C521" s="17" t="s">
        <v>2047</v>
      </c>
      <c r="D521" s="17">
        <v>0</v>
      </c>
      <c r="E521" s="44" t="s">
        <v>2786</v>
      </c>
      <c r="F521" s="36" t="s">
        <v>2779</v>
      </c>
      <c r="G521" s="35" t="s">
        <v>240</v>
      </c>
    </row>
    <row r="522" spans="1:7" x14ac:dyDescent="0.25">
      <c r="A522" s="17" t="s">
        <v>2778</v>
      </c>
      <c r="B522" s="33" t="s">
        <v>1416</v>
      </c>
      <c r="C522" s="17"/>
      <c r="D522" s="17"/>
      <c r="E522" s="44" t="s">
        <v>2786</v>
      </c>
      <c r="F522" s="36" t="s">
        <v>2787</v>
      </c>
    </row>
    <row r="523" spans="1:7" x14ac:dyDescent="0.25">
      <c r="A523" s="17" t="s">
        <v>2778</v>
      </c>
      <c r="B523" s="33" t="s">
        <v>1417</v>
      </c>
      <c r="C523" s="17"/>
      <c r="D523" s="17"/>
      <c r="E523" s="44" t="s">
        <v>2786</v>
      </c>
      <c r="F523" s="36" t="s">
        <v>2787</v>
      </c>
    </row>
    <row r="524" spans="1:7" x14ac:dyDescent="0.25">
      <c r="A524" s="17" t="s">
        <v>2778</v>
      </c>
      <c r="B524" s="33" t="s">
        <v>1418</v>
      </c>
      <c r="C524" s="17"/>
      <c r="D524" s="17"/>
      <c r="E524" s="44" t="s">
        <v>2786</v>
      </c>
      <c r="F524" s="36" t="s">
        <v>2787</v>
      </c>
    </row>
    <row r="525" spans="1:7" x14ac:dyDescent="0.25">
      <c r="A525" s="17" t="s">
        <v>2778</v>
      </c>
      <c r="B525" s="33" t="s">
        <v>1419</v>
      </c>
      <c r="E525" s="44" t="s">
        <v>2786</v>
      </c>
      <c r="F525" s="36" t="s">
        <v>2787</v>
      </c>
    </row>
    <row r="526" spans="1:7" x14ac:dyDescent="0.25">
      <c r="A526" s="17" t="s">
        <v>2778</v>
      </c>
      <c r="B526" s="33" t="s">
        <v>1420</v>
      </c>
      <c r="E526" s="44" t="s">
        <v>2786</v>
      </c>
      <c r="F526" s="36" t="s">
        <v>2787</v>
      </c>
    </row>
    <row r="527" spans="1:7" x14ac:dyDescent="0.25">
      <c r="A527" s="17" t="s">
        <v>2778</v>
      </c>
      <c r="B527" s="33" t="s">
        <v>1421</v>
      </c>
      <c r="E527" s="44" t="s">
        <v>2786</v>
      </c>
      <c r="F527" s="36" t="s">
        <v>2787</v>
      </c>
    </row>
    <row r="528" spans="1:7" x14ac:dyDescent="0.25">
      <c r="A528" s="17" t="s">
        <v>2778</v>
      </c>
      <c r="B528" s="33" t="s">
        <v>1422</v>
      </c>
      <c r="E528" s="44" t="s">
        <v>2786</v>
      </c>
      <c r="F528" s="36" t="s">
        <v>2787</v>
      </c>
    </row>
    <row r="529" spans="1:7" ht="15.75" thickBot="1" x14ac:dyDescent="0.3">
      <c r="A529" s="17" t="s">
        <v>2778</v>
      </c>
      <c r="B529" s="33" t="s">
        <v>1423</v>
      </c>
      <c r="E529" s="44" t="s">
        <v>2786</v>
      </c>
      <c r="F529" s="36" t="s">
        <v>2787</v>
      </c>
    </row>
    <row r="530" spans="1:7" ht="15.75" thickBot="1" x14ac:dyDescent="0.3">
      <c r="A530" s="17" t="s">
        <v>278</v>
      </c>
      <c r="B530" s="33" t="s">
        <v>1400</v>
      </c>
      <c r="C530" s="17" t="s">
        <v>2047</v>
      </c>
      <c r="D530" s="17" t="s">
        <v>255</v>
      </c>
      <c r="E530" s="44" t="s">
        <v>2786</v>
      </c>
      <c r="F530" s="36" t="s">
        <v>2779</v>
      </c>
      <c r="G530" s="35" t="s">
        <v>240</v>
      </c>
    </row>
    <row r="531" spans="1:7" ht="15.75" thickBot="1" x14ac:dyDescent="0.3">
      <c r="A531" s="17" t="s">
        <v>305</v>
      </c>
      <c r="B531" s="33" t="s">
        <v>1400</v>
      </c>
      <c r="C531" s="17" t="s">
        <v>2047</v>
      </c>
      <c r="D531" s="17" t="s">
        <v>287</v>
      </c>
      <c r="E531" s="44" t="s">
        <v>2786</v>
      </c>
      <c r="F531" s="36" t="s">
        <v>2779</v>
      </c>
      <c r="G531" s="35" t="s">
        <v>240</v>
      </c>
    </row>
    <row r="532" spans="1:7" ht="15.75" thickBot="1" x14ac:dyDescent="0.3">
      <c r="A532" s="17" t="s">
        <v>349</v>
      </c>
      <c r="B532" s="33" t="s">
        <v>1400</v>
      </c>
      <c r="C532" s="17" t="s">
        <v>2047</v>
      </c>
      <c r="D532" s="17" t="s">
        <v>337</v>
      </c>
      <c r="E532" s="44" t="s">
        <v>2786</v>
      </c>
      <c r="F532" s="36" t="s">
        <v>2779</v>
      </c>
      <c r="G532" s="35" t="s">
        <v>240</v>
      </c>
    </row>
    <row r="533" spans="1:7" ht="15.75" thickBot="1" x14ac:dyDescent="0.3">
      <c r="A533" s="17" t="s">
        <v>494</v>
      </c>
      <c r="B533" s="33" t="s">
        <v>1400</v>
      </c>
      <c r="C533" s="17" t="s">
        <v>2047</v>
      </c>
      <c r="D533" s="17" t="s">
        <v>287</v>
      </c>
      <c r="E533" s="44" t="s">
        <v>2786</v>
      </c>
      <c r="F533" s="36" t="s">
        <v>2779</v>
      </c>
      <c r="G533" s="35" t="s">
        <v>240</v>
      </c>
    </row>
    <row r="534" spans="1:7" ht="15.75" thickBot="1" x14ac:dyDescent="0.3">
      <c r="A534" s="17" t="s">
        <v>678</v>
      </c>
      <c r="B534" s="33" t="s">
        <v>1400</v>
      </c>
      <c r="C534" s="17" t="s">
        <v>2047</v>
      </c>
      <c r="D534" s="17" t="s">
        <v>355</v>
      </c>
      <c r="E534" s="44" t="s">
        <v>2786</v>
      </c>
      <c r="F534" s="36" t="s">
        <v>2779</v>
      </c>
      <c r="G534" s="35" t="s">
        <v>240</v>
      </c>
    </row>
    <row r="535" spans="1:7" ht="15.75" thickBot="1" x14ac:dyDescent="0.3">
      <c r="A535" s="17" t="s">
        <v>688</v>
      </c>
      <c r="B535" s="33" t="s">
        <v>1400</v>
      </c>
      <c r="C535" s="17" t="s">
        <v>2047</v>
      </c>
      <c r="D535" s="17" t="s">
        <v>337</v>
      </c>
      <c r="E535" s="44" t="s">
        <v>2786</v>
      </c>
      <c r="F535" s="36" t="s">
        <v>2779</v>
      </c>
      <c r="G535" s="35" t="s">
        <v>240</v>
      </c>
    </row>
    <row r="536" spans="1:7" ht="15.75" thickBot="1" x14ac:dyDescent="0.3">
      <c r="A536" s="17" t="s">
        <v>755</v>
      </c>
      <c r="B536" s="33" t="s">
        <v>1400</v>
      </c>
      <c r="C536" s="17" t="s">
        <v>2047</v>
      </c>
      <c r="D536" s="17" t="s">
        <v>355</v>
      </c>
      <c r="E536" s="44" t="s">
        <v>2786</v>
      </c>
      <c r="F536" s="36" t="s">
        <v>2779</v>
      </c>
      <c r="G536" s="35" t="s">
        <v>240</v>
      </c>
    </row>
    <row r="537" spans="1:7" ht="15.75" thickBot="1" x14ac:dyDescent="0.3">
      <c r="A537" s="17" t="s">
        <v>2622</v>
      </c>
      <c r="B537" s="33" t="s">
        <v>1400</v>
      </c>
      <c r="C537" s="17" t="s">
        <v>2047</v>
      </c>
      <c r="D537" s="17" t="s">
        <v>311</v>
      </c>
      <c r="E537" s="44" t="s">
        <v>2786</v>
      </c>
      <c r="F537" s="36" t="s">
        <v>2779</v>
      </c>
      <c r="G537" s="35" t="s">
        <v>240</v>
      </c>
    </row>
    <row r="538" spans="1:7" ht="15.75" thickBot="1" x14ac:dyDescent="0.3">
      <c r="A538" s="17" t="s">
        <v>2629</v>
      </c>
      <c r="B538" s="33" t="s">
        <v>1400</v>
      </c>
      <c r="C538" s="17" t="s">
        <v>2047</v>
      </c>
      <c r="D538" s="17" t="s">
        <v>287</v>
      </c>
      <c r="E538" s="44" t="s">
        <v>2786</v>
      </c>
      <c r="F538" s="36" t="s">
        <v>2779</v>
      </c>
      <c r="G538" s="35" t="s">
        <v>240</v>
      </c>
    </row>
    <row r="539" spans="1:7" ht="15.75" thickBot="1" x14ac:dyDescent="0.3">
      <c r="A539" s="17" t="s">
        <v>2646</v>
      </c>
      <c r="B539" s="33" t="s">
        <v>1400</v>
      </c>
      <c r="C539" s="17" t="s">
        <v>2047</v>
      </c>
      <c r="D539" s="17" t="s">
        <v>287</v>
      </c>
      <c r="E539" s="44" t="s">
        <v>2786</v>
      </c>
      <c r="F539" s="36" t="s">
        <v>2779</v>
      </c>
      <c r="G539" s="35" t="s">
        <v>240</v>
      </c>
    </row>
    <row r="540" spans="1:7" ht="15.75" thickBot="1" x14ac:dyDescent="0.3">
      <c r="A540" s="17" t="s">
        <v>2664</v>
      </c>
      <c r="B540" s="33" t="s">
        <v>1400</v>
      </c>
      <c r="C540" s="17" t="s">
        <v>2047</v>
      </c>
      <c r="D540" s="17" t="s">
        <v>287</v>
      </c>
      <c r="E540" s="44" t="s">
        <v>2786</v>
      </c>
      <c r="F540" s="36" t="s">
        <v>2779</v>
      </c>
      <c r="G540" s="35" t="s">
        <v>240</v>
      </c>
    </row>
    <row r="541" spans="1:7" ht="15.75" thickBot="1" x14ac:dyDescent="0.3">
      <c r="A541" s="17" t="s">
        <v>278</v>
      </c>
      <c r="B541" s="33" t="s">
        <v>1401</v>
      </c>
      <c r="C541" s="17" t="s">
        <v>2047</v>
      </c>
      <c r="D541" s="17">
        <v>0</v>
      </c>
      <c r="E541" s="44" t="s">
        <v>2786</v>
      </c>
      <c r="F541" s="36" t="s">
        <v>2779</v>
      </c>
      <c r="G541" s="35" t="s">
        <v>240</v>
      </c>
    </row>
    <row r="542" spans="1:7" ht="15.75" thickBot="1" x14ac:dyDescent="0.3">
      <c r="A542" s="17" t="s">
        <v>278</v>
      </c>
      <c r="B542" s="33" t="s">
        <v>1402</v>
      </c>
      <c r="C542" s="17" t="s">
        <v>2047</v>
      </c>
      <c r="D542" s="17">
        <v>0</v>
      </c>
      <c r="E542" s="44" t="s">
        <v>2786</v>
      </c>
      <c r="F542" s="36" t="s">
        <v>2779</v>
      </c>
      <c r="G542" s="35" t="s">
        <v>240</v>
      </c>
    </row>
    <row r="543" spans="1:7" ht="15.75" thickBot="1" x14ac:dyDescent="0.3">
      <c r="A543" s="17" t="s">
        <v>278</v>
      </c>
      <c r="B543" s="33" t="s">
        <v>1403</v>
      </c>
      <c r="C543" s="17" t="s">
        <v>2047</v>
      </c>
      <c r="D543" s="17">
        <v>0</v>
      </c>
      <c r="E543" s="44" t="s">
        <v>2786</v>
      </c>
      <c r="F543" s="36" t="s">
        <v>2779</v>
      </c>
      <c r="G543" s="35" t="s">
        <v>240</v>
      </c>
    </row>
    <row r="544" spans="1:7" ht="15.75" thickBot="1" x14ac:dyDescent="0.3">
      <c r="A544" s="17" t="s">
        <v>278</v>
      </c>
      <c r="B544" s="33" t="s">
        <v>1404</v>
      </c>
      <c r="C544" s="17" t="s">
        <v>2047</v>
      </c>
      <c r="D544" s="17">
        <v>0</v>
      </c>
      <c r="E544" s="44" t="s">
        <v>2786</v>
      </c>
      <c r="F544" s="36" t="s">
        <v>2779</v>
      </c>
      <c r="G544" s="35" t="s">
        <v>240</v>
      </c>
    </row>
    <row r="545" spans="1:7" ht="15.75" thickBot="1" x14ac:dyDescent="0.3">
      <c r="A545" s="17" t="s">
        <v>278</v>
      </c>
      <c r="B545" s="33" t="s">
        <v>1405</v>
      </c>
      <c r="C545" s="17" t="s">
        <v>2047</v>
      </c>
      <c r="D545" s="17">
        <v>1</v>
      </c>
      <c r="E545" s="44" t="s">
        <v>2786</v>
      </c>
      <c r="F545" s="36" t="s">
        <v>2779</v>
      </c>
      <c r="G545" s="35" t="s">
        <v>240</v>
      </c>
    </row>
    <row r="546" spans="1:7" ht="15.75" thickBot="1" x14ac:dyDescent="0.3">
      <c r="A546" s="17" t="s">
        <v>278</v>
      </c>
      <c r="B546" s="33" t="s">
        <v>1406</v>
      </c>
      <c r="C546" s="17" t="s">
        <v>2047</v>
      </c>
      <c r="D546" s="17">
        <v>0</v>
      </c>
      <c r="E546" s="44" t="s">
        <v>2786</v>
      </c>
      <c r="F546" s="36" t="s">
        <v>2779</v>
      </c>
      <c r="G546" s="35" t="s">
        <v>240</v>
      </c>
    </row>
    <row r="547" spans="1:7" ht="15.75" thickBot="1" x14ac:dyDescent="0.3">
      <c r="A547" s="17" t="s">
        <v>305</v>
      </c>
      <c r="B547" s="33" t="s">
        <v>1401</v>
      </c>
      <c r="C547" s="17" t="s">
        <v>2047</v>
      </c>
      <c r="D547" s="17">
        <v>1</v>
      </c>
      <c r="E547" s="44" t="s">
        <v>2786</v>
      </c>
      <c r="F547" s="36" t="s">
        <v>2779</v>
      </c>
      <c r="G547" s="35" t="s">
        <v>240</v>
      </c>
    </row>
    <row r="548" spans="1:7" ht="15.75" thickBot="1" x14ac:dyDescent="0.3">
      <c r="A548" s="17" t="s">
        <v>305</v>
      </c>
      <c r="B548" s="33" t="s">
        <v>1402</v>
      </c>
      <c r="C548" s="17" t="s">
        <v>2047</v>
      </c>
      <c r="D548" s="17">
        <v>0</v>
      </c>
      <c r="E548" s="44" t="s">
        <v>2786</v>
      </c>
      <c r="F548" s="36" t="s">
        <v>2779</v>
      </c>
      <c r="G548" s="35" t="s">
        <v>240</v>
      </c>
    </row>
    <row r="549" spans="1:7" ht="15.75" thickBot="1" x14ac:dyDescent="0.3">
      <c r="A549" s="17" t="s">
        <v>305</v>
      </c>
      <c r="B549" s="33" t="s">
        <v>1403</v>
      </c>
      <c r="C549" s="17" t="s">
        <v>2047</v>
      </c>
      <c r="D549" s="17">
        <v>0</v>
      </c>
      <c r="E549" s="44" t="s">
        <v>2786</v>
      </c>
      <c r="F549" s="36" t="s">
        <v>2779</v>
      </c>
      <c r="G549" s="35" t="s">
        <v>240</v>
      </c>
    </row>
    <row r="550" spans="1:7" ht="15.75" thickBot="1" x14ac:dyDescent="0.3">
      <c r="A550" s="17" t="s">
        <v>305</v>
      </c>
      <c r="B550" s="33" t="s">
        <v>1404</v>
      </c>
      <c r="C550" s="17" t="s">
        <v>2047</v>
      </c>
      <c r="D550" s="17">
        <v>0</v>
      </c>
      <c r="E550" s="44" t="s">
        <v>2786</v>
      </c>
      <c r="F550" s="36" t="s">
        <v>2779</v>
      </c>
      <c r="G550" s="35" t="s">
        <v>240</v>
      </c>
    </row>
    <row r="551" spans="1:7" ht="15.75" thickBot="1" x14ac:dyDescent="0.3">
      <c r="A551" s="17" t="s">
        <v>305</v>
      </c>
      <c r="B551" s="33" t="s">
        <v>1405</v>
      </c>
      <c r="C551" s="17" t="s">
        <v>2047</v>
      </c>
      <c r="D551" s="17">
        <v>0</v>
      </c>
      <c r="E551" s="44" t="s">
        <v>2786</v>
      </c>
      <c r="F551" s="36" t="s">
        <v>2779</v>
      </c>
      <c r="G551" s="35" t="s">
        <v>240</v>
      </c>
    </row>
    <row r="552" spans="1:7" ht="15.75" thickBot="1" x14ac:dyDescent="0.3">
      <c r="A552" s="17" t="s">
        <v>305</v>
      </c>
      <c r="B552" s="33" t="s">
        <v>1406</v>
      </c>
      <c r="C552" s="17" t="s">
        <v>2047</v>
      </c>
      <c r="D552" s="17">
        <v>0</v>
      </c>
      <c r="E552" s="44" t="s">
        <v>2786</v>
      </c>
      <c r="F552" s="36" t="s">
        <v>2779</v>
      </c>
      <c r="G552" s="35" t="s">
        <v>240</v>
      </c>
    </row>
    <row r="553" spans="1:7" ht="15.75" thickBot="1" x14ac:dyDescent="0.3">
      <c r="A553" s="17" t="s">
        <v>349</v>
      </c>
      <c r="B553" s="33" t="s">
        <v>1401</v>
      </c>
      <c r="C553" s="17" t="s">
        <v>2047</v>
      </c>
      <c r="D553" s="17">
        <v>0</v>
      </c>
      <c r="E553" s="44" t="s">
        <v>2786</v>
      </c>
      <c r="F553" s="36" t="s">
        <v>2779</v>
      </c>
      <c r="G553" s="35" t="s">
        <v>240</v>
      </c>
    </row>
    <row r="554" spans="1:7" ht="15.75" thickBot="1" x14ac:dyDescent="0.3">
      <c r="A554" s="17" t="s">
        <v>349</v>
      </c>
      <c r="B554" s="33" t="s">
        <v>1402</v>
      </c>
      <c r="C554" s="17" t="s">
        <v>2047</v>
      </c>
      <c r="D554" s="17">
        <v>0</v>
      </c>
      <c r="E554" s="44" t="s">
        <v>2786</v>
      </c>
      <c r="F554" s="36" t="s">
        <v>2779</v>
      </c>
      <c r="G554" s="35" t="s">
        <v>240</v>
      </c>
    </row>
    <row r="555" spans="1:7" ht="15.75" thickBot="1" x14ac:dyDescent="0.3">
      <c r="A555" s="17" t="s">
        <v>349</v>
      </c>
      <c r="B555" s="33" t="s">
        <v>1403</v>
      </c>
      <c r="C555" s="17" t="s">
        <v>2047</v>
      </c>
      <c r="D555" s="17">
        <v>1</v>
      </c>
      <c r="E555" s="44" t="s">
        <v>2786</v>
      </c>
      <c r="F555" s="36" t="s">
        <v>2779</v>
      </c>
      <c r="G555" s="35" t="s">
        <v>240</v>
      </c>
    </row>
    <row r="556" spans="1:7" ht="15.75" thickBot="1" x14ac:dyDescent="0.3">
      <c r="A556" s="17" t="s">
        <v>349</v>
      </c>
      <c r="B556" s="33" t="s">
        <v>1404</v>
      </c>
      <c r="C556" s="17" t="s">
        <v>2047</v>
      </c>
      <c r="D556" s="17">
        <v>0</v>
      </c>
      <c r="E556" s="44" t="s">
        <v>2786</v>
      </c>
      <c r="F556" s="36" t="s">
        <v>2779</v>
      </c>
      <c r="G556" s="35" t="s">
        <v>240</v>
      </c>
    </row>
    <row r="557" spans="1:7" ht="15.75" thickBot="1" x14ac:dyDescent="0.3">
      <c r="A557" s="17" t="s">
        <v>349</v>
      </c>
      <c r="B557" s="33" t="s">
        <v>1405</v>
      </c>
      <c r="C557" s="17" t="s">
        <v>2047</v>
      </c>
      <c r="D557" s="17">
        <v>0</v>
      </c>
      <c r="E557" s="44" t="s">
        <v>2786</v>
      </c>
      <c r="F557" s="36" t="s">
        <v>2779</v>
      </c>
      <c r="G557" s="35" t="s">
        <v>240</v>
      </c>
    </row>
    <row r="558" spans="1:7" ht="15.75" thickBot="1" x14ac:dyDescent="0.3">
      <c r="A558" s="17" t="s">
        <v>349</v>
      </c>
      <c r="B558" s="33" t="s">
        <v>1406</v>
      </c>
      <c r="C558" s="17" t="s">
        <v>2047</v>
      </c>
      <c r="D558" s="17">
        <v>0</v>
      </c>
      <c r="E558" s="44" t="s">
        <v>2786</v>
      </c>
      <c r="F558" s="36" t="s">
        <v>2779</v>
      </c>
      <c r="G558" s="35" t="s">
        <v>240</v>
      </c>
    </row>
    <row r="559" spans="1:7" ht="15.75" thickBot="1" x14ac:dyDescent="0.3">
      <c r="A559" s="17" t="s">
        <v>494</v>
      </c>
      <c r="B559" s="33" t="s">
        <v>1401</v>
      </c>
      <c r="C559" s="17" t="s">
        <v>2047</v>
      </c>
      <c r="D559" s="17">
        <v>1</v>
      </c>
      <c r="E559" s="44" t="s">
        <v>2786</v>
      </c>
      <c r="F559" s="36" t="s">
        <v>2779</v>
      </c>
      <c r="G559" s="35" t="s">
        <v>240</v>
      </c>
    </row>
    <row r="560" spans="1:7" ht="15.75" thickBot="1" x14ac:dyDescent="0.3">
      <c r="A560" s="17" t="s">
        <v>494</v>
      </c>
      <c r="B560" s="33" t="s">
        <v>1402</v>
      </c>
      <c r="C560" s="17" t="s">
        <v>2047</v>
      </c>
      <c r="D560" s="17">
        <v>0</v>
      </c>
      <c r="E560" s="44" t="s">
        <v>2786</v>
      </c>
      <c r="F560" s="36" t="s">
        <v>2779</v>
      </c>
      <c r="G560" s="35" t="s">
        <v>240</v>
      </c>
    </row>
    <row r="561" spans="1:7" ht="15.75" thickBot="1" x14ac:dyDescent="0.3">
      <c r="A561" s="17" t="s">
        <v>494</v>
      </c>
      <c r="B561" s="33" t="s">
        <v>1403</v>
      </c>
      <c r="C561" s="17" t="s">
        <v>2047</v>
      </c>
      <c r="D561" s="17">
        <v>0</v>
      </c>
      <c r="E561" s="44" t="s">
        <v>2786</v>
      </c>
      <c r="F561" s="36" t="s">
        <v>2779</v>
      </c>
      <c r="G561" s="35" t="s">
        <v>240</v>
      </c>
    </row>
    <row r="562" spans="1:7" ht="15.75" thickBot="1" x14ac:dyDescent="0.3">
      <c r="A562" s="17" t="s">
        <v>494</v>
      </c>
      <c r="B562" s="33" t="s">
        <v>1404</v>
      </c>
      <c r="C562" s="17" t="s">
        <v>2047</v>
      </c>
      <c r="D562" s="17">
        <v>0</v>
      </c>
      <c r="E562" s="44" t="s">
        <v>2786</v>
      </c>
      <c r="F562" s="36" t="s">
        <v>2779</v>
      </c>
      <c r="G562" s="35" t="s">
        <v>240</v>
      </c>
    </row>
    <row r="563" spans="1:7" ht="15.75" thickBot="1" x14ac:dyDescent="0.3">
      <c r="A563" s="17" t="s">
        <v>494</v>
      </c>
      <c r="B563" s="33" t="s">
        <v>1405</v>
      </c>
      <c r="C563" s="17" t="s">
        <v>2047</v>
      </c>
      <c r="D563" s="17">
        <v>0</v>
      </c>
      <c r="E563" s="44" t="s">
        <v>2786</v>
      </c>
      <c r="F563" s="36" t="s">
        <v>2779</v>
      </c>
      <c r="G563" s="35" t="s">
        <v>240</v>
      </c>
    </row>
    <row r="564" spans="1:7" ht="15.75" thickBot="1" x14ac:dyDescent="0.3">
      <c r="A564" s="17" t="s">
        <v>494</v>
      </c>
      <c r="B564" s="33" t="s">
        <v>1406</v>
      </c>
      <c r="C564" s="17" t="s">
        <v>2047</v>
      </c>
      <c r="D564" s="17">
        <v>0</v>
      </c>
      <c r="E564" s="44" t="s">
        <v>2786</v>
      </c>
      <c r="F564" s="36" t="s">
        <v>2779</v>
      </c>
      <c r="G564" s="35" t="s">
        <v>240</v>
      </c>
    </row>
    <row r="565" spans="1:7" ht="15.75" thickBot="1" x14ac:dyDescent="0.3">
      <c r="A565" s="17" t="s">
        <v>678</v>
      </c>
      <c r="B565" s="33" t="s">
        <v>1401</v>
      </c>
      <c r="C565" s="17" t="s">
        <v>2047</v>
      </c>
      <c r="D565" s="17">
        <v>0</v>
      </c>
      <c r="E565" s="44" t="s">
        <v>2786</v>
      </c>
      <c r="F565" s="36" t="s">
        <v>2779</v>
      </c>
      <c r="G565" s="35" t="s">
        <v>240</v>
      </c>
    </row>
    <row r="566" spans="1:7" ht="15.75" thickBot="1" x14ac:dyDescent="0.3">
      <c r="A566" s="17" t="s">
        <v>678</v>
      </c>
      <c r="B566" s="33" t="s">
        <v>1402</v>
      </c>
      <c r="C566" s="17" t="s">
        <v>2047</v>
      </c>
      <c r="D566" s="17">
        <v>1</v>
      </c>
      <c r="E566" s="44" t="s">
        <v>2786</v>
      </c>
      <c r="F566" s="36" t="s">
        <v>2779</v>
      </c>
      <c r="G566" s="35" t="s">
        <v>240</v>
      </c>
    </row>
    <row r="567" spans="1:7" ht="15.75" thickBot="1" x14ac:dyDescent="0.3">
      <c r="A567" s="17" t="s">
        <v>678</v>
      </c>
      <c r="B567" s="33" t="s">
        <v>1403</v>
      </c>
      <c r="C567" s="17" t="s">
        <v>2047</v>
      </c>
      <c r="D567" s="17">
        <v>1</v>
      </c>
      <c r="E567" s="44" t="s">
        <v>2786</v>
      </c>
      <c r="F567" s="36" t="s">
        <v>2779</v>
      </c>
      <c r="G567" s="35" t="s">
        <v>240</v>
      </c>
    </row>
    <row r="568" spans="1:7" ht="15.75" thickBot="1" x14ac:dyDescent="0.3">
      <c r="A568" s="17" t="s">
        <v>678</v>
      </c>
      <c r="B568" s="33" t="s">
        <v>1404</v>
      </c>
      <c r="C568" s="17" t="s">
        <v>2047</v>
      </c>
      <c r="D568" s="17">
        <v>0</v>
      </c>
      <c r="E568" s="44" t="s">
        <v>2786</v>
      </c>
      <c r="F568" s="36" t="s">
        <v>2779</v>
      </c>
      <c r="G568" s="35" t="s">
        <v>240</v>
      </c>
    </row>
    <row r="569" spans="1:7" ht="15.75" thickBot="1" x14ac:dyDescent="0.3">
      <c r="A569" s="17" t="s">
        <v>678</v>
      </c>
      <c r="B569" s="33" t="s">
        <v>1405</v>
      </c>
      <c r="C569" s="17" t="s">
        <v>2047</v>
      </c>
      <c r="D569" s="17">
        <v>0</v>
      </c>
      <c r="E569" s="44" t="s">
        <v>2786</v>
      </c>
      <c r="F569" s="36" t="s">
        <v>2779</v>
      </c>
      <c r="G569" s="35" t="s">
        <v>240</v>
      </c>
    </row>
    <row r="570" spans="1:7" ht="15.75" thickBot="1" x14ac:dyDescent="0.3">
      <c r="A570" s="17" t="s">
        <v>678</v>
      </c>
      <c r="B570" s="33" t="s">
        <v>1406</v>
      </c>
      <c r="C570" s="17" t="s">
        <v>2047</v>
      </c>
      <c r="D570" s="17">
        <v>0</v>
      </c>
      <c r="E570" s="44" t="s">
        <v>2786</v>
      </c>
      <c r="F570" s="36" t="s">
        <v>2779</v>
      </c>
      <c r="G570" s="35" t="s">
        <v>240</v>
      </c>
    </row>
    <row r="571" spans="1:7" ht="15.75" thickBot="1" x14ac:dyDescent="0.3">
      <c r="A571" s="17" t="s">
        <v>688</v>
      </c>
      <c r="B571" s="33" t="s">
        <v>1401</v>
      </c>
      <c r="C571" s="17" t="s">
        <v>2047</v>
      </c>
      <c r="D571" s="17">
        <v>0</v>
      </c>
      <c r="E571" s="44" t="s">
        <v>2786</v>
      </c>
      <c r="F571" s="36" t="s">
        <v>2779</v>
      </c>
      <c r="G571" s="35" t="s">
        <v>240</v>
      </c>
    </row>
    <row r="572" spans="1:7" ht="15.75" thickBot="1" x14ac:dyDescent="0.3">
      <c r="A572" s="17" t="s">
        <v>688</v>
      </c>
      <c r="B572" s="33" t="s">
        <v>1402</v>
      </c>
      <c r="C572" s="17" t="s">
        <v>2047</v>
      </c>
      <c r="D572" s="17">
        <v>0</v>
      </c>
      <c r="E572" s="44" t="s">
        <v>2786</v>
      </c>
      <c r="F572" s="36" t="s">
        <v>2779</v>
      </c>
      <c r="G572" s="35" t="s">
        <v>240</v>
      </c>
    </row>
    <row r="573" spans="1:7" ht="15.75" thickBot="1" x14ac:dyDescent="0.3">
      <c r="A573" s="17" t="s">
        <v>688</v>
      </c>
      <c r="B573" s="33" t="s">
        <v>1403</v>
      </c>
      <c r="C573" s="17" t="s">
        <v>2047</v>
      </c>
      <c r="D573" s="17">
        <v>1</v>
      </c>
      <c r="E573" s="44" t="s">
        <v>2786</v>
      </c>
      <c r="F573" s="36" t="s">
        <v>2779</v>
      </c>
      <c r="G573" s="35" t="s">
        <v>240</v>
      </c>
    </row>
    <row r="574" spans="1:7" ht="15.75" thickBot="1" x14ac:dyDescent="0.3">
      <c r="A574" s="17" t="s">
        <v>688</v>
      </c>
      <c r="B574" s="33" t="s">
        <v>1404</v>
      </c>
      <c r="C574" s="17" t="s">
        <v>2047</v>
      </c>
      <c r="D574" s="17">
        <v>0</v>
      </c>
      <c r="E574" s="44" t="s">
        <v>2786</v>
      </c>
      <c r="F574" s="36" t="s">
        <v>2779</v>
      </c>
      <c r="G574" s="35" t="s">
        <v>240</v>
      </c>
    </row>
    <row r="575" spans="1:7" ht="15.75" thickBot="1" x14ac:dyDescent="0.3">
      <c r="A575" s="17" t="s">
        <v>688</v>
      </c>
      <c r="B575" s="33" t="s">
        <v>1405</v>
      </c>
      <c r="C575" s="17" t="s">
        <v>2047</v>
      </c>
      <c r="D575" s="17">
        <v>0</v>
      </c>
      <c r="E575" s="44" t="s">
        <v>2786</v>
      </c>
      <c r="F575" s="36" t="s">
        <v>2779</v>
      </c>
      <c r="G575" s="35" t="s">
        <v>240</v>
      </c>
    </row>
    <row r="576" spans="1:7" ht="15.75" thickBot="1" x14ac:dyDescent="0.3">
      <c r="A576" s="17" t="s">
        <v>688</v>
      </c>
      <c r="B576" s="33" t="s">
        <v>1406</v>
      </c>
      <c r="C576" s="17" t="s">
        <v>2047</v>
      </c>
      <c r="D576" s="17">
        <v>0</v>
      </c>
      <c r="E576" s="44" t="s">
        <v>2786</v>
      </c>
      <c r="F576" s="36" t="s">
        <v>2779</v>
      </c>
      <c r="G576" s="35" t="s">
        <v>240</v>
      </c>
    </row>
    <row r="577" spans="1:7" ht="15.75" thickBot="1" x14ac:dyDescent="0.3">
      <c r="A577" s="17" t="s">
        <v>755</v>
      </c>
      <c r="B577" s="33" t="s">
        <v>1401</v>
      </c>
      <c r="C577" s="17" t="s">
        <v>2047</v>
      </c>
      <c r="D577" s="17">
        <v>0</v>
      </c>
      <c r="E577" s="44" t="s">
        <v>2786</v>
      </c>
      <c r="F577" s="36" t="s">
        <v>2779</v>
      </c>
      <c r="G577" s="35" t="s">
        <v>240</v>
      </c>
    </row>
    <row r="578" spans="1:7" ht="15.75" thickBot="1" x14ac:dyDescent="0.3">
      <c r="A578" s="17" t="s">
        <v>755</v>
      </c>
      <c r="B578" s="33" t="s">
        <v>1402</v>
      </c>
      <c r="C578" s="17" t="s">
        <v>2047</v>
      </c>
      <c r="D578" s="17">
        <v>1</v>
      </c>
      <c r="E578" s="44" t="s">
        <v>2786</v>
      </c>
      <c r="F578" s="36" t="s">
        <v>2779</v>
      </c>
      <c r="G578" s="35" t="s">
        <v>240</v>
      </c>
    </row>
    <row r="579" spans="1:7" ht="15.75" thickBot="1" x14ac:dyDescent="0.3">
      <c r="A579" s="17" t="s">
        <v>755</v>
      </c>
      <c r="B579" s="33" t="s">
        <v>1403</v>
      </c>
      <c r="C579" s="17" t="s">
        <v>2047</v>
      </c>
      <c r="D579" s="17">
        <v>1</v>
      </c>
      <c r="E579" s="44" t="s">
        <v>2786</v>
      </c>
      <c r="F579" s="36" t="s">
        <v>2779</v>
      </c>
      <c r="G579" s="35" t="s">
        <v>240</v>
      </c>
    </row>
    <row r="580" spans="1:7" ht="15.75" thickBot="1" x14ac:dyDescent="0.3">
      <c r="A580" s="17" t="s">
        <v>755</v>
      </c>
      <c r="B580" s="33" t="s">
        <v>1404</v>
      </c>
      <c r="C580" s="17" t="s">
        <v>2047</v>
      </c>
      <c r="D580" s="17">
        <v>0</v>
      </c>
      <c r="E580" s="44" t="s">
        <v>2786</v>
      </c>
      <c r="F580" s="36" t="s">
        <v>2779</v>
      </c>
      <c r="G580" s="35" t="s">
        <v>240</v>
      </c>
    </row>
    <row r="581" spans="1:7" ht="15.75" thickBot="1" x14ac:dyDescent="0.3">
      <c r="A581" s="17" t="s">
        <v>755</v>
      </c>
      <c r="B581" s="33" t="s">
        <v>1405</v>
      </c>
      <c r="C581" s="17" t="s">
        <v>2047</v>
      </c>
      <c r="D581" s="17">
        <v>0</v>
      </c>
      <c r="E581" s="44" t="s">
        <v>2786</v>
      </c>
      <c r="F581" s="36" t="s">
        <v>2779</v>
      </c>
      <c r="G581" s="35" t="s">
        <v>240</v>
      </c>
    </row>
    <row r="582" spans="1:7" ht="15.75" thickBot="1" x14ac:dyDescent="0.3">
      <c r="A582" s="17" t="s">
        <v>755</v>
      </c>
      <c r="B582" s="33" t="s">
        <v>1406</v>
      </c>
      <c r="C582" s="17" t="s">
        <v>2047</v>
      </c>
      <c r="D582" s="17">
        <v>0</v>
      </c>
      <c r="E582" s="44" t="s">
        <v>2786</v>
      </c>
      <c r="F582" s="36" t="s">
        <v>2779</v>
      </c>
      <c r="G582" s="35" t="s">
        <v>240</v>
      </c>
    </row>
    <row r="583" spans="1:7" ht="15.75" thickBot="1" x14ac:dyDescent="0.3">
      <c r="A583" s="17" t="s">
        <v>2622</v>
      </c>
      <c r="B583" s="33" t="s">
        <v>1401</v>
      </c>
      <c r="C583" s="17" t="s">
        <v>2047</v>
      </c>
      <c r="D583" s="17">
        <v>0</v>
      </c>
      <c r="E583" s="44" t="s">
        <v>2786</v>
      </c>
      <c r="F583" s="36" t="s">
        <v>2779</v>
      </c>
      <c r="G583" s="35" t="s">
        <v>240</v>
      </c>
    </row>
    <row r="584" spans="1:7" ht="15.75" thickBot="1" x14ac:dyDescent="0.3">
      <c r="A584" s="17" t="s">
        <v>2622</v>
      </c>
      <c r="B584" s="33" t="s">
        <v>1402</v>
      </c>
      <c r="C584" s="17" t="s">
        <v>2047</v>
      </c>
      <c r="D584" s="17">
        <v>0</v>
      </c>
      <c r="E584" s="44" t="s">
        <v>2786</v>
      </c>
      <c r="F584" s="36" t="s">
        <v>2779</v>
      </c>
      <c r="G584" s="35" t="s">
        <v>240</v>
      </c>
    </row>
    <row r="585" spans="1:7" ht="15.75" thickBot="1" x14ac:dyDescent="0.3">
      <c r="A585" s="17" t="s">
        <v>2622</v>
      </c>
      <c r="B585" s="33" t="s">
        <v>1403</v>
      </c>
      <c r="C585" s="17" t="s">
        <v>2047</v>
      </c>
      <c r="D585" s="17">
        <v>0</v>
      </c>
      <c r="E585" s="44" t="s">
        <v>2786</v>
      </c>
      <c r="F585" s="36" t="s">
        <v>2779</v>
      </c>
      <c r="G585" s="35" t="s">
        <v>240</v>
      </c>
    </row>
    <row r="586" spans="1:7" ht="15.75" thickBot="1" x14ac:dyDescent="0.3">
      <c r="A586" s="17" t="s">
        <v>2622</v>
      </c>
      <c r="B586" s="33" t="s">
        <v>1404</v>
      </c>
      <c r="C586" s="17" t="s">
        <v>2047</v>
      </c>
      <c r="D586" s="17">
        <v>1</v>
      </c>
      <c r="E586" s="44" t="s">
        <v>2786</v>
      </c>
      <c r="F586" s="36" t="s">
        <v>2779</v>
      </c>
      <c r="G586" s="35" t="s">
        <v>240</v>
      </c>
    </row>
    <row r="587" spans="1:7" ht="15.75" thickBot="1" x14ac:dyDescent="0.3">
      <c r="A587" s="17" t="s">
        <v>2622</v>
      </c>
      <c r="B587" s="33" t="s">
        <v>1405</v>
      </c>
      <c r="C587" s="17" t="s">
        <v>2047</v>
      </c>
      <c r="D587" s="17">
        <v>0</v>
      </c>
      <c r="E587" s="44" t="s">
        <v>2786</v>
      </c>
      <c r="F587" s="36" t="s">
        <v>2779</v>
      </c>
      <c r="G587" s="35" t="s">
        <v>240</v>
      </c>
    </row>
    <row r="588" spans="1:7" ht="15.75" thickBot="1" x14ac:dyDescent="0.3">
      <c r="A588" s="17" t="s">
        <v>2622</v>
      </c>
      <c r="B588" s="33" t="s">
        <v>1406</v>
      </c>
      <c r="C588" s="17" t="s">
        <v>2047</v>
      </c>
      <c r="D588" s="17">
        <v>0</v>
      </c>
      <c r="E588" s="44" t="s">
        <v>2786</v>
      </c>
      <c r="F588" s="36" t="s">
        <v>2779</v>
      </c>
      <c r="G588" s="35" t="s">
        <v>240</v>
      </c>
    </row>
    <row r="589" spans="1:7" ht="15.75" thickBot="1" x14ac:dyDescent="0.3">
      <c r="A589" s="17" t="s">
        <v>2629</v>
      </c>
      <c r="B589" s="33" t="s">
        <v>1401</v>
      </c>
      <c r="C589" s="17" t="s">
        <v>2047</v>
      </c>
      <c r="D589" s="17">
        <v>1</v>
      </c>
      <c r="E589" s="44" t="s">
        <v>2786</v>
      </c>
      <c r="F589" s="36" t="s">
        <v>2779</v>
      </c>
      <c r="G589" s="35" t="s">
        <v>240</v>
      </c>
    </row>
    <row r="590" spans="1:7" ht="15.75" thickBot="1" x14ac:dyDescent="0.3">
      <c r="A590" s="17" t="s">
        <v>2629</v>
      </c>
      <c r="B590" s="33" t="s">
        <v>1402</v>
      </c>
      <c r="C590" s="17" t="s">
        <v>2047</v>
      </c>
      <c r="D590" s="17">
        <v>0</v>
      </c>
      <c r="E590" s="44" t="s">
        <v>2786</v>
      </c>
      <c r="F590" s="36" t="s">
        <v>2779</v>
      </c>
      <c r="G590" s="35" t="s">
        <v>240</v>
      </c>
    </row>
    <row r="591" spans="1:7" ht="15.75" thickBot="1" x14ac:dyDescent="0.3">
      <c r="A591" s="17" t="s">
        <v>2629</v>
      </c>
      <c r="B591" s="33" t="s">
        <v>1403</v>
      </c>
      <c r="C591" s="17" t="s">
        <v>2047</v>
      </c>
      <c r="D591" s="17">
        <v>0</v>
      </c>
      <c r="E591" s="44" t="s">
        <v>2786</v>
      </c>
      <c r="F591" s="36" t="s">
        <v>2779</v>
      </c>
      <c r="G591" s="35" t="s">
        <v>240</v>
      </c>
    </row>
    <row r="592" spans="1:7" ht="15.75" thickBot="1" x14ac:dyDescent="0.3">
      <c r="A592" s="17" t="s">
        <v>2629</v>
      </c>
      <c r="B592" s="33" t="s">
        <v>1404</v>
      </c>
      <c r="C592" s="17" t="s">
        <v>2047</v>
      </c>
      <c r="D592" s="17">
        <v>0</v>
      </c>
      <c r="E592" s="44" t="s">
        <v>2786</v>
      </c>
      <c r="F592" s="36" t="s">
        <v>2779</v>
      </c>
      <c r="G592" s="35" t="s">
        <v>240</v>
      </c>
    </row>
    <row r="593" spans="1:7" ht="15.75" thickBot="1" x14ac:dyDescent="0.3">
      <c r="A593" s="17" t="s">
        <v>2629</v>
      </c>
      <c r="B593" s="33" t="s">
        <v>1405</v>
      </c>
      <c r="C593" s="17" t="s">
        <v>2047</v>
      </c>
      <c r="D593" s="17">
        <v>0</v>
      </c>
      <c r="E593" s="44" t="s">
        <v>2786</v>
      </c>
      <c r="F593" s="36" t="s">
        <v>2779</v>
      </c>
      <c r="G593" s="35" t="s">
        <v>240</v>
      </c>
    </row>
    <row r="594" spans="1:7" ht="15.75" thickBot="1" x14ac:dyDescent="0.3">
      <c r="A594" s="17" t="s">
        <v>2629</v>
      </c>
      <c r="B594" s="33" t="s">
        <v>1406</v>
      </c>
      <c r="C594" s="17" t="s">
        <v>2047</v>
      </c>
      <c r="D594" s="17">
        <v>0</v>
      </c>
      <c r="E594" s="44" t="s">
        <v>2786</v>
      </c>
      <c r="F594" s="36" t="s">
        <v>2779</v>
      </c>
      <c r="G594" s="35" t="s">
        <v>240</v>
      </c>
    </row>
    <row r="595" spans="1:7" ht="15.75" thickBot="1" x14ac:dyDescent="0.3">
      <c r="A595" s="17" t="s">
        <v>2646</v>
      </c>
      <c r="B595" s="33" t="s">
        <v>1401</v>
      </c>
      <c r="C595" s="17" t="s">
        <v>2047</v>
      </c>
      <c r="D595" s="17">
        <v>1</v>
      </c>
      <c r="E595" s="44" t="s">
        <v>2786</v>
      </c>
      <c r="F595" s="36" t="s">
        <v>2779</v>
      </c>
      <c r="G595" s="35" t="s">
        <v>240</v>
      </c>
    </row>
    <row r="596" spans="1:7" ht="15.75" thickBot="1" x14ac:dyDescent="0.3">
      <c r="A596" s="17" t="s">
        <v>2646</v>
      </c>
      <c r="B596" s="33" t="s">
        <v>1402</v>
      </c>
      <c r="C596" s="17" t="s">
        <v>2047</v>
      </c>
      <c r="D596" s="17">
        <v>0</v>
      </c>
      <c r="E596" s="44" t="s">
        <v>2786</v>
      </c>
      <c r="F596" s="36" t="s">
        <v>2779</v>
      </c>
      <c r="G596" s="35" t="s">
        <v>240</v>
      </c>
    </row>
    <row r="597" spans="1:7" ht="15.75" thickBot="1" x14ac:dyDescent="0.3">
      <c r="A597" s="17" t="s">
        <v>2646</v>
      </c>
      <c r="B597" s="33" t="s">
        <v>1403</v>
      </c>
      <c r="C597" s="17" t="s">
        <v>2047</v>
      </c>
      <c r="D597" s="17">
        <v>0</v>
      </c>
      <c r="E597" s="44" t="s">
        <v>2786</v>
      </c>
      <c r="F597" s="36" t="s">
        <v>2779</v>
      </c>
      <c r="G597" s="35" t="s">
        <v>240</v>
      </c>
    </row>
    <row r="598" spans="1:7" ht="15.75" thickBot="1" x14ac:dyDescent="0.3">
      <c r="A598" s="17" t="s">
        <v>2646</v>
      </c>
      <c r="B598" s="33" t="s">
        <v>1404</v>
      </c>
      <c r="C598" s="17" t="s">
        <v>2047</v>
      </c>
      <c r="D598" s="17">
        <v>0</v>
      </c>
      <c r="E598" s="44" t="s">
        <v>2786</v>
      </c>
      <c r="F598" s="36" t="s">
        <v>2779</v>
      </c>
      <c r="G598" s="35" t="s">
        <v>240</v>
      </c>
    </row>
    <row r="599" spans="1:7" ht="15.75" thickBot="1" x14ac:dyDescent="0.3">
      <c r="A599" s="17" t="s">
        <v>2646</v>
      </c>
      <c r="B599" s="33" t="s">
        <v>1405</v>
      </c>
      <c r="C599" s="17" t="s">
        <v>2047</v>
      </c>
      <c r="D599" s="17">
        <v>0</v>
      </c>
      <c r="E599" s="44" t="s">
        <v>2786</v>
      </c>
      <c r="F599" s="36" t="s">
        <v>2779</v>
      </c>
      <c r="G599" s="35" t="s">
        <v>240</v>
      </c>
    </row>
    <row r="600" spans="1:7" ht="15.75" thickBot="1" x14ac:dyDescent="0.3">
      <c r="A600" s="17" t="s">
        <v>2646</v>
      </c>
      <c r="B600" s="33" t="s">
        <v>1406</v>
      </c>
      <c r="C600" s="17" t="s">
        <v>2047</v>
      </c>
      <c r="D600" s="17">
        <v>0</v>
      </c>
      <c r="E600" s="44" t="s">
        <v>2786</v>
      </c>
      <c r="F600" s="36" t="s">
        <v>2779</v>
      </c>
      <c r="G600" s="35" t="s">
        <v>240</v>
      </c>
    </row>
    <row r="601" spans="1:7" ht="15.75" thickBot="1" x14ac:dyDescent="0.3">
      <c r="A601" s="17" t="s">
        <v>2664</v>
      </c>
      <c r="B601" s="33" t="s">
        <v>1401</v>
      </c>
      <c r="C601" s="17" t="s">
        <v>2047</v>
      </c>
      <c r="D601" s="17">
        <v>1</v>
      </c>
      <c r="E601" s="44" t="s">
        <v>2786</v>
      </c>
      <c r="F601" s="36" t="s">
        <v>2779</v>
      </c>
      <c r="G601" s="35" t="s">
        <v>240</v>
      </c>
    </row>
    <row r="602" spans="1:7" ht="15.75" thickBot="1" x14ac:dyDescent="0.3">
      <c r="A602" s="17" t="s">
        <v>2664</v>
      </c>
      <c r="B602" s="33" t="s">
        <v>1402</v>
      </c>
      <c r="C602" s="17" t="s">
        <v>2047</v>
      </c>
      <c r="D602" s="17">
        <v>0</v>
      </c>
      <c r="E602" s="44" t="s">
        <v>2786</v>
      </c>
      <c r="F602" s="36" t="s">
        <v>2779</v>
      </c>
      <c r="G602" s="35" t="s">
        <v>240</v>
      </c>
    </row>
    <row r="603" spans="1:7" ht="15.75" thickBot="1" x14ac:dyDescent="0.3">
      <c r="A603" s="17" t="s">
        <v>2664</v>
      </c>
      <c r="B603" s="33" t="s">
        <v>1403</v>
      </c>
      <c r="C603" s="17" t="s">
        <v>2047</v>
      </c>
      <c r="D603" s="17">
        <v>0</v>
      </c>
      <c r="E603" s="44" t="s">
        <v>2786</v>
      </c>
      <c r="F603" s="36" t="s">
        <v>2779</v>
      </c>
      <c r="G603" s="35" t="s">
        <v>240</v>
      </c>
    </row>
    <row r="604" spans="1:7" ht="15.75" thickBot="1" x14ac:dyDescent="0.3">
      <c r="A604" s="17" t="s">
        <v>2664</v>
      </c>
      <c r="B604" s="33" t="s">
        <v>1404</v>
      </c>
      <c r="C604" s="17" t="s">
        <v>2047</v>
      </c>
      <c r="D604" s="17">
        <v>0</v>
      </c>
      <c r="E604" s="44" t="s">
        <v>2786</v>
      </c>
      <c r="F604" s="36" t="s">
        <v>2779</v>
      </c>
      <c r="G604" s="35" t="s">
        <v>240</v>
      </c>
    </row>
    <row r="605" spans="1:7" ht="15.75" thickBot="1" x14ac:dyDescent="0.3">
      <c r="A605" s="17" t="s">
        <v>2664</v>
      </c>
      <c r="B605" s="33" t="s">
        <v>1405</v>
      </c>
      <c r="C605" s="17" t="s">
        <v>2047</v>
      </c>
      <c r="D605" s="17">
        <v>0</v>
      </c>
      <c r="E605" s="44" t="s">
        <v>2786</v>
      </c>
      <c r="F605" s="36" t="s">
        <v>2779</v>
      </c>
      <c r="G605" s="35" t="s">
        <v>240</v>
      </c>
    </row>
    <row r="606" spans="1:7" ht="15.75" thickBot="1" x14ac:dyDescent="0.3">
      <c r="A606" s="17" t="s">
        <v>2664</v>
      </c>
      <c r="B606" s="33" t="s">
        <v>1406</v>
      </c>
      <c r="C606" s="17" t="s">
        <v>2047</v>
      </c>
      <c r="D606" s="17">
        <v>0</v>
      </c>
      <c r="E606" s="44" t="s">
        <v>2786</v>
      </c>
      <c r="F606" s="36" t="s">
        <v>2779</v>
      </c>
      <c r="G606" s="35" t="s">
        <v>240</v>
      </c>
    </row>
    <row r="607" spans="1:7" x14ac:dyDescent="0.25">
      <c r="A607" s="17" t="s">
        <v>2622</v>
      </c>
      <c r="B607" s="33" t="s">
        <v>1407</v>
      </c>
      <c r="C607" s="17" t="s">
        <v>2047</v>
      </c>
      <c r="D607" s="17" t="s">
        <v>2618</v>
      </c>
      <c r="E607" s="44" t="s">
        <v>2786</v>
      </c>
      <c r="F607" s="36" t="s">
        <v>2779</v>
      </c>
      <c r="G607" s="35" t="s">
        <v>240</v>
      </c>
    </row>
    <row r="608" spans="1:7" x14ac:dyDescent="0.25">
      <c r="A608" s="17" t="s">
        <v>2778</v>
      </c>
      <c r="B608" s="33" t="s">
        <v>1424</v>
      </c>
      <c r="E608" s="44" t="s">
        <v>2786</v>
      </c>
      <c r="F608" s="36" t="s">
        <v>2787</v>
      </c>
    </row>
    <row r="609" spans="1:7" x14ac:dyDescent="0.25">
      <c r="A609" s="17" t="s">
        <v>2778</v>
      </c>
      <c r="B609" s="33" t="s">
        <v>1425</v>
      </c>
      <c r="E609" s="44" t="s">
        <v>2786</v>
      </c>
      <c r="F609" s="36" t="s">
        <v>2787</v>
      </c>
    </row>
    <row r="610" spans="1:7" x14ac:dyDescent="0.25">
      <c r="A610" s="17" t="s">
        <v>2778</v>
      </c>
      <c r="B610" s="33" t="s">
        <v>1426</v>
      </c>
      <c r="E610" s="44" t="s">
        <v>2786</v>
      </c>
      <c r="F610" s="36" t="s">
        <v>2787</v>
      </c>
    </row>
    <row r="611" spans="1:7" x14ac:dyDescent="0.25">
      <c r="A611" s="17" t="s">
        <v>2778</v>
      </c>
      <c r="B611" s="33" t="s">
        <v>1427</v>
      </c>
      <c r="E611" s="44" t="s">
        <v>2786</v>
      </c>
      <c r="F611" s="36" t="s">
        <v>2787</v>
      </c>
    </row>
    <row r="612" spans="1:7" x14ac:dyDescent="0.25">
      <c r="A612" s="17" t="s">
        <v>2778</v>
      </c>
      <c r="B612" s="33" t="s">
        <v>1428</v>
      </c>
      <c r="E612" s="44" t="s">
        <v>2786</v>
      </c>
      <c r="F612" s="36" t="s">
        <v>2787</v>
      </c>
    </row>
    <row r="613" spans="1:7" x14ac:dyDescent="0.25">
      <c r="A613" s="17" t="s">
        <v>2778</v>
      </c>
      <c r="B613" s="33" t="s">
        <v>1429</v>
      </c>
      <c r="E613" s="44" t="s">
        <v>2786</v>
      </c>
      <c r="F613" s="36" t="s">
        <v>2787</v>
      </c>
    </row>
    <row r="614" spans="1:7" x14ac:dyDescent="0.25">
      <c r="A614" s="17" t="s">
        <v>2778</v>
      </c>
      <c r="B614" s="33" t="s">
        <v>1430</v>
      </c>
      <c r="E614" s="44" t="s">
        <v>2786</v>
      </c>
      <c r="F614" s="36" t="s">
        <v>2787</v>
      </c>
    </row>
    <row r="615" spans="1:7" x14ac:dyDescent="0.25">
      <c r="A615" s="17" t="s">
        <v>2778</v>
      </c>
      <c r="B615" s="33" t="s">
        <v>1431</v>
      </c>
      <c r="E615" s="44" t="s">
        <v>2786</v>
      </c>
      <c r="F615" s="36" t="s">
        <v>2787</v>
      </c>
    </row>
    <row r="616" spans="1:7" x14ac:dyDescent="0.25">
      <c r="A616" s="17" t="s">
        <v>2778</v>
      </c>
      <c r="B616" s="33" t="s">
        <v>1432</v>
      </c>
      <c r="E616" s="44" t="s">
        <v>2786</v>
      </c>
      <c r="F616" s="36" t="s">
        <v>2787</v>
      </c>
    </row>
    <row r="617" spans="1:7" x14ac:dyDescent="0.25">
      <c r="A617" s="17" t="s">
        <v>2778</v>
      </c>
      <c r="B617" s="33" t="s">
        <v>1433</v>
      </c>
      <c r="E617" s="44" t="s">
        <v>2786</v>
      </c>
      <c r="F617" s="36" t="s">
        <v>2787</v>
      </c>
    </row>
    <row r="618" spans="1:7" x14ac:dyDescent="0.25">
      <c r="A618" s="17" t="s">
        <v>2778</v>
      </c>
      <c r="B618" s="33" t="s">
        <v>1434</v>
      </c>
      <c r="C618" s="17"/>
      <c r="D618" s="17"/>
      <c r="E618" s="44" t="s">
        <v>2786</v>
      </c>
      <c r="F618" s="36" t="s">
        <v>2787</v>
      </c>
    </row>
    <row r="619" spans="1:7" x14ac:dyDescent="0.25">
      <c r="A619" s="17" t="s">
        <v>2778</v>
      </c>
      <c r="B619" s="33" t="s">
        <v>1435</v>
      </c>
      <c r="C619" s="17"/>
      <c r="D619" s="17"/>
      <c r="E619" s="44" t="s">
        <v>2786</v>
      </c>
      <c r="F619" s="36" t="s">
        <v>2787</v>
      </c>
    </row>
    <row r="620" spans="1:7" x14ac:dyDescent="0.25">
      <c r="A620" s="17" t="s">
        <v>2778</v>
      </c>
      <c r="B620" s="33" t="s">
        <v>1436</v>
      </c>
      <c r="C620" s="17"/>
      <c r="D620" s="17"/>
      <c r="E620" s="44" t="s">
        <v>2786</v>
      </c>
      <c r="F620" s="36" t="s">
        <v>2787</v>
      </c>
    </row>
    <row r="621" spans="1:7" x14ac:dyDescent="0.25">
      <c r="A621" s="17" t="s">
        <v>2778</v>
      </c>
      <c r="B621" s="33" t="s">
        <v>1437</v>
      </c>
      <c r="C621" s="17"/>
      <c r="D621" s="17"/>
      <c r="E621" s="44" t="s">
        <v>2786</v>
      </c>
      <c r="F621" s="36" t="s">
        <v>2787</v>
      </c>
    </row>
    <row r="622" spans="1:7" x14ac:dyDescent="0.25">
      <c r="A622" s="17" t="s">
        <v>2778</v>
      </c>
      <c r="B622" s="33" t="s">
        <v>1438</v>
      </c>
      <c r="C622" s="17"/>
      <c r="D622" s="17"/>
      <c r="E622" s="44" t="s">
        <v>2786</v>
      </c>
      <c r="F622" s="36" t="s">
        <v>2787</v>
      </c>
    </row>
    <row r="623" spans="1:7" ht="15.75" thickBot="1" x14ac:dyDescent="0.3">
      <c r="A623" s="17" t="s">
        <v>2778</v>
      </c>
      <c r="B623" s="33" t="s">
        <v>1439</v>
      </c>
      <c r="C623" s="17"/>
      <c r="D623" s="17"/>
      <c r="E623" s="44" t="s">
        <v>2786</v>
      </c>
      <c r="F623" s="36" t="s">
        <v>2787</v>
      </c>
    </row>
    <row r="624" spans="1:7" ht="15.75" thickBot="1" x14ac:dyDescent="0.3">
      <c r="A624" s="17" t="s">
        <v>278</v>
      </c>
      <c r="B624" s="33" t="s">
        <v>1456</v>
      </c>
      <c r="C624" s="17" t="s">
        <v>2047</v>
      </c>
      <c r="D624" s="17" t="s">
        <v>240</v>
      </c>
      <c r="E624" s="44" t="s">
        <v>2786</v>
      </c>
      <c r="F624" s="36" t="s">
        <v>2779</v>
      </c>
      <c r="G624" s="35" t="s">
        <v>240</v>
      </c>
    </row>
    <row r="625" spans="1:7" x14ac:dyDescent="0.25">
      <c r="A625" s="17" t="s">
        <v>305</v>
      </c>
      <c r="B625" s="33" t="s">
        <v>1456</v>
      </c>
      <c r="C625" s="17" t="s">
        <v>2047</v>
      </c>
      <c r="D625" s="17" t="s">
        <v>240</v>
      </c>
      <c r="E625" s="44" t="s">
        <v>2786</v>
      </c>
      <c r="F625" s="36" t="s">
        <v>2779</v>
      </c>
      <c r="G625" s="35" t="s">
        <v>240</v>
      </c>
    </row>
    <row r="626" spans="1:7" x14ac:dyDescent="0.25">
      <c r="A626" s="17" t="s">
        <v>2778</v>
      </c>
      <c r="B626" s="33" t="s">
        <v>1461</v>
      </c>
      <c r="C626" s="17"/>
      <c r="D626" s="17"/>
      <c r="E626" s="44" t="s">
        <v>2786</v>
      </c>
      <c r="F626" s="36" t="s">
        <v>2787</v>
      </c>
    </row>
    <row r="627" spans="1:7" ht="15.75" thickBot="1" x14ac:dyDescent="0.3">
      <c r="A627" s="17" t="s">
        <v>2778</v>
      </c>
      <c r="B627" s="33" t="s">
        <v>1462</v>
      </c>
      <c r="C627" s="17"/>
      <c r="D627" s="17"/>
      <c r="E627" s="44" t="s">
        <v>2786</v>
      </c>
      <c r="F627" s="36" t="s">
        <v>2787</v>
      </c>
    </row>
    <row r="628" spans="1:7" ht="15.75" thickBot="1" x14ac:dyDescent="0.3">
      <c r="A628" s="17" t="s">
        <v>278</v>
      </c>
      <c r="B628" s="33" t="s">
        <v>1458</v>
      </c>
      <c r="C628" s="17" t="s">
        <v>2047</v>
      </c>
      <c r="D628" s="17" t="s">
        <v>252</v>
      </c>
      <c r="E628" s="44" t="s">
        <v>2786</v>
      </c>
      <c r="F628" s="36" t="s">
        <v>2779</v>
      </c>
      <c r="G628" s="35" t="s">
        <v>240</v>
      </c>
    </row>
    <row r="629" spans="1:7" ht="15.75" thickBot="1" x14ac:dyDescent="0.3">
      <c r="A629" s="17" t="s">
        <v>305</v>
      </c>
      <c r="B629" s="33" t="s">
        <v>1458</v>
      </c>
      <c r="C629" s="17" t="s">
        <v>2047</v>
      </c>
      <c r="D629" s="17" t="s">
        <v>240</v>
      </c>
      <c r="E629" s="44" t="s">
        <v>2786</v>
      </c>
      <c r="F629" s="36" t="s">
        <v>2779</v>
      </c>
      <c r="G629" s="35" t="s">
        <v>240</v>
      </c>
    </row>
    <row r="630" spans="1:7" ht="15.75" thickBot="1" x14ac:dyDescent="0.3">
      <c r="A630" s="17" t="s">
        <v>349</v>
      </c>
      <c r="B630" s="33" t="s">
        <v>1458</v>
      </c>
      <c r="C630" s="17" t="s">
        <v>2047</v>
      </c>
      <c r="D630" s="17" t="s">
        <v>240</v>
      </c>
      <c r="E630" s="44" t="s">
        <v>2786</v>
      </c>
      <c r="F630" s="36" t="s">
        <v>2779</v>
      </c>
      <c r="G630" s="35" t="s">
        <v>240</v>
      </c>
    </row>
    <row r="631" spans="1:7" ht="15.75" thickBot="1" x14ac:dyDescent="0.3">
      <c r="A631" s="17" t="s">
        <v>494</v>
      </c>
      <c r="B631" s="33" t="s">
        <v>1458</v>
      </c>
      <c r="C631" s="17" t="s">
        <v>2047</v>
      </c>
      <c r="D631" s="17" t="s">
        <v>240</v>
      </c>
      <c r="E631" s="44" t="s">
        <v>2786</v>
      </c>
      <c r="F631" s="36" t="s">
        <v>2779</v>
      </c>
      <c r="G631" s="35" t="s">
        <v>240</v>
      </c>
    </row>
    <row r="632" spans="1:7" ht="15.75" thickBot="1" x14ac:dyDescent="0.3">
      <c r="A632" s="17" t="s">
        <v>678</v>
      </c>
      <c r="B632" s="33" t="s">
        <v>1458</v>
      </c>
      <c r="C632" s="17" t="s">
        <v>2047</v>
      </c>
      <c r="D632" s="17" t="s">
        <v>240</v>
      </c>
      <c r="E632" s="44" t="s">
        <v>2786</v>
      </c>
      <c r="F632" s="36" t="s">
        <v>2779</v>
      </c>
      <c r="G632" s="35" t="s">
        <v>240</v>
      </c>
    </row>
    <row r="633" spans="1:7" ht="15.75" thickBot="1" x14ac:dyDescent="0.3">
      <c r="A633" s="17" t="s">
        <v>688</v>
      </c>
      <c r="B633" s="33" t="s">
        <v>1458</v>
      </c>
      <c r="C633" s="17" t="s">
        <v>2047</v>
      </c>
      <c r="D633" s="17" t="s">
        <v>252</v>
      </c>
      <c r="E633" s="44" t="s">
        <v>2786</v>
      </c>
      <c r="F633" s="36" t="s">
        <v>2779</v>
      </c>
      <c r="G633" s="35" t="s">
        <v>240</v>
      </c>
    </row>
    <row r="634" spans="1:7" ht="15.75" thickBot="1" x14ac:dyDescent="0.3">
      <c r="A634" s="17" t="s">
        <v>755</v>
      </c>
      <c r="B634" s="33" t="s">
        <v>1458</v>
      </c>
      <c r="C634" s="17" t="s">
        <v>2047</v>
      </c>
      <c r="D634" s="17" t="s">
        <v>240</v>
      </c>
      <c r="E634" s="44" t="s">
        <v>2786</v>
      </c>
      <c r="F634" s="36" t="s">
        <v>2779</v>
      </c>
      <c r="G634" s="35" t="s">
        <v>240</v>
      </c>
    </row>
    <row r="635" spans="1:7" ht="15.75" thickBot="1" x14ac:dyDescent="0.3">
      <c r="A635" s="17" t="s">
        <v>2622</v>
      </c>
      <c r="B635" s="33" t="s">
        <v>1458</v>
      </c>
      <c r="C635" s="17" t="s">
        <v>2047</v>
      </c>
      <c r="D635" s="17" t="s">
        <v>240</v>
      </c>
      <c r="E635" s="44" t="s">
        <v>2786</v>
      </c>
      <c r="F635" s="36" t="s">
        <v>2779</v>
      </c>
      <c r="G635" s="35" t="s">
        <v>240</v>
      </c>
    </row>
    <row r="636" spans="1:7" ht="15.75" thickBot="1" x14ac:dyDescent="0.3">
      <c r="A636" s="17" t="s">
        <v>2629</v>
      </c>
      <c r="B636" s="33" t="s">
        <v>1458</v>
      </c>
      <c r="C636" s="17" t="s">
        <v>2047</v>
      </c>
      <c r="D636" s="17" t="s">
        <v>240</v>
      </c>
      <c r="E636" s="44" t="s">
        <v>2786</v>
      </c>
      <c r="F636" s="36" t="s">
        <v>2779</v>
      </c>
      <c r="G636" s="35" t="s">
        <v>240</v>
      </c>
    </row>
    <row r="637" spans="1:7" ht="15.75" thickBot="1" x14ac:dyDescent="0.3">
      <c r="A637" s="17" t="s">
        <v>2646</v>
      </c>
      <c r="B637" s="33" t="s">
        <v>1458</v>
      </c>
      <c r="C637" s="17" t="s">
        <v>2047</v>
      </c>
      <c r="D637" s="17" t="s">
        <v>240</v>
      </c>
      <c r="E637" s="44" t="s">
        <v>2786</v>
      </c>
      <c r="F637" s="36" t="s">
        <v>2779</v>
      </c>
      <c r="G637" s="35" t="s">
        <v>240</v>
      </c>
    </row>
    <row r="638" spans="1:7" x14ac:dyDescent="0.25">
      <c r="A638" s="17" t="s">
        <v>2664</v>
      </c>
      <c r="B638" s="33" t="s">
        <v>1458</v>
      </c>
      <c r="C638" s="17" t="s">
        <v>2047</v>
      </c>
      <c r="D638" s="17" t="s">
        <v>255</v>
      </c>
      <c r="E638" s="44" t="s">
        <v>2786</v>
      </c>
      <c r="F638" s="36" t="s">
        <v>2779</v>
      </c>
      <c r="G638" s="35" t="s">
        <v>240</v>
      </c>
    </row>
    <row r="639" spans="1:7" x14ac:dyDescent="0.25">
      <c r="A639" s="17" t="s">
        <v>2778</v>
      </c>
      <c r="B639" s="33" t="s">
        <v>1463</v>
      </c>
      <c r="C639" s="17"/>
      <c r="D639" s="17"/>
      <c r="E639" s="44" t="s">
        <v>2786</v>
      </c>
      <c r="F639" s="36" t="s">
        <v>2787</v>
      </c>
    </row>
    <row r="640" spans="1:7" x14ac:dyDescent="0.25">
      <c r="A640" s="17" t="s">
        <v>2778</v>
      </c>
      <c r="B640" s="33" t="s">
        <v>1464</v>
      </c>
      <c r="C640" s="17"/>
      <c r="D640" s="17"/>
      <c r="E640" s="44" t="s">
        <v>2786</v>
      </c>
      <c r="F640" s="36" t="s">
        <v>2787</v>
      </c>
    </row>
    <row r="641" spans="1:6" x14ac:dyDescent="0.25">
      <c r="A641" s="17" t="s">
        <v>2778</v>
      </c>
      <c r="B641" s="33" t="s">
        <v>1465</v>
      </c>
      <c r="C641" s="17"/>
      <c r="D641" s="17"/>
      <c r="E641" s="44" t="s">
        <v>2786</v>
      </c>
      <c r="F641" s="36" t="s">
        <v>2787</v>
      </c>
    </row>
    <row r="642" spans="1:6" x14ac:dyDescent="0.25">
      <c r="A642" s="17" t="s">
        <v>2778</v>
      </c>
      <c r="B642" s="33" t="s">
        <v>1466</v>
      </c>
      <c r="C642" s="17"/>
      <c r="D642" s="17"/>
      <c r="E642" s="44" t="s">
        <v>2786</v>
      </c>
      <c r="F642" s="36" t="s">
        <v>2787</v>
      </c>
    </row>
    <row r="643" spans="1:6" x14ac:dyDescent="0.25">
      <c r="A643" s="17" t="s">
        <v>2778</v>
      </c>
      <c r="B643" s="33" t="s">
        <v>1602</v>
      </c>
      <c r="C643" s="17"/>
      <c r="D643" s="17"/>
      <c r="E643" s="44" t="s">
        <v>2786</v>
      </c>
      <c r="F643" s="36" t="s">
        <v>2788</v>
      </c>
    </row>
    <row r="644" spans="1:6" x14ac:dyDescent="0.25">
      <c r="A644" s="17" t="s">
        <v>2778</v>
      </c>
      <c r="B644" s="33" t="s">
        <v>1603</v>
      </c>
      <c r="C644" s="17"/>
      <c r="D644" s="17"/>
      <c r="E644" s="44" t="s">
        <v>2786</v>
      </c>
      <c r="F644" s="36" t="s">
        <v>2788</v>
      </c>
    </row>
    <row r="645" spans="1:6" x14ac:dyDescent="0.25">
      <c r="A645" s="17" t="s">
        <v>2778</v>
      </c>
      <c r="B645" s="33" t="s">
        <v>1604</v>
      </c>
      <c r="C645" s="17"/>
      <c r="D645" s="17"/>
      <c r="E645" s="44" t="s">
        <v>2786</v>
      </c>
      <c r="F645" s="36" t="s">
        <v>2788</v>
      </c>
    </row>
    <row r="646" spans="1:6" x14ac:dyDescent="0.25">
      <c r="A646" s="17" t="s">
        <v>2778</v>
      </c>
      <c r="B646" s="33" t="s">
        <v>1605</v>
      </c>
      <c r="C646" s="17"/>
      <c r="D646" s="17"/>
      <c r="E646" s="44" t="s">
        <v>2786</v>
      </c>
      <c r="F646" s="36" t="s">
        <v>2788</v>
      </c>
    </row>
    <row r="647" spans="1:6" x14ac:dyDescent="0.25">
      <c r="A647" s="17" t="s">
        <v>2778</v>
      </c>
      <c r="B647" s="33" t="s">
        <v>1606</v>
      </c>
      <c r="C647" s="17"/>
      <c r="D647" s="17"/>
      <c r="E647" s="44" t="s">
        <v>2786</v>
      </c>
      <c r="F647" s="36" t="s">
        <v>2788</v>
      </c>
    </row>
    <row r="648" spans="1:6" x14ac:dyDescent="0.25">
      <c r="A648" s="17" t="s">
        <v>2778</v>
      </c>
      <c r="B648" s="33" t="s">
        <v>1607</v>
      </c>
      <c r="C648" s="17"/>
      <c r="D648" s="17"/>
      <c r="E648" s="44" t="s">
        <v>2786</v>
      </c>
      <c r="F648" s="36" t="s">
        <v>2788</v>
      </c>
    </row>
    <row r="649" spans="1:6" x14ac:dyDescent="0.25">
      <c r="A649" s="17" t="s">
        <v>2778</v>
      </c>
      <c r="B649" s="33" t="s">
        <v>1608</v>
      </c>
      <c r="C649" s="17"/>
      <c r="D649" s="17"/>
      <c r="E649" s="44" t="s">
        <v>2786</v>
      </c>
      <c r="F649" s="36" t="s">
        <v>2788</v>
      </c>
    </row>
    <row r="650" spans="1:6" x14ac:dyDescent="0.25">
      <c r="A650" s="17" t="s">
        <v>2778</v>
      </c>
      <c r="B650" s="33" t="s">
        <v>1609</v>
      </c>
      <c r="C650" s="17"/>
      <c r="D650" s="17"/>
      <c r="E650" s="44" t="s">
        <v>2786</v>
      </c>
      <c r="F650" s="36" t="s">
        <v>2788</v>
      </c>
    </row>
    <row r="651" spans="1:6" x14ac:dyDescent="0.25">
      <c r="A651" s="17" t="s">
        <v>2778</v>
      </c>
      <c r="B651" s="33" t="s">
        <v>1610</v>
      </c>
      <c r="C651" s="17"/>
      <c r="D651" s="17"/>
      <c r="E651" s="44" t="s">
        <v>2786</v>
      </c>
      <c r="F651" s="36" t="s">
        <v>2788</v>
      </c>
    </row>
    <row r="652" spans="1:6" x14ac:dyDescent="0.25">
      <c r="A652" s="17" t="s">
        <v>2778</v>
      </c>
      <c r="B652" s="33" t="s">
        <v>1611</v>
      </c>
      <c r="C652" s="17"/>
      <c r="D652" s="17"/>
      <c r="E652" s="44" t="s">
        <v>2786</v>
      </c>
      <c r="F652" s="36" t="s">
        <v>2788</v>
      </c>
    </row>
    <row r="653" spans="1:6" x14ac:dyDescent="0.25">
      <c r="A653" s="17" t="s">
        <v>2778</v>
      </c>
      <c r="B653" s="33" t="s">
        <v>1612</v>
      </c>
      <c r="C653" s="17"/>
      <c r="D653" s="17"/>
      <c r="E653" s="44" t="s">
        <v>2786</v>
      </c>
      <c r="F653" s="36" t="s">
        <v>2788</v>
      </c>
    </row>
    <row r="654" spans="1:6" x14ac:dyDescent="0.25">
      <c r="A654" s="17" t="s">
        <v>2778</v>
      </c>
      <c r="B654" s="33" t="s">
        <v>1613</v>
      </c>
      <c r="C654" s="17"/>
      <c r="D654" s="17"/>
      <c r="E654" s="44" t="s">
        <v>2786</v>
      </c>
      <c r="F654" s="36" t="s">
        <v>2788</v>
      </c>
    </row>
    <row r="655" spans="1:6" x14ac:dyDescent="0.25">
      <c r="A655" s="17" t="s">
        <v>2778</v>
      </c>
      <c r="B655" s="33" t="s">
        <v>1614</v>
      </c>
      <c r="C655" s="17"/>
      <c r="D655" s="17"/>
      <c r="E655" s="44" t="s">
        <v>2786</v>
      </c>
      <c r="F655" s="36" t="s">
        <v>2788</v>
      </c>
    </row>
    <row r="656" spans="1:6" x14ac:dyDescent="0.25">
      <c r="A656" s="17" t="s">
        <v>2778</v>
      </c>
      <c r="B656" s="33" t="s">
        <v>1615</v>
      </c>
      <c r="C656" s="17"/>
      <c r="D656" s="17"/>
      <c r="E656" s="44" t="s">
        <v>2786</v>
      </c>
      <c r="F656" s="36" t="s">
        <v>2788</v>
      </c>
    </row>
    <row r="657" spans="1:6" x14ac:dyDescent="0.25">
      <c r="A657" s="17" t="s">
        <v>2778</v>
      </c>
      <c r="B657" s="33" t="s">
        <v>1616</v>
      </c>
      <c r="C657" s="17"/>
      <c r="D657" s="17"/>
      <c r="E657" s="44" t="s">
        <v>2786</v>
      </c>
      <c r="F657" s="36" t="s">
        <v>2788</v>
      </c>
    </row>
    <row r="658" spans="1:6" x14ac:dyDescent="0.25">
      <c r="A658" s="17" t="s">
        <v>2778</v>
      </c>
      <c r="B658" s="33" t="s">
        <v>1617</v>
      </c>
      <c r="C658" s="17"/>
      <c r="D658" s="17"/>
      <c r="E658" s="44" t="s">
        <v>2786</v>
      </c>
      <c r="F658" s="36" t="s">
        <v>2788</v>
      </c>
    </row>
    <row r="659" spans="1:6" x14ac:dyDescent="0.25">
      <c r="A659" s="17" t="s">
        <v>2778</v>
      </c>
      <c r="B659" s="33" t="s">
        <v>1618</v>
      </c>
      <c r="C659" s="17"/>
      <c r="D659" s="17"/>
      <c r="E659" s="44" t="s">
        <v>2786</v>
      </c>
      <c r="F659" s="36" t="s">
        <v>2788</v>
      </c>
    </row>
    <row r="660" spans="1:6" x14ac:dyDescent="0.25">
      <c r="A660" s="17" t="s">
        <v>2778</v>
      </c>
      <c r="B660" s="33" t="s">
        <v>1619</v>
      </c>
      <c r="C660" s="17"/>
      <c r="D660" s="17"/>
      <c r="E660" s="44" t="s">
        <v>2786</v>
      </c>
      <c r="F660" s="36" t="s">
        <v>2788</v>
      </c>
    </row>
    <row r="661" spans="1:6" x14ac:dyDescent="0.25">
      <c r="A661" s="17" t="s">
        <v>2778</v>
      </c>
      <c r="B661" s="33" t="s">
        <v>1620</v>
      </c>
      <c r="C661" s="17"/>
      <c r="D661" s="17"/>
      <c r="E661" s="44" t="s">
        <v>2786</v>
      </c>
      <c r="F661" s="36" t="s">
        <v>2788</v>
      </c>
    </row>
    <row r="662" spans="1:6" x14ac:dyDescent="0.25">
      <c r="A662" s="17" t="s">
        <v>2778</v>
      </c>
      <c r="B662" s="33" t="s">
        <v>1621</v>
      </c>
      <c r="C662" s="17"/>
      <c r="D662" s="17"/>
      <c r="E662" s="44" t="s">
        <v>2786</v>
      </c>
      <c r="F662" s="36" t="s">
        <v>2788</v>
      </c>
    </row>
    <row r="663" spans="1:6" x14ac:dyDescent="0.25">
      <c r="A663" s="17" t="s">
        <v>2778</v>
      </c>
      <c r="B663" s="33" t="s">
        <v>1622</v>
      </c>
      <c r="C663" s="17"/>
      <c r="D663" s="17"/>
      <c r="E663" s="44" t="s">
        <v>2786</v>
      </c>
      <c r="F663" s="36" t="s">
        <v>2788</v>
      </c>
    </row>
    <row r="664" spans="1:6" x14ac:dyDescent="0.25">
      <c r="A664" s="17" t="s">
        <v>2778</v>
      </c>
      <c r="B664" s="33" t="s">
        <v>1623</v>
      </c>
      <c r="C664" s="17"/>
      <c r="D664" s="17"/>
      <c r="E664" s="44" t="s">
        <v>2786</v>
      </c>
      <c r="F664" s="36" t="s">
        <v>2788</v>
      </c>
    </row>
    <row r="665" spans="1:6" x14ac:dyDescent="0.25">
      <c r="A665" s="17" t="s">
        <v>2778</v>
      </c>
      <c r="B665" s="33" t="s">
        <v>1624</v>
      </c>
      <c r="C665" s="17"/>
      <c r="D665" s="17"/>
      <c r="E665" s="44" t="s">
        <v>2786</v>
      </c>
      <c r="F665" s="36" t="s">
        <v>2788</v>
      </c>
    </row>
    <row r="666" spans="1:6" x14ac:dyDescent="0.25">
      <c r="A666" s="17" t="s">
        <v>2778</v>
      </c>
      <c r="B666" s="33" t="s">
        <v>1625</v>
      </c>
      <c r="C666" s="17"/>
      <c r="D666" s="17"/>
      <c r="E666" s="44" t="s">
        <v>2786</v>
      </c>
      <c r="F666" s="36" t="s">
        <v>2788</v>
      </c>
    </row>
    <row r="667" spans="1:6" x14ac:dyDescent="0.25">
      <c r="A667" s="17" t="s">
        <v>2778</v>
      </c>
      <c r="B667" s="33" t="s">
        <v>1626</v>
      </c>
      <c r="C667" s="17"/>
      <c r="D667" s="17"/>
      <c r="E667" s="44" t="s">
        <v>2786</v>
      </c>
      <c r="F667" s="36" t="s">
        <v>2788</v>
      </c>
    </row>
    <row r="668" spans="1:6" x14ac:dyDescent="0.25">
      <c r="A668" s="17" t="s">
        <v>2778</v>
      </c>
      <c r="B668" s="33" t="s">
        <v>1627</v>
      </c>
      <c r="C668" s="17"/>
      <c r="D668" s="17"/>
      <c r="E668" s="44" t="s">
        <v>2786</v>
      </c>
      <c r="F668" s="36" t="s">
        <v>2788</v>
      </c>
    </row>
    <row r="669" spans="1:6" x14ac:dyDescent="0.25">
      <c r="A669" s="17" t="s">
        <v>2778</v>
      </c>
      <c r="B669" s="33" t="s">
        <v>1628</v>
      </c>
      <c r="C669" s="17"/>
      <c r="D669" s="17"/>
      <c r="E669" s="44" t="s">
        <v>2786</v>
      </c>
      <c r="F669" s="36" t="s">
        <v>2788</v>
      </c>
    </row>
    <row r="670" spans="1:6" x14ac:dyDescent="0.25">
      <c r="A670" s="17" t="s">
        <v>2778</v>
      </c>
      <c r="B670" s="33" t="s">
        <v>1629</v>
      </c>
      <c r="C670" s="17"/>
      <c r="D670" s="17"/>
      <c r="E670" s="44" t="s">
        <v>2786</v>
      </c>
      <c r="F670" s="36" t="s">
        <v>2788</v>
      </c>
    </row>
    <row r="671" spans="1:6" x14ac:dyDescent="0.25">
      <c r="A671" s="17" t="s">
        <v>2778</v>
      </c>
      <c r="B671" s="33" t="s">
        <v>1630</v>
      </c>
      <c r="C671" s="17"/>
      <c r="D671" s="17"/>
      <c r="E671" s="44" t="s">
        <v>2786</v>
      </c>
      <c r="F671" s="36" t="s">
        <v>2788</v>
      </c>
    </row>
    <row r="672" spans="1:6" x14ac:dyDescent="0.25">
      <c r="A672" s="17" t="s">
        <v>2778</v>
      </c>
      <c r="B672" s="33" t="s">
        <v>1631</v>
      </c>
      <c r="C672" s="17"/>
      <c r="D672" s="17"/>
      <c r="E672" s="44" t="s">
        <v>2786</v>
      </c>
      <c r="F672" s="36" t="s">
        <v>2788</v>
      </c>
    </row>
    <row r="673" spans="1:6" x14ac:dyDescent="0.25">
      <c r="A673" s="17" t="s">
        <v>2778</v>
      </c>
      <c r="B673" s="33" t="s">
        <v>1632</v>
      </c>
      <c r="C673" s="17"/>
      <c r="D673" s="17"/>
      <c r="E673" s="44" t="s">
        <v>2786</v>
      </c>
      <c r="F673" s="36" t="s">
        <v>2788</v>
      </c>
    </row>
    <row r="674" spans="1:6" x14ac:dyDescent="0.25">
      <c r="A674" s="17" t="s">
        <v>2778</v>
      </c>
      <c r="B674" s="33" t="s">
        <v>1633</v>
      </c>
      <c r="C674" s="17"/>
      <c r="D674" s="17"/>
      <c r="E674" s="44" t="s">
        <v>2786</v>
      </c>
      <c r="F674" s="36" t="s">
        <v>2788</v>
      </c>
    </row>
    <row r="675" spans="1:6" x14ac:dyDescent="0.25">
      <c r="A675" s="17" t="s">
        <v>2778</v>
      </c>
      <c r="B675" s="33" t="s">
        <v>1634</v>
      </c>
      <c r="C675" s="17"/>
      <c r="D675" s="17"/>
      <c r="E675" s="44" t="s">
        <v>2786</v>
      </c>
      <c r="F675" s="36" t="s">
        <v>2788</v>
      </c>
    </row>
    <row r="676" spans="1:6" x14ac:dyDescent="0.25">
      <c r="A676" s="17" t="s">
        <v>2778</v>
      </c>
      <c r="B676" s="33" t="s">
        <v>1635</v>
      </c>
      <c r="C676" s="17"/>
      <c r="D676" s="17"/>
      <c r="E676" s="44" t="s">
        <v>2786</v>
      </c>
      <c r="F676" s="36" t="s">
        <v>2788</v>
      </c>
    </row>
    <row r="677" spans="1:6" x14ac:dyDescent="0.25">
      <c r="A677" s="17" t="s">
        <v>2778</v>
      </c>
      <c r="B677" s="33" t="s">
        <v>1636</v>
      </c>
      <c r="C677" s="17"/>
      <c r="D677" s="17"/>
      <c r="E677" s="44" t="s">
        <v>2786</v>
      </c>
      <c r="F677" s="36" t="s">
        <v>2788</v>
      </c>
    </row>
    <row r="678" spans="1:6" x14ac:dyDescent="0.25">
      <c r="A678" s="17" t="s">
        <v>2778</v>
      </c>
      <c r="B678" s="33" t="s">
        <v>1637</v>
      </c>
      <c r="C678" s="17"/>
      <c r="D678" s="17"/>
      <c r="E678" s="44" t="s">
        <v>2786</v>
      </c>
      <c r="F678" s="36" t="s">
        <v>2788</v>
      </c>
    </row>
    <row r="679" spans="1:6" x14ac:dyDescent="0.25">
      <c r="A679" s="17" t="s">
        <v>2778</v>
      </c>
      <c r="B679" s="33" t="s">
        <v>1638</v>
      </c>
      <c r="C679" s="17"/>
      <c r="D679" s="17"/>
      <c r="E679" s="44" t="s">
        <v>2786</v>
      </c>
      <c r="F679" s="36" t="s">
        <v>2788</v>
      </c>
    </row>
    <row r="680" spans="1:6" x14ac:dyDescent="0.25">
      <c r="A680" s="17" t="s">
        <v>2778</v>
      </c>
      <c r="B680" s="33" t="s">
        <v>1639</v>
      </c>
      <c r="C680" s="17"/>
      <c r="D680" s="17"/>
      <c r="E680" s="44" t="s">
        <v>2786</v>
      </c>
      <c r="F680" s="36" t="s">
        <v>2788</v>
      </c>
    </row>
    <row r="681" spans="1:6" x14ac:dyDescent="0.25">
      <c r="A681" s="17" t="s">
        <v>2778</v>
      </c>
      <c r="B681" s="33" t="s">
        <v>1640</v>
      </c>
      <c r="C681" s="17"/>
      <c r="D681" s="17"/>
      <c r="E681" s="44" t="s">
        <v>2786</v>
      </c>
      <c r="F681" s="36" t="s">
        <v>2788</v>
      </c>
    </row>
    <row r="682" spans="1:6" x14ac:dyDescent="0.25">
      <c r="A682" s="17" t="s">
        <v>2778</v>
      </c>
      <c r="B682" s="33" t="s">
        <v>1641</v>
      </c>
      <c r="C682" s="17"/>
      <c r="D682" s="17"/>
      <c r="E682" s="44" t="s">
        <v>2786</v>
      </c>
      <c r="F682" s="36" t="s">
        <v>2788</v>
      </c>
    </row>
    <row r="683" spans="1:6" x14ac:dyDescent="0.25">
      <c r="A683" s="17" t="s">
        <v>2778</v>
      </c>
      <c r="B683" s="33" t="s">
        <v>1642</v>
      </c>
      <c r="C683" s="17"/>
      <c r="D683" s="17"/>
      <c r="E683" s="44" t="s">
        <v>2786</v>
      </c>
      <c r="F683" s="36" t="s">
        <v>2788</v>
      </c>
    </row>
    <row r="684" spans="1:6" x14ac:dyDescent="0.25">
      <c r="A684" s="17" t="s">
        <v>2778</v>
      </c>
      <c r="B684" s="33" t="s">
        <v>1643</v>
      </c>
      <c r="C684" s="17"/>
      <c r="D684" s="17"/>
      <c r="E684" s="44" t="s">
        <v>2786</v>
      </c>
      <c r="F684" s="36" t="s">
        <v>2788</v>
      </c>
    </row>
    <row r="685" spans="1:6" x14ac:dyDescent="0.25">
      <c r="A685" s="17" t="s">
        <v>2778</v>
      </c>
      <c r="B685" s="33" t="s">
        <v>1644</v>
      </c>
      <c r="C685" s="17"/>
      <c r="D685" s="17"/>
      <c r="E685" s="44" t="s">
        <v>2786</v>
      </c>
      <c r="F685" s="36" t="s">
        <v>2788</v>
      </c>
    </row>
    <row r="686" spans="1:6" x14ac:dyDescent="0.25">
      <c r="A686" s="17" t="s">
        <v>2778</v>
      </c>
      <c r="B686" s="33" t="s">
        <v>1645</v>
      </c>
      <c r="C686" s="17"/>
      <c r="D686" s="17"/>
      <c r="E686" s="44" t="s">
        <v>2786</v>
      </c>
      <c r="F686" s="36" t="s">
        <v>2788</v>
      </c>
    </row>
    <row r="687" spans="1:6" x14ac:dyDescent="0.25">
      <c r="A687" s="17" t="s">
        <v>2778</v>
      </c>
      <c r="B687" s="33" t="s">
        <v>1646</v>
      </c>
      <c r="C687" s="17"/>
      <c r="D687" s="17"/>
      <c r="E687" s="44" t="s">
        <v>2786</v>
      </c>
      <c r="F687" s="36" t="s">
        <v>2788</v>
      </c>
    </row>
    <row r="688" spans="1:6" x14ac:dyDescent="0.25">
      <c r="A688" s="17" t="s">
        <v>2778</v>
      </c>
      <c r="B688" s="33" t="s">
        <v>1647</v>
      </c>
      <c r="C688" s="17"/>
      <c r="D688" s="17"/>
      <c r="E688" s="44" t="s">
        <v>2786</v>
      </c>
      <c r="F688" s="36" t="s">
        <v>2788</v>
      </c>
    </row>
    <row r="689" spans="1:6" x14ac:dyDescent="0.25">
      <c r="A689" s="17" t="s">
        <v>2778</v>
      </c>
      <c r="B689" s="33" t="s">
        <v>1648</v>
      </c>
      <c r="C689" s="17"/>
      <c r="D689" s="17"/>
      <c r="E689" s="44" t="s">
        <v>2786</v>
      </c>
      <c r="F689" s="36" t="s">
        <v>2788</v>
      </c>
    </row>
    <row r="690" spans="1:6" x14ac:dyDescent="0.25">
      <c r="A690" s="17" t="s">
        <v>2778</v>
      </c>
      <c r="B690" s="33" t="s">
        <v>1649</v>
      </c>
      <c r="C690" s="17"/>
      <c r="D690" s="17"/>
      <c r="E690" s="44" t="s">
        <v>2786</v>
      </c>
      <c r="F690" s="36" t="s">
        <v>2788</v>
      </c>
    </row>
    <row r="691" spans="1:6" x14ac:dyDescent="0.25">
      <c r="A691" s="17" t="s">
        <v>2778</v>
      </c>
      <c r="B691" s="33" t="s">
        <v>1650</v>
      </c>
      <c r="C691" s="17"/>
      <c r="D691" s="17"/>
      <c r="E691" s="44" t="s">
        <v>2786</v>
      </c>
      <c r="F691" s="36" t="s">
        <v>2788</v>
      </c>
    </row>
    <row r="692" spans="1:6" x14ac:dyDescent="0.25">
      <c r="A692" s="17" t="s">
        <v>2778</v>
      </c>
      <c r="B692" s="33" t="s">
        <v>1651</v>
      </c>
      <c r="C692" s="17"/>
      <c r="D692" s="17"/>
      <c r="E692" s="44" t="s">
        <v>2786</v>
      </c>
      <c r="F692" s="36" t="s">
        <v>2788</v>
      </c>
    </row>
    <row r="693" spans="1:6" x14ac:dyDescent="0.25">
      <c r="A693" s="17" t="s">
        <v>2778</v>
      </c>
      <c r="B693" s="33" t="s">
        <v>1652</v>
      </c>
      <c r="C693" s="17"/>
      <c r="D693" s="17"/>
      <c r="E693" s="44" t="s">
        <v>2786</v>
      </c>
      <c r="F693" s="36" t="s">
        <v>2788</v>
      </c>
    </row>
    <row r="694" spans="1:6" x14ac:dyDescent="0.25">
      <c r="A694" s="17" t="s">
        <v>2778</v>
      </c>
      <c r="B694" s="33" t="s">
        <v>1653</v>
      </c>
      <c r="C694" s="17"/>
      <c r="D694" s="17"/>
      <c r="E694" s="44" t="s">
        <v>2786</v>
      </c>
      <c r="F694" s="36" t="s">
        <v>2788</v>
      </c>
    </row>
    <row r="695" spans="1:6" x14ac:dyDescent="0.25">
      <c r="A695" s="17" t="s">
        <v>2778</v>
      </c>
      <c r="B695" s="33" t="s">
        <v>1654</v>
      </c>
      <c r="C695" s="17"/>
      <c r="D695" s="17"/>
      <c r="E695" s="44" t="s">
        <v>2786</v>
      </c>
      <c r="F695" s="36" t="s">
        <v>2788</v>
      </c>
    </row>
    <row r="696" spans="1:6" x14ac:dyDescent="0.25">
      <c r="A696" s="17" t="s">
        <v>2778</v>
      </c>
      <c r="B696" s="33" t="s">
        <v>1655</v>
      </c>
      <c r="C696" s="17"/>
      <c r="D696" s="17"/>
      <c r="E696" s="44" t="s">
        <v>2786</v>
      </c>
      <c r="F696" s="36" t="s">
        <v>2788</v>
      </c>
    </row>
    <row r="697" spans="1:6" x14ac:dyDescent="0.25">
      <c r="A697" s="17" t="s">
        <v>2778</v>
      </c>
      <c r="B697" s="33" t="s">
        <v>1656</v>
      </c>
      <c r="C697" s="17"/>
      <c r="D697" s="17"/>
      <c r="E697" s="44" t="s">
        <v>2786</v>
      </c>
      <c r="F697" s="36" t="s">
        <v>2788</v>
      </c>
    </row>
    <row r="698" spans="1:6" x14ac:dyDescent="0.25">
      <c r="A698" s="17" t="s">
        <v>2778</v>
      </c>
      <c r="B698" s="33" t="s">
        <v>1657</v>
      </c>
      <c r="C698" s="17"/>
      <c r="D698" s="17"/>
      <c r="E698" s="44" t="s">
        <v>2786</v>
      </c>
      <c r="F698" s="36" t="s">
        <v>2788</v>
      </c>
    </row>
    <row r="699" spans="1:6" x14ac:dyDescent="0.25">
      <c r="A699" s="17" t="s">
        <v>2778</v>
      </c>
      <c r="B699" s="33" t="s">
        <v>1658</v>
      </c>
      <c r="C699" s="17"/>
      <c r="D699" s="17"/>
      <c r="E699" s="44" t="s">
        <v>2786</v>
      </c>
      <c r="F699" s="36" t="s">
        <v>2788</v>
      </c>
    </row>
    <row r="700" spans="1:6" x14ac:dyDescent="0.25">
      <c r="A700" s="17" t="s">
        <v>2778</v>
      </c>
      <c r="B700" s="33" t="s">
        <v>1659</v>
      </c>
      <c r="C700" s="17"/>
      <c r="D700" s="17"/>
      <c r="E700" s="44" t="s">
        <v>2786</v>
      </c>
      <c r="F700" s="36" t="s">
        <v>2788</v>
      </c>
    </row>
    <row r="701" spans="1:6" x14ac:dyDescent="0.25">
      <c r="A701" s="17" t="s">
        <v>2778</v>
      </c>
      <c r="B701" s="33" t="s">
        <v>1660</v>
      </c>
      <c r="C701" s="17"/>
      <c r="D701" s="17"/>
      <c r="E701" s="44" t="s">
        <v>2786</v>
      </c>
      <c r="F701" s="36" t="s">
        <v>2788</v>
      </c>
    </row>
    <row r="702" spans="1:6" x14ac:dyDescent="0.25">
      <c r="A702" s="17" t="s">
        <v>2778</v>
      </c>
      <c r="B702" s="33" t="s">
        <v>1661</v>
      </c>
      <c r="C702" s="17"/>
      <c r="D702" s="17"/>
      <c r="E702" s="44" t="s">
        <v>2786</v>
      </c>
      <c r="F702" s="36" t="s">
        <v>2788</v>
      </c>
    </row>
    <row r="703" spans="1:6" x14ac:dyDescent="0.25">
      <c r="A703" s="17" t="s">
        <v>2778</v>
      </c>
      <c r="B703" s="33" t="s">
        <v>1662</v>
      </c>
      <c r="C703" s="17"/>
      <c r="D703" s="17"/>
      <c r="E703" s="44" t="s">
        <v>2786</v>
      </c>
      <c r="F703" s="36" t="s">
        <v>2788</v>
      </c>
    </row>
    <row r="704" spans="1:6" x14ac:dyDescent="0.25">
      <c r="A704" s="17" t="s">
        <v>2778</v>
      </c>
      <c r="B704" s="33" t="s">
        <v>1663</v>
      </c>
      <c r="C704" s="17"/>
      <c r="D704" s="17"/>
      <c r="E704" s="44" t="s">
        <v>2786</v>
      </c>
      <c r="F704" s="36" t="s">
        <v>2788</v>
      </c>
    </row>
    <row r="705" spans="1:6" x14ac:dyDescent="0.25">
      <c r="A705" s="17" t="s">
        <v>2778</v>
      </c>
      <c r="B705" s="33" t="s">
        <v>1664</v>
      </c>
      <c r="C705" s="17"/>
      <c r="D705" s="17"/>
      <c r="E705" s="44" t="s">
        <v>2786</v>
      </c>
      <c r="F705" s="36" t="s">
        <v>2788</v>
      </c>
    </row>
    <row r="706" spans="1:6" x14ac:dyDescent="0.25">
      <c r="A706" s="17" t="s">
        <v>2778</v>
      </c>
      <c r="B706" s="33" t="s">
        <v>1665</v>
      </c>
      <c r="C706" s="17"/>
      <c r="D706" s="17"/>
      <c r="E706" s="44" t="s">
        <v>2786</v>
      </c>
      <c r="F706" s="36" t="s">
        <v>2788</v>
      </c>
    </row>
    <row r="707" spans="1:6" x14ac:dyDescent="0.25">
      <c r="A707" s="17" t="s">
        <v>2778</v>
      </c>
      <c r="B707" s="33" t="s">
        <v>1666</v>
      </c>
      <c r="C707" s="17"/>
      <c r="D707" s="17"/>
      <c r="E707" s="44" t="s">
        <v>2786</v>
      </c>
      <c r="F707" s="36" t="s">
        <v>2788</v>
      </c>
    </row>
    <row r="708" spans="1:6" x14ac:dyDescent="0.25">
      <c r="A708" s="17" t="s">
        <v>2778</v>
      </c>
      <c r="B708" s="33" t="s">
        <v>1667</v>
      </c>
      <c r="C708" s="17"/>
      <c r="D708" s="17"/>
      <c r="E708" s="44" t="s">
        <v>2786</v>
      </c>
      <c r="F708" s="36" t="s">
        <v>2788</v>
      </c>
    </row>
    <row r="709" spans="1:6" x14ac:dyDescent="0.25">
      <c r="A709" s="17" t="s">
        <v>2778</v>
      </c>
      <c r="B709" s="33" t="s">
        <v>1668</v>
      </c>
      <c r="C709" s="17"/>
      <c r="D709" s="17"/>
      <c r="E709" s="44" t="s">
        <v>2786</v>
      </c>
      <c r="F709" s="36" t="s">
        <v>2788</v>
      </c>
    </row>
    <row r="710" spans="1:6" x14ac:dyDescent="0.25">
      <c r="A710" s="17" t="s">
        <v>2778</v>
      </c>
      <c r="B710" s="33" t="s">
        <v>1669</v>
      </c>
      <c r="C710" s="17"/>
      <c r="D710" s="17"/>
      <c r="E710" s="44" t="s">
        <v>2786</v>
      </c>
      <c r="F710" s="36" t="s">
        <v>2788</v>
      </c>
    </row>
    <row r="711" spans="1:6" x14ac:dyDescent="0.25">
      <c r="A711" s="17" t="s">
        <v>2778</v>
      </c>
      <c r="B711" s="33" t="s">
        <v>1670</v>
      </c>
      <c r="C711" s="17"/>
      <c r="D711" s="17"/>
      <c r="E711" s="44" t="s">
        <v>2786</v>
      </c>
      <c r="F711" s="36" t="s">
        <v>2788</v>
      </c>
    </row>
    <row r="712" spans="1:6" x14ac:dyDescent="0.25">
      <c r="A712" s="17" t="s">
        <v>2778</v>
      </c>
      <c r="B712" s="33" t="s">
        <v>1671</v>
      </c>
      <c r="C712" s="17"/>
      <c r="D712" s="17"/>
      <c r="E712" s="44" t="s">
        <v>2786</v>
      </c>
      <c r="F712" s="36" t="s">
        <v>2788</v>
      </c>
    </row>
    <row r="713" spans="1:6" x14ac:dyDescent="0.25">
      <c r="A713" s="17" t="s">
        <v>2778</v>
      </c>
      <c r="B713" s="33" t="s">
        <v>1672</v>
      </c>
      <c r="C713" s="17"/>
      <c r="D713" s="17"/>
      <c r="E713" s="44" t="s">
        <v>2786</v>
      </c>
      <c r="F713" s="36" t="s">
        <v>2788</v>
      </c>
    </row>
    <row r="714" spans="1:6" x14ac:dyDescent="0.25">
      <c r="A714" s="17" t="s">
        <v>2778</v>
      </c>
      <c r="B714" s="33" t="s">
        <v>1591</v>
      </c>
      <c r="C714" s="17"/>
      <c r="D714" s="17"/>
      <c r="E714" s="44" t="s">
        <v>2786</v>
      </c>
      <c r="F714" s="36" t="s">
        <v>2788</v>
      </c>
    </row>
    <row r="715" spans="1:6" x14ac:dyDescent="0.25">
      <c r="A715" s="17" t="s">
        <v>2778</v>
      </c>
      <c r="B715" s="33" t="s">
        <v>1592</v>
      </c>
      <c r="C715" s="17"/>
      <c r="D715" s="17"/>
      <c r="E715" s="44" t="s">
        <v>2786</v>
      </c>
      <c r="F715" s="36" t="s">
        <v>2788</v>
      </c>
    </row>
    <row r="716" spans="1:6" x14ac:dyDescent="0.25">
      <c r="A716" s="17" t="s">
        <v>2778</v>
      </c>
      <c r="B716" s="33" t="s">
        <v>1593</v>
      </c>
      <c r="C716" s="17"/>
      <c r="D716" s="17"/>
      <c r="E716" s="44" t="s">
        <v>2786</v>
      </c>
      <c r="F716" s="36" t="s">
        <v>2788</v>
      </c>
    </row>
    <row r="717" spans="1:6" x14ac:dyDescent="0.25">
      <c r="A717" s="17" t="s">
        <v>2778</v>
      </c>
      <c r="B717" s="33" t="s">
        <v>1594</v>
      </c>
      <c r="C717" s="17"/>
      <c r="D717" s="17"/>
      <c r="E717" s="44" t="s">
        <v>2786</v>
      </c>
      <c r="F717" s="36" t="s">
        <v>2788</v>
      </c>
    </row>
    <row r="718" spans="1:6" x14ac:dyDescent="0.25">
      <c r="A718" s="17" t="s">
        <v>2778</v>
      </c>
      <c r="B718" s="33" t="s">
        <v>1595</v>
      </c>
      <c r="C718" s="17"/>
      <c r="D718" s="17"/>
      <c r="E718" s="44" t="s">
        <v>2786</v>
      </c>
      <c r="F718" s="36" t="s">
        <v>2788</v>
      </c>
    </row>
    <row r="719" spans="1:6" x14ac:dyDescent="0.25">
      <c r="A719" s="17" t="s">
        <v>2778</v>
      </c>
      <c r="B719" s="33" t="s">
        <v>1596</v>
      </c>
      <c r="C719" s="17"/>
      <c r="D719" s="17"/>
      <c r="E719" s="44" t="s">
        <v>2786</v>
      </c>
      <c r="F719" s="36" t="s">
        <v>2788</v>
      </c>
    </row>
    <row r="720" spans="1:6" x14ac:dyDescent="0.25">
      <c r="A720" s="17" t="s">
        <v>2778</v>
      </c>
      <c r="B720" s="33" t="s">
        <v>1597</v>
      </c>
      <c r="C720" s="17"/>
      <c r="D720" s="17"/>
      <c r="E720" s="44" t="s">
        <v>2786</v>
      </c>
      <c r="F720" s="36" t="s">
        <v>2788</v>
      </c>
    </row>
    <row r="721" spans="1:6" x14ac:dyDescent="0.25">
      <c r="A721" s="17" t="s">
        <v>2778</v>
      </c>
      <c r="B721" s="33" t="s">
        <v>1598</v>
      </c>
      <c r="C721" s="17"/>
      <c r="D721" s="17"/>
      <c r="E721" s="44" t="s">
        <v>2786</v>
      </c>
      <c r="F721" s="36" t="s">
        <v>2788</v>
      </c>
    </row>
    <row r="722" spans="1:6" x14ac:dyDescent="0.25">
      <c r="A722" s="17" t="s">
        <v>2778</v>
      </c>
      <c r="B722" s="33" t="s">
        <v>1599</v>
      </c>
      <c r="C722" s="17"/>
      <c r="D722" s="17"/>
      <c r="E722" s="44" t="s">
        <v>2786</v>
      </c>
      <c r="F722" s="36" t="s">
        <v>2788</v>
      </c>
    </row>
    <row r="723" spans="1:6" x14ac:dyDescent="0.25">
      <c r="A723" s="17" t="s">
        <v>2778</v>
      </c>
      <c r="B723" s="33" t="s">
        <v>1600</v>
      </c>
      <c r="C723" s="17"/>
      <c r="D723" s="17"/>
      <c r="E723" s="44" t="s">
        <v>2786</v>
      </c>
      <c r="F723" s="36" t="s">
        <v>2788</v>
      </c>
    </row>
    <row r="724" spans="1:6" x14ac:dyDescent="0.25">
      <c r="A724" s="17" t="s">
        <v>2778</v>
      </c>
      <c r="B724" s="33" t="s">
        <v>1601</v>
      </c>
      <c r="C724" s="17"/>
      <c r="D724" s="17"/>
      <c r="E724" s="44" t="s">
        <v>2786</v>
      </c>
      <c r="F724" s="36" t="s">
        <v>2788</v>
      </c>
    </row>
    <row r="725" spans="1:6" x14ac:dyDescent="0.25">
      <c r="A725" s="17" t="s">
        <v>2778</v>
      </c>
      <c r="B725" s="33" t="s">
        <v>1673</v>
      </c>
      <c r="C725" s="17"/>
      <c r="D725" s="17"/>
      <c r="E725" s="44" t="s">
        <v>2786</v>
      </c>
      <c r="F725" s="36" t="s">
        <v>2788</v>
      </c>
    </row>
    <row r="726" spans="1:6" x14ac:dyDescent="0.25">
      <c r="A726" s="17" t="s">
        <v>2778</v>
      </c>
      <c r="B726" s="33" t="s">
        <v>1674</v>
      </c>
      <c r="C726" s="17"/>
      <c r="D726" s="17"/>
      <c r="E726" s="44" t="s">
        <v>2786</v>
      </c>
      <c r="F726" s="36" t="s">
        <v>2788</v>
      </c>
    </row>
    <row r="727" spans="1:6" x14ac:dyDescent="0.25">
      <c r="A727" s="17" t="s">
        <v>2778</v>
      </c>
      <c r="B727" s="33" t="s">
        <v>1675</v>
      </c>
      <c r="C727" s="17"/>
      <c r="D727" s="17"/>
      <c r="E727" s="44" t="s">
        <v>2786</v>
      </c>
      <c r="F727" s="36" t="s">
        <v>2788</v>
      </c>
    </row>
    <row r="728" spans="1:6" x14ac:dyDescent="0.25">
      <c r="A728" s="17" t="s">
        <v>2778</v>
      </c>
      <c r="B728" s="33" t="s">
        <v>1676</v>
      </c>
      <c r="C728" s="17"/>
      <c r="D728" s="17"/>
      <c r="E728" s="44" t="s">
        <v>2786</v>
      </c>
      <c r="F728" s="36" t="s">
        <v>2788</v>
      </c>
    </row>
    <row r="729" spans="1:6" x14ac:dyDescent="0.25">
      <c r="A729" s="17" t="s">
        <v>2778</v>
      </c>
      <c r="B729" s="33" t="s">
        <v>1677</v>
      </c>
      <c r="C729" s="17"/>
      <c r="D729" s="17"/>
      <c r="E729" s="44" t="s">
        <v>2786</v>
      </c>
      <c r="F729" s="36" t="s">
        <v>2788</v>
      </c>
    </row>
    <row r="730" spans="1:6" x14ac:dyDescent="0.25">
      <c r="A730" s="17" t="s">
        <v>2778</v>
      </c>
      <c r="B730" s="33" t="s">
        <v>1678</v>
      </c>
      <c r="C730" s="17"/>
      <c r="D730" s="17"/>
      <c r="E730" s="44" t="s">
        <v>2786</v>
      </c>
      <c r="F730" s="36" t="s">
        <v>2788</v>
      </c>
    </row>
    <row r="731" spans="1:6" x14ac:dyDescent="0.25">
      <c r="A731" s="17" t="s">
        <v>2778</v>
      </c>
      <c r="B731" s="33" t="s">
        <v>1679</v>
      </c>
      <c r="C731" s="17"/>
      <c r="D731" s="17"/>
      <c r="E731" s="44" t="s">
        <v>2786</v>
      </c>
      <c r="F731" s="36" t="s">
        <v>2788</v>
      </c>
    </row>
    <row r="732" spans="1:6" x14ac:dyDescent="0.25">
      <c r="A732" s="17" t="s">
        <v>2778</v>
      </c>
      <c r="B732" s="33" t="s">
        <v>1680</v>
      </c>
      <c r="C732" s="17"/>
      <c r="D732" s="17"/>
      <c r="E732" s="44" t="s">
        <v>2786</v>
      </c>
      <c r="F732" s="36" t="s">
        <v>2788</v>
      </c>
    </row>
    <row r="733" spans="1:6" x14ac:dyDescent="0.25">
      <c r="A733" s="17" t="s">
        <v>2778</v>
      </c>
      <c r="B733" s="33" t="s">
        <v>1681</v>
      </c>
      <c r="C733" s="17"/>
      <c r="D733" s="17"/>
      <c r="E733" s="44" t="s">
        <v>2786</v>
      </c>
      <c r="F733" s="36" t="s">
        <v>2788</v>
      </c>
    </row>
    <row r="734" spans="1:6" x14ac:dyDescent="0.25">
      <c r="A734" s="17" t="s">
        <v>2778</v>
      </c>
      <c r="B734" s="33" t="s">
        <v>1682</v>
      </c>
      <c r="C734" s="17"/>
      <c r="D734" s="17"/>
      <c r="E734" s="44" t="s">
        <v>2786</v>
      </c>
      <c r="F734" s="36" t="s">
        <v>2788</v>
      </c>
    </row>
    <row r="735" spans="1:6" x14ac:dyDescent="0.25">
      <c r="A735" s="17" t="s">
        <v>2778</v>
      </c>
      <c r="B735" s="33" t="s">
        <v>1683</v>
      </c>
      <c r="C735" s="17"/>
      <c r="D735" s="17"/>
      <c r="E735" s="44" t="s">
        <v>2786</v>
      </c>
      <c r="F735" s="36" t="s">
        <v>2788</v>
      </c>
    </row>
    <row r="736" spans="1:6" x14ac:dyDescent="0.25">
      <c r="A736" s="17" t="s">
        <v>2778</v>
      </c>
      <c r="B736" s="33" t="s">
        <v>1684</v>
      </c>
      <c r="C736" s="17"/>
      <c r="D736" s="17"/>
      <c r="E736" s="44" t="s">
        <v>2786</v>
      </c>
      <c r="F736" s="36" t="s">
        <v>2788</v>
      </c>
    </row>
    <row r="737" spans="1:6" x14ac:dyDescent="0.25">
      <c r="A737" s="17" t="s">
        <v>2778</v>
      </c>
      <c r="B737" s="33" t="s">
        <v>1685</v>
      </c>
      <c r="C737" s="17"/>
      <c r="D737" s="17"/>
      <c r="E737" s="44" t="s">
        <v>2786</v>
      </c>
      <c r="F737" s="36" t="s">
        <v>2788</v>
      </c>
    </row>
    <row r="738" spans="1:6" x14ac:dyDescent="0.25">
      <c r="A738" s="17" t="s">
        <v>2778</v>
      </c>
      <c r="B738" s="33" t="s">
        <v>1686</v>
      </c>
      <c r="C738" s="17"/>
      <c r="D738" s="17"/>
      <c r="E738" s="44" t="s">
        <v>2786</v>
      </c>
      <c r="F738" s="36" t="s">
        <v>2788</v>
      </c>
    </row>
    <row r="739" spans="1:6" x14ac:dyDescent="0.25">
      <c r="A739" s="17" t="s">
        <v>2778</v>
      </c>
      <c r="B739" s="33" t="s">
        <v>1687</v>
      </c>
      <c r="C739" s="17"/>
      <c r="D739" s="17"/>
      <c r="E739" s="44" t="s">
        <v>2786</v>
      </c>
      <c r="F739" s="36" t="s">
        <v>2788</v>
      </c>
    </row>
    <row r="740" spans="1:6" x14ac:dyDescent="0.25">
      <c r="A740" s="17" t="s">
        <v>2778</v>
      </c>
      <c r="B740" s="33" t="s">
        <v>1688</v>
      </c>
      <c r="C740" s="17"/>
      <c r="D740" s="17"/>
      <c r="E740" s="44" t="s">
        <v>2786</v>
      </c>
      <c r="F740" s="36" t="s">
        <v>2788</v>
      </c>
    </row>
    <row r="741" spans="1:6" x14ac:dyDescent="0.25">
      <c r="A741" s="17" t="s">
        <v>2778</v>
      </c>
      <c r="B741" s="33" t="s">
        <v>1689</v>
      </c>
      <c r="C741" s="17"/>
      <c r="D741" s="17"/>
      <c r="E741" s="44" t="s">
        <v>2786</v>
      </c>
      <c r="F741" s="36" t="s">
        <v>2788</v>
      </c>
    </row>
    <row r="742" spans="1:6" x14ac:dyDescent="0.25">
      <c r="A742" s="17" t="s">
        <v>2778</v>
      </c>
      <c r="B742" s="33" t="s">
        <v>1690</v>
      </c>
      <c r="C742" s="17"/>
      <c r="D742" s="17"/>
      <c r="E742" s="44" t="s">
        <v>2786</v>
      </c>
      <c r="F742" s="36" t="s">
        <v>2788</v>
      </c>
    </row>
    <row r="743" spans="1:6" x14ac:dyDescent="0.25">
      <c r="A743" s="17" t="s">
        <v>2778</v>
      </c>
      <c r="B743" s="33" t="s">
        <v>1691</v>
      </c>
      <c r="C743" s="17"/>
      <c r="D743" s="17"/>
      <c r="E743" s="44" t="s">
        <v>2786</v>
      </c>
      <c r="F743" s="36" t="s">
        <v>2788</v>
      </c>
    </row>
    <row r="744" spans="1:6" x14ac:dyDescent="0.25">
      <c r="A744" s="17" t="s">
        <v>2778</v>
      </c>
      <c r="B744" s="33" t="s">
        <v>1692</v>
      </c>
      <c r="C744" s="17"/>
      <c r="D744" s="17"/>
      <c r="E744" s="44" t="s">
        <v>2786</v>
      </c>
      <c r="F744" s="36" t="s">
        <v>2788</v>
      </c>
    </row>
    <row r="745" spans="1:6" x14ac:dyDescent="0.25">
      <c r="A745" s="17" t="s">
        <v>2778</v>
      </c>
      <c r="B745" s="33" t="s">
        <v>1693</v>
      </c>
      <c r="C745" s="17"/>
      <c r="D745" s="17"/>
      <c r="E745" s="44" t="s">
        <v>2786</v>
      </c>
      <c r="F745" s="36" t="s">
        <v>2788</v>
      </c>
    </row>
    <row r="746" spans="1:6" x14ac:dyDescent="0.25">
      <c r="A746" s="17" t="s">
        <v>2778</v>
      </c>
      <c r="B746" s="33" t="s">
        <v>1694</v>
      </c>
      <c r="C746" s="17"/>
      <c r="D746" s="17"/>
      <c r="E746" s="44" t="s">
        <v>2786</v>
      </c>
      <c r="F746" s="36" t="s">
        <v>2788</v>
      </c>
    </row>
    <row r="747" spans="1:6" x14ac:dyDescent="0.25">
      <c r="A747" s="17" t="s">
        <v>2778</v>
      </c>
      <c r="B747" s="33" t="s">
        <v>1695</v>
      </c>
      <c r="C747" s="17"/>
      <c r="D747" s="17"/>
      <c r="E747" s="44" t="s">
        <v>2786</v>
      </c>
      <c r="F747" s="36" t="s">
        <v>2788</v>
      </c>
    </row>
    <row r="748" spans="1:6" x14ac:dyDescent="0.25">
      <c r="A748" s="17" t="s">
        <v>2778</v>
      </c>
      <c r="B748" s="33" t="s">
        <v>1696</v>
      </c>
      <c r="C748" s="17"/>
      <c r="D748" s="17"/>
      <c r="E748" s="44" t="s">
        <v>2786</v>
      </c>
      <c r="F748" s="36" t="s">
        <v>2788</v>
      </c>
    </row>
    <row r="749" spans="1:6" x14ac:dyDescent="0.25">
      <c r="A749" s="17" t="s">
        <v>2778</v>
      </c>
      <c r="B749" s="33" t="s">
        <v>1697</v>
      </c>
      <c r="C749" s="17"/>
      <c r="D749" s="17"/>
      <c r="E749" s="44" t="s">
        <v>2786</v>
      </c>
      <c r="F749" s="36" t="s">
        <v>2788</v>
      </c>
    </row>
    <row r="750" spans="1:6" x14ac:dyDescent="0.25">
      <c r="A750" s="17" t="s">
        <v>2778</v>
      </c>
      <c r="B750" s="33" t="s">
        <v>1698</v>
      </c>
      <c r="C750" s="17"/>
      <c r="D750" s="17"/>
      <c r="E750" s="44" t="s">
        <v>2786</v>
      </c>
      <c r="F750" s="36" t="s">
        <v>2788</v>
      </c>
    </row>
    <row r="751" spans="1:6" x14ac:dyDescent="0.25">
      <c r="A751" s="17" t="s">
        <v>2778</v>
      </c>
      <c r="B751" s="33" t="s">
        <v>1699</v>
      </c>
      <c r="C751" s="17"/>
      <c r="D751" s="17"/>
      <c r="E751" s="44" t="s">
        <v>2786</v>
      </c>
      <c r="F751" s="36" t="s">
        <v>2788</v>
      </c>
    </row>
    <row r="752" spans="1:6" x14ac:dyDescent="0.25">
      <c r="A752" s="17" t="s">
        <v>2778</v>
      </c>
      <c r="B752" s="33" t="s">
        <v>1700</v>
      </c>
      <c r="C752" s="17"/>
      <c r="D752" s="17"/>
      <c r="E752" s="44" t="s">
        <v>2786</v>
      </c>
      <c r="F752" s="36" t="s">
        <v>2788</v>
      </c>
    </row>
    <row r="753" spans="1:6" x14ac:dyDescent="0.25">
      <c r="A753" s="17" t="s">
        <v>2778</v>
      </c>
      <c r="B753" s="33" t="s">
        <v>1701</v>
      </c>
      <c r="C753" s="17"/>
      <c r="D753" s="17"/>
      <c r="E753" s="44" t="s">
        <v>2786</v>
      </c>
      <c r="F753" s="36" t="s">
        <v>2788</v>
      </c>
    </row>
    <row r="754" spans="1:6" x14ac:dyDescent="0.25">
      <c r="A754" s="17" t="s">
        <v>2778</v>
      </c>
      <c r="B754" s="33" t="s">
        <v>1702</v>
      </c>
      <c r="C754" s="17"/>
      <c r="D754" s="17"/>
      <c r="E754" s="44" t="s">
        <v>2786</v>
      </c>
      <c r="F754" s="36" t="s">
        <v>2788</v>
      </c>
    </row>
    <row r="755" spans="1:6" x14ac:dyDescent="0.25">
      <c r="A755" s="17" t="s">
        <v>2778</v>
      </c>
      <c r="B755" s="33" t="s">
        <v>1703</v>
      </c>
      <c r="C755" s="17"/>
      <c r="D755" s="17"/>
      <c r="E755" s="44" t="s">
        <v>2786</v>
      </c>
      <c r="F755" s="36" t="s">
        <v>2788</v>
      </c>
    </row>
    <row r="756" spans="1:6" x14ac:dyDescent="0.25">
      <c r="A756" s="17" t="s">
        <v>2778</v>
      </c>
      <c r="B756" s="33" t="s">
        <v>1704</v>
      </c>
      <c r="C756" s="17"/>
      <c r="D756" s="17"/>
      <c r="E756" s="44" t="s">
        <v>2786</v>
      </c>
      <c r="F756" s="36" t="s">
        <v>2788</v>
      </c>
    </row>
    <row r="757" spans="1:6" x14ac:dyDescent="0.25">
      <c r="A757" s="17" t="s">
        <v>2778</v>
      </c>
      <c r="B757" s="33" t="s">
        <v>1705</v>
      </c>
      <c r="C757" s="17"/>
      <c r="D757" s="17"/>
      <c r="E757" s="44" t="s">
        <v>2786</v>
      </c>
      <c r="F757" s="36" t="s">
        <v>2788</v>
      </c>
    </row>
    <row r="758" spans="1:6" x14ac:dyDescent="0.25">
      <c r="A758" s="17" t="s">
        <v>2778</v>
      </c>
      <c r="B758" s="33" t="s">
        <v>1706</v>
      </c>
      <c r="C758" s="17"/>
      <c r="D758" s="17"/>
      <c r="E758" s="44" t="s">
        <v>2786</v>
      </c>
      <c r="F758" s="36" t="s">
        <v>2788</v>
      </c>
    </row>
    <row r="759" spans="1:6" x14ac:dyDescent="0.25">
      <c r="A759" s="17" t="s">
        <v>2778</v>
      </c>
      <c r="B759" s="33" t="s">
        <v>1707</v>
      </c>
      <c r="C759" s="17"/>
      <c r="D759" s="17"/>
      <c r="E759" s="44" t="s">
        <v>2786</v>
      </c>
      <c r="F759" s="36" t="s">
        <v>2788</v>
      </c>
    </row>
    <row r="760" spans="1:6" x14ac:dyDescent="0.25">
      <c r="A760" s="17" t="s">
        <v>2778</v>
      </c>
      <c r="B760" s="33" t="s">
        <v>1708</v>
      </c>
      <c r="C760" s="17"/>
      <c r="D760" s="17"/>
      <c r="E760" s="44" t="s">
        <v>2786</v>
      </c>
      <c r="F760" s="36" t="s">
        <v>2788</v>
      </c>
    </row>
    <row r="761" spans="1:6" x14ac:dyDescent="0.25">
      <c r="A761" s="17" t="s">
        <v>2778</v>
      </c>
      <c r="B761" s="33" t="s">
        <v>1709</v>
      </c>
      <c r="C761" s="17"/>
      <c r="D761" s="17"/>
      <c r="E761" s="44" t="s">
        <v>2786</v>
      </c>
      <c r="F761" s="36" t="s">
        <v>2788</v>
      </c>
    </row>
    <row r="762" spans="1:6" x14ac:dyDescent="0.25">
      <c r="A762" s="17" t="s">
        <v>2778</v>
      </c>
      <c r="B762" s="33" t="s">
        <v>1710</v>
      </c>
      <c r="C762" s="17"/>
      <c r="D762" s="17"/>
      <c r="E762" s="44" t="s">
        <v>2786</v>
      </c>
      <c r="F762" s="36" t="s">
        <v>2788</v>
      </c>
    </row>
    <row r="763" spans="1:6" x14ac:dyDescent="0.25">
      <c r="A763" s="17" t="s">
        <v>2778</v>
      </c>
      <c r="B763" s="33" t="s">
        <v>1711</v>
      </c>
      <c r="C763" s="17"/>
      <c r="D763" s="17"/>
      <c r="E763" s="44" t="s">
        <v>2786</v>
      </c>
      <c r="F763" s="36" t="s">
        <v>2788</v>
      </c>
    </row>
    <row r="764" spans="1:6" x14ac:dyDescent="0.25">
      <c r="A764" s="17" t="s">
        <v>2778</v>
      </c>
      <c r="B764" s="33" t="s">
        <v>1712</v>
      </c>
      <c r="C764" s="17"/>
      <c r="D764" s="17"/>
      <c r="E764" s="44" t="s">
        <v>2786</v>
      </c>
      <c r="F764" s="36" t="s">
        <v>2788</v>
      </c>
    </row>
    <row r="765" spans="1:6" x14ac:dyDescent="0.25">
      <c r="A765" s="17" t="s">
        <v>2778</v>
      </c>
      <c r="B765" s="33" t="s">
        <v>1713</v>
      </c>
      <c r="C765" s="17"/>
      <c r="D765" s="17"/>
      <c r="E765" s="44" t="s">
        <v>2786</v>
      </c>
      <c r="F765" s="36" t="s">
        <v>2788</v>
      </c>
    </row>
    <row r="766" spans="1:6" x14ac:dyDescent="0.25">
      <c r="A766" s="17" t="s">
        <v>2778</v>
      </c>
      <c r="B766" s="33" t="s">
        <v>1773</v>
      </c>
      <c r="C766" s="17"/>
      <c r="D766" s="17"/>
      <c r="E766" s="44" t="s">
        <v>2786</v>
      </c>
      <c r="F766" s="36" t="s">
        <v>2788</v>
      </c>
    </row>
    <row r="767" spans="1:6" x14ac:dyDescent="0.25">
      <c r="A767" s="17" t="s">
        <v>2778</v>
      </c>
      <c r="B767" s="33" t="s">
        <v>1774</v>
      </c>
      <c r="C767" s="17"/>
      <c r="D767" s="17"/>
      <c r="E767" s="44" t="s">
        <v>2786</v>
      </c>
      <c r="F767" s="36" t="s">
        <v>2788</v>
      </c>
    </row>
    <row r="768" spans="1:6" x14ac:dyDescent="0.25">
      <c r="A768" s="17" t="s">
        <v>2778</v>
      </c>
      <c r="B768" s="33" t="s">
        <v>1775</v>
      </c>
      <c r="C768" s="17"/>
      <c r="D768" s="17"/>
      <c r="E768" s="44" t="s">
        <v>2786</v>
      </c>
      <c r="F768" s="36" t="s">
        <v>2788</v>
      </c>
    </row>
    <row r="769" spans="1:6" x14ac:dyDescent="0.25">
      <c r="A769" s="17" t="s">
        <v>2778</v>
      </c>
      <c r="B769" s="33" t="s">
        <v>1776</v>
      </c>
      <c r="C769" s="17"/>
      <c r="D769" s="17"/>
      <c r="E769" s="44" t="s">
        <v>2786</v>
      </c>
      <c r="F769" s="36" t="s">
        <v>2788</v>
      </c>
    </row>
    <row r="770" spans="1:6" x14ac:dyDescent="0.25">
      <c r="A770" s="17" t="s">
        <v>2778</v>
      </c>
      <c r="B770" s="33" t="s">
        <v>1777</v>
      </c>
      <c r="C770" s="17"/>
      <c r="D770" s="17"/>
      <c r="E770" s="44" t="s">
        <v>2786</v>
      </c>
      <c r="F770" s="36" t="s">
        <v>2788</v>
      </c>
    </row>
    <row r="771" spans="1:6" x14ac:dyDescent="0.25">
      <c r="A771" s="17" t="s">
        <v>2778</v>
      </c>
      <c r="B771" s="33" t="s">
        <v>1778</v>
      </c>
      <c r="C771" s="17"/>
      <c r="D771" s="17"/>
      <c r="E771" s="44" t="s">
        <v>2786</v>
      </c>
      <c r="F771" s="36" t="s">
        <v>2788</v>
      </c>
    </row>
    <row r="772" spans="1:6" x14ac:dyDescent="0.25">
      <c r="A772" s="17" t="s">
        <v>2778</v>
      </c>
      <c r="B772" s="33" t="s">
        <v>1779</v>
      </c>
      <c r="C772" s="17"/>
      <c r="D772" s="17"/>
      <c r="E772" s="44" t="s">
        <v>2786</v>
      </c>
      <c r="F772" s="36" t="s">
        <v>2788</v>
      </c>
    </row>
    <row r="773" spans="1:6" x14ac:dyDescent="0.25">
      <c r="A773" s="17" t="s">
        <v>2778</v>
      </c>
      <c r="B773" s="33" t="s">
        <v>1780</v>
      </c>
      <c r="C773" s="17"/>
      <c r="D773" s="17"/>
      <c r="E773" s="44" t="s">
        <v>2786</v>
      </c>
      <c r="F773" s="36" t="s">
        <v>2788</v>
      </c>
    </row>
    <row r="774" spans="1:6" x14ac:dyDescent="0.25">
      <c r="A774" s="17" t="s">
        <v>2778</v>
      </c>
      <c r="B774" s="33" t="s">
        <v>1781</v>
      </c>
      <c r="C774" s="17"/>
      <c r="D774" s="17"/>
      <c r="E774" s="44" t="s">
        <v>2786</v>
      </c>
      <c r="F774" s="36" t="s">
        <v>2788</v>
      </c>
    </row>
    <row r="775" spans="1:6" x14ac:dyDescent="0.25">
      <c r="A775" s="17" t="s">
        <v>2778</v>
      </c>
      <c r="B775" s="33" t="s">
        <v>1782</v>
      </c>
      <c r="C775" s="17"/>
      <c r="D775" s="17"/>
      <c r="E775" s="44" t="s">
        <v>2786</v>
      </c>
      <c r="F775" s="36" t="s">
        <v>2788</v>
      </c>
    </row>
    <row r="776" spans="1:6" x14ac:dyDescent="0.25">
      <c r="A776" s="17" t="s">
        <v>2778</v>
      </c>
      <c r="B776" s="33" t="s">
        <v>1783</v>
      </c>
      <c r="C776" s="17"/>
      <c r="D776" s="17"/>
      <c r="E776" s="44" t="s">
        <v>2786</v>
      </c>
      <c r="F776" s="36" t="s">
        <v>2788</v>
      </c>
    </row>
    <row r="777" spans="1:6" x14ac:dyDescent="0.25">
      <c r="A777" s="17" t="s">
        <v>2778</v>
      </c>
      <c r="B777" s="33" t="s">
        <v>1784</v>
      </c>
      <c r="C777" s="17"/>
      <c r="D777" s="17"/>
      <c r="E777" s="44" t="s">
        <v>2786</v>
      </c>
      <c r="F777" s="36" t="s">
        <v>2788</v>
      </c>
    </row>
    <row r="778" spans="1:6" x14ac:dyDescent="0.25">
      <c r="A778" s="17" t="s">
        <v>2778</v>
      </c>
      <c r="B778" s="33" t="s">
        <v>1785</v>
      </c>
      <c r="C778" s="17"/>
      <c r="D778" s="17"/>
      <c r="E778" s="44" t="s">
        <v>2786</v>
      </c>
      <c r="F778" s="36" t="s">
        <v>2788</v>
      </c>
    </row>
    <row r="779" spans="1:6" x14ac:dyDescent="0.25">
      <c r="A779" s="17" t="s">
        <v>2778</v>
      </c>
      <c r="B779" s="33" t="s">
        <v>1786</v>
      </c>
      <c r="C779" s="17"/>
      <c r="D779" s="17"/>
      <c r="E779" s="44" t="s">
        <v>2786</v>
      </c>
      <c r="F779" s="36" t="s">
        <v>2788</v>
      </c>
    </row>
    <row r="780" spans="1:6" x14ac:dyDescent="0.25">
      <c r="A780" s="17" t="s">
        <v>2778</v>
      </c>
      <c r="B780" s="33" t="s">
        <v>1787</v>
      </c>
      <c r="C780" s="17"/>
      <c r="D780" s="17"/>
      <c r="E780" s="44" t="s">
        <v>2786</v>
      </c>
      <c r="F780" s="36" t="s">
        <v>2788</v>
      </c>
    </row>
    <row r="781" spans="1:6" x14ac:dyDescent="0.25">
      <c r="A781" s="17" t="s">
        <v>2778</v>
      </c>
      <c r="B781" s="33" t="s">
        <v>1788</v>
      </c>
      <c r="C781" s="17"/>
      <c r="D781" s="17"/>
      <c r="E781" s="44" t="s">
        <v>2786</v>
      </c>
      <c r="F781" s="36" t="s">
        <v>2788</v>
      </c>
    </row>
    <row r="782" spans="1:6" x14ac:dyDescent="0.25">
      <c r="A782" s="17" t="s">
        <v>2778</v>
      </c>
      <c r="B782" s="33" t="s">
        <v>1789</v>
      </c>
      <c r="C782" s="17"/>
      <c r="D782" s="17"/>
      <c r="E782" s="44" t="s">
        <v>2786</v>
      </c>
      <c r="F782" s="36" t="s">
        <v>2788</v>
      </c>
    </row>
    <row r="783" spans="1:6" x14ac:dyDescent="0.25">
      <c r="A783" s="17" t="s">
        <v>2778</v>
      </c>
      <c r="B783" s="33" t="s">
        <v>1790</v>
      </c>
      <c r="C783" s="17"/>
      <c r="D783" s="17"/>
      <c r="E783" s="44" t="s">
        <v>2786</v>
      </c>
      <c r="F783" s="36" t="s">
        <v>2788</v>
      </c>
    </row>
    <row r="784" spans="1:6" x14ac:dyDescent="0.25">
      <c r="A784" s="17" t="s">
        <v>2778</v>
      </c>
      <c r="B784" s="33" t="s">
        <v>1791</v>
      </c>
      <c r="C784" s="17"/>
      <c r="D784" s="17"/>
      <c r="E784" s="44" t="s">
        <v>2786</v>
      </c>
      <c r="F784" s="36" t="s">
        <v>2788</v>
      </c>
    </row>
    <row r="785" spans="1:6" x14ac:dyDescent="0.25">
      <c r="A785" s="17" t="s">
        <v>2778</v>
      </c>
      <c r="B785" s="33" t="s">
        <v>1792</v>
      </c>
      <c r="E785" s="44" t="s">
        <v>2786</v>
      </c>
      <c r="F785" s="36" t="s">
        <v>2788</v>
      </c>
    </row>
    <row r="786" spans="1:6" x14ac:dyDescent="0.25">
      <c r="A786" s="17" t="s">
        <v>2778</v>
      </c>
      <c r="B786" s="33" t="s">
        <v>1793</v>
      </c>
      <c r="E786" s="44" t="s">
        <v>2786</v>
      </c>
      <c r="F786" s="36" t="s">
        <v>2788</v>
      </c>
    </row>
    <row r="787" spans="1:6" x14ac:dyDescent="0.25">
      <c r="A787" s="17" t="s">
        <v>2778</v>
      </c>
      <c r="B787" s="33" t="s">
        <v>1794</v>
      </c>
      <c r="E787" s="44" t="s">
        <v>2786</v>
      </c>
      <c r="F787" s="36" t="s">
        <v>2788</v>
      </c>
    </row>
    <row r="788" spans="1:6" x14ac:dyDescent="0.25">
      <c r="A788" s="17" t="s">
        <v>2778</v>
      </c>
      <c r="B788" s="33" t="s">
        <v>1795</v>
      </c>
      <c r="E788" s="44" t="s">
        <v>2786</v>
      </c>
      <c r="F788" s="36" t="s">
        <v>2788</v>
      </c>
    </row>
    <row r="789" spans="1:6" x14ac:dyDescent="0.25">
      <c r="A789" s="17" t="s">
        <v>2778</v>
      </c>
      <c r="B789" s="33" t="s">
        <v>1796</v>
      </c>
      <c r="E789" s="44" t="s">
        <v>2786</v>
      </c>
      <c r="F789" s="36" t="s">
        <v>2788</v>
      </c>
    </row>
    <row r="790" spans="1:6" x14ac:dyDescent="0.25">
      <c r="A790" s="17" t="s">
        <v>2778</v>
      </c>
      <c r="B790" s="33" t="s">
        <v>1797</v>
      </c>
      <c r="E790" s="44" t="s">
        <v>2786</v>
      </c>
      <c r="F790" s="36" t="s">
        <v>2788</v>
      </c>
    </row>
    <row r="791" spans="1:6" x14ac:dyDescent="0.25">
      <c r="A791" s="17" t="s">
        <v>2778</v>
      </c>
      <c r="B791" s="33" t="s">
        <v>1798</v>
      </c>
      <c r="E791" s="44" t="s">
        <v>2786</v>
      </c>
      <c r="F791" s="36" t="s">
        <v>2788</v>
      </c>
    </row>
    <row r="792" spans="1:6" x14ac:dyDescent="0.25">
      <c r="A792" s="17" t="s">
        <v>2778</v>
      </c>
      <c r="B792" s="33" t="s">
        <v>1799</v>
      </c>
      <c r="E792" s="44" t="s">
        <v>2786</v>
      </c>
      <c r="F792" s="36" t="s">
        <v>2788</v>
      </c>
    </row>
    <row r="793" spans="1:6" x14ac:dyDescent="0.25">
      <c r="A793" s="17" t="s">
        <v>2778</v>
      </c>
      <c r="B793" s="33" t="s">
        <v>1800</v>
      </c>
      <c r="E793" s="44" t="s">
        <v>2786</v>
      </c>
      <c r="F793" s="36" t="s">
        <v>2788</v>
      </c>
    </row>
    <row r="794" spans="1:6" x14ac:dyDescent="0.25">
      <c r="A794" s="17" t="s">
        <v>2778</v>
      </c>
      <c r="B794" s="33" t="s">
        <v>1801</v>
      </c>
      <c r="E794" s="44" t="s">
        <v>2786</v>
      </c>
      <c r="F794" s="36" t="s">
        <v>2788</v>
      </c>
    </row>
    <row r="795" spans="1:6" x14ac:dyDescent="0.25">
      <c r="A795" s="17" t="s">
        <v>2778</v>
      </c>
      <c r="B795" s="33" t="s">
        <v>1802</v>
      </c>
      <c r="E795" s="44" t="s">
        <v>2786</v>
      </c>
      <c r="F795" s="36" t="s">
        <v>2788</v>
      </c>
    </row>
    <row r="796" spans="1:6" x14ac:dyDescent="0.25">
      <c r="A796" s="17" t="s">
        <v>2778</v>
      </c>
      <c r="B796" s="33" t="s">
        <v>1803</v>
      </c>
      <c r="E796" s="44" t="s">
        <v>2786</v>
      </c>
      <c r="F796" s="36" t="s">
        <v>2788</v>
      </c>
    </row>
    <row r="797" spans="1:6" x14ac:dyDescent="0.25">
      <c r="A797" s="17" t="s">
        <v>2778</v>
      </c>
      <c r="B797" s="33" t="s">
        <v>1804</v>
      </c>
      <c r="E797" s="44" t="s">
        <v>2786</v>
      </c>
      <c r="F797" s="36" t="s">
        <v>2788</v>
      </c>
    </row>
    <row r="798" spans="1:6" x14ac:dyDescent="0.25">
      <c r="A798" s="17" t="s">
        <v>2778</v>
      </c>
      <c r="B798" s="33" t="s">
        <v>1805</v>
      </c>
      <c r="E798" s="44" t="s">
        <v>2786</v>
      </c>
      <c r="F798" s="36" t="s">
        <v>2788</v>
      </c>
    </row>
    <row r="799" spans="1:6" x14ac:dyDescent="0.25">
      <c r="A799" s="17" t="s">
        <v>2778</v>
      </c>
      <c r="B799" s="33" t="s">
        <v>1806</v>
      </c>
      <c r="E799" s="44" t="s">
        <v>2786</v>
      </c>
      <c r="F799" s="36" t="s">
        <v>2788</v>
      </c>
    </row>
    <row r="800" spans="1:6" x14ac:dyDescent="0.25">
      <c r="A800" s="17" t="s">
        <v>2778</v>
      </c>
      <c r="B800" s="33" t="s">
        <v>1807</v>
      </c>
      <c r="E800" s="44" t="s">
        <v>2786</v>
      </c>
      <c r="F800" s="36" t="s">
        <v>2788</v>
      </c>
    </row>
    <row r="801" spans="1:6" x14ac:dyDescent="0.25">
      <c r="A801" s="17" t="s">
        <v>2778</v>
      </c>
      <c r="B801" s="33" t="s">
        <v>1808</v>
      </c>
      <c r="E801" s="44" t="s">
        <v>2786</v>
      </c>
      <c r="F801" s="36" t="s">
        <v>2788</v>
      </c>
    </row>
    <row r="802" spans="1:6" x14ac:dyDescent="0.25">
      <c r="A802" s="17" t="s">
        <v>2778</v>
      </c>
      <c r="B802" s="33" t="s">
        <v>1809</v>
      </c>
      <c r="E802" s="44" t="s">
        <v>2786</v>
      </c>
      <c r="F802" s="36" t="s">
        <v>2788</v>
      </c>
    </row>
    <row r="803" spans="1:6" x14ac:dyDescent="0.25">
      <c r="A803" s="17" t="s">
        <v>2778</v>
      </c>
      <c r="B803" s="33" t="s">
        <v>1810</v>
      </c>
      <c r="E803" s="44" t="s">
        <v>2786</v>
      </c>
      <c r="F803" s="36" t="s">
        <v>2788</v>
      </c>
    </row>
    <row r="804" spans="1:6" x14ac:dyDescent="0.25">
      <c r="A804" s="17" t="s">
        <v>2778</v>
      </c>
      <c r="B804" s="33" t="s">
        <v>1811</v>
      </c>
      <c r="E804" s="44" t="s">
        <v>2786</v>
      </c>
      <c r="F804" s="36" t="s">
        <v>2788</v>
      </c>
    </row>
    <row r="805" spans="1:6" x14ac:dyDescent="0.25">
      <c r="A805" s="17" t="s">
        <v>2778</v>
      </c>
      <c r="B805" s="33" t="s">
        <v>1812</v>
      </c>
      <c r="E805" s="44" t="s">
        <v>2786</v>
      </c>
      <c r="F805" s="36" t="s">
        <v>2788</v>
      </c>
    </row>
    <row r="806" spans="1:6" x14ac:dyDescent="0.25">
      <c r="A806" s="17" t="s">
        <v>2778</v>
      </c>
      <c r="B806" s="33" t="s">
        <v>1813</v>
      </c>
      <c r="E806" s="44" t="s">
        <v>2786</v>
      </c>
      <c r="F806" s="36" t="s">
        <v>2788</v>
      </c>
    </row>
    <row r="807" spans="1:6" x14ac:dyDescent="0.25">
      <c r="A807" s="17" t="s">
        <v>2778</v>
      </c>
      <c r="B807" s="33" t="s">
        <v>1814</v>
      </c>
      <c r="E807" s="44" t="s">
        <v>2786</v>
      </c>
      <c r="F807" s="36" t="s">
        <v>2788</v>
      </c>
    </row>
    <row r="808" spans="1:6" x14ac:dyDescent="0.25">
      <c r="A808" s="17" t="s">
        <v>2778</v>
      </c>
      <c r="B808" s="33" t="s">
        <v>1849</v>
      </c>
      <c r="E808" s="44" t="s">
        <v>2786</v>
      </c>
      <c r="F808" s="36" t="s">
        <v>2788</v>
      </c>
    </row>
    <row r="809" spans="1:6" x14ac:dyDescent="0.25">
      <c r="A809" s="17" t="s">
        <v>2778</v>
      </c>
      <c r="B809" s="33" t="s">
        <v>1850</v>
      </c>
      <c r="E809" s="44" t="s">
        <v>2786</v>
      </c>
      <c r="F809" s="36" t="s">
        <v>2788</v>
      </c>
    </row>
    <row r="810" spans="1:6" x14ac:dyDescent="0.25">
      <c r="A810" s="17" t="s">
        <v>2778</v>
      </c>
      <c r="B810" s="33" t="s">
        <v>1851</v>
      </c>
      <c r="E810" s="44" t="s">
        <v>2786</v>
      </c>
      <c r="F810" s="36" t="s">
        <v>2788</v>
      </c>
    </row>
    <row r="811" spans="1:6" x14ac:dyDescent="0.25">
      <c r="A811" s="17" t="s">
        <v>2778</v>
      </c>
      <c r="B811" s="33" t="s">
        <v>1852</v>
      </c>
      <c r="E811" s="44" t="s">
        <v>2786</v>
      </c>
      <c r="F811" s="36" t="s">
        <v>2788</v>
      </c>
    </row>
    <row r="812" spans="1:6" x14ac:dyDescent="0.25">
      <c r="A812" s="17" t="s">
        <v>2778</v>
      </c>
      <c r="B812" s="33" t="s">
        <v>1853</v>
      </c>
      <c r="E812" s="44" t="s">
        <v>2786</v>
      </c>
      <c r="F812" s="36" t="s">
        <v>2788</v>
      </c>
    </row>
    <row r="813" spans="1:6" x14ac:dyDescent="0.25">
      <c r="A813" s="17" t="s">
        <v>2778</v>
      </c>
      <c r="B813" s="33" t="s">
        <v>1854</v>
      </c>
      <c r="E813" s="44" t="s">
        <v>2786</v>
      </c>
      <c r="F813" s="36" t="s">
        <v>2788</v>
      </c>
    </row>
    <row r="814" spans="1:6" x14ac:dyDescent="0.25">
      <c r="A814" s="17" t="s">
        <v>2778</v>
      </c>
      <c r="B814" s="33" t="s">
        <v>1855</v>
      </c>
      <c r="E814" s="44" t="s">
        <v>2786</v>
      </c>
      <c r="F814" s="36" t="s">
        <v>2788</v>
      </c>
    </row>
    <row r="815" spans="1:6" x14ac:dyDescent="0.25">
      <c r="A815" s="17" t="s">
        <v>2778</v>
      </c>
      <c r="B815" s="33" t="s">
        <v>1856</v>
      </c>
      <c r="E815" s="44" t="s">
        <v>2786</v>
      </c>
      <c r="F815" s="36" t="s">
        <v>2788</v>
      </c>
    </row>
    <row r="816" spans="1:6" x14ac:dyDescent="0.25">
      <c r="A816" s="17" t="s">
        <v>2778</v>
      </c>
      <c r="B816" s="33" t="s">
        <v>1857</v>
      </c>
      <c r="E816" s="44" t="s">
        <v>2786</v>
      </c>
      <c r="F816" s="36" t="s">
        <v>2788</v>
      </c>
    </row>
    <row r="817" spans="1:6" x14ac:dyDescent="0.25">
      <c r="A817" s="17" t="s">
        <v>2778</v>
      </c>
      <c r="B817" s="33" t="s">
        <v>1858</v>
      </c>
      <c r="E817" s="44" t="s">
        <v>2786</v>
      </c>
      <c r="F817" s="36" t="s">
        <v>2788</v>
      </c>
    </row>
    <row r="818" spans="1:6" x14ac:dyDescent="0.25">
      <c r="A818" s="17" t="s">
        <v>2778</v>
      </c>
      <c r="B818" s="33" t="s">
        <v>1859</v>
      </c>
      <c r="E818" s="44" t="s">
        <v>2786</v>
      </c>
      <c r="F818" s="36" t="s">
        <v>2788</v>
      </c>
    </row>
    <row r="819" spans="1:6" x14ac:dyDescent="0.25">
      <c r="A819" s="17" t="s">
        <v>2778</v>
      </c>
      <c r="B819" s="33" t="s">
        <v>1860</v>
      </c>
      <c r="E819" s="44" t="s">
        <v>2786</v>
      </c>
      <c r="F819" s="36" t="s">
        <v>2788</v>
      </c>
    </row>
    <row r="820" spans="1:6" x14ac:dyDescent="0.25">
      <c r="A820" s="17" t="s">
        <v>2778</v>
      </c>
      <c r="B820" s="33" t="s">
        <v>1861</v>
      </c>
      <c r="E820" s="44" t="s">
        <v>2786</v>
      </c>
      <c r="F820" s="36" t="s">
        <v>2788</v>
      </c>
    </row>
    <row r="821" spans="1:6" x14ac:dyDescent="0.25">
      <c r="A821" s="17" t="s">
        <v>2778</v>
      </c>
      <c r="B821" s="33" t="s">
        <v>1862</v>
      </c>
      <c r="E821" s="44" t="s">
        <v>2786</v>
      </c>
      <c r="F821" s="36" t="s">
        <v>2788</v>
      </c>
    </row>
    <row r="822" spans="1:6" x14ac:dyDescent="0.25">
      <c r="A822" s="17" t="s">
        <v>2778</v>
      </c>
      <c r="B822" s="33" t="s">
        <v>1863</v>
      </c>
      <c r="E822" s="44" t="s">
        <v>2786</v>
      </c>
      <c r="F822" s="36" t="s">
        <v>2788</v>
      </c>
    </row>
    <row r="823" spans="1:6" x14ac:dyDescent="0.25">
      <c r="A823" s="17" t="s">
        <v>2778</v>
      </c>
      <c r="B823" s="33" t="s">
        <v>1864</v>
      </c>
      <c r="E823" s="44" t="s">
        <v>2786</v>
      </c>
      <c r="F823" s="36" t="s">
        <v>2788</v>
      </c>
    </row>
    <row r="824" spans="1:6" x14ac:dyDescent="0.25">
      <c r="A824" s="17" t="s">
        <v>2778</v>
      </c>
      <c r="B824" s="33" t="s">
        <v>1865</v>
      </c>
      <c r="E824" s="44" t="s">
        <v>2786</v>
      </c>
      <c r="F824" s="36" t="s">
        <v>2788</v>
      </c>
    </row>
    <row r="825" spans="1:6" x14ac:dyDescent="0.25">
      <c r="A825" s="17" t="s">
        <v>2778</v>
      </c>
      <c r="B825" s="33" t="s">
        <v>1866</v>
      </c>
      <c r="E825" s="44" t="s">
        <v>2786</v>
      </c>
      <c r="F825" s="36" t="s">
        <v>2788</v>
      </c>
    </row>
    <row r="826" spans="1:6" x14ac:dyDescent="0.25">
      <c r="A826" s="17" t="s">
        <v>2778</v>
      </c>
      <c r="B826" s="33" t="s">
        <v>1867</v>
      </c>
      <c r="E826" s="44" t="s">
        <v>2786</v>
      </c>
      <c r="F826" s="36" t="s">
        <v>2788</v>
      </c>
    </row>
    <row r="827" spans="1:6" x14ac:dyDescent="0.25">
      <c r="A827" s="17" t="s">
        <v>2778</v>
      </c>
      <c r="B827" s="33" t="s">
        <v>1868</v>
      </c>
      <c r="E827" s="44" t="s">
        <v>2786</v>
      </c>
      <c r="F827" s="36" t="s">
        <v>2788</v>
      </c>
    </row>
    <row r="828" spans="1:6" x14ac:dyDescent="0.25">
      <c r="A828" s="17" t="s">
        <v>2778</v>
      </c>
      <c r="B828" s="33" t="s">
        <v>1869</v>
      </c>
      <c r="E828" s="44" t="s">
        <v>2786</v>
      </c>
      <c r="F828" s="36" t="s">
        <v>2788</v>
      </c>
    </row>
    <row r="829" spans="1:6" x14ac:dyDescent="0.25">
      <c r="A829" s="17" t="s">
        <v>2778</v>
      </c>
      <c r="B829" s="33" t="s">
        <v>1870</v>
      </c>
      <c r="E829" s="44" t="s">
        <v>2786</v>
      </c>
      <c r="F829" s="36" t="s">
        <v>2788</v>
      </c>
    </row>
    <row r="830" spans="1:6" x14ac:dyDescent="0.25">
      <c r="A830" s="17" t="s">
        <v>2778</v>
      </c>
      <c r="B830" s="33" t="s">
        <v>1871</v>
      </c>
      <c r="E830" s="44" t="s">
        <v>2786</v>
      </c>
      <c r="F830" s="36" t="s">
        <v>2788</v>
      </c>
    </row>
    <row r="831" spans="1:6" x14ac:dyDescent="0.25">
      <c r="A831" s="17" t="s">
        <v>2778</v>
      </c>
      <c r="B831" s="33" t="s">
        <v>1872</v>
      </c>
      <c r="E831" s="44" t="s">
        <v>2786</v>
      </c>
      <c r="F831" s="36" t="s">
        <v>2788</v>
      </c>
    </row>
    <row r="832" spans="1:6" x14ac:dyDescent="0.25">
      <c r="A832" s="17" t="s">
        <v>2778</v>
      </c>
      <c r="B832" s="33" t="s">
        <v>1873</v>
      </c>
      <c r="E832" s="44" t="s">
        <v>2786</v>
      </c>
      <c r="F832" s="36" t="s">
        <v>2788</v>
      </c>
    </row>
    <row r="833" spans="1:6" x14ac:dyDescent="0.25">
      <c r="A833" s="17" t="s">
        <v>2778</v>
      </c>
      <c r="B833" s="33" t="s">
        <v>1874</v>
      </c>
      <c r="E833" s="44" t="s">
        <v>2786</v>
      </c>
      <c r="F833" s="36" t="s">
        <v>2788</v>
      </c>
    </row>
    <row r="834" spans="1:6" x14ac:dyDescent="0.25">
      <c r="A834" s="17" t="s">
        <v>2778</v>
      </c>
      <c r="B834" s="33" t="s">
        <v>1875</v>
      </c>
      <c r="E834" s="44" t="s">
        <v>2786</v>
      </c>
      <c r="F834" s="36" t="s">
        <v>2788</v>
      </c>
    </row>
    <row r="835" spans="1:6" x14ac:dyDescent="0.25">
      <c r="A835" s="17" t="s">
        <v>2778</v>
      </c>
      <c r="B835" s="33" t="s">
        <v>1876</v>
      </c>
      <c r="E835" s="44" t="s">
        <v>2786</v>
      </c>
      <c r="F835" s="36" t="s">
        <v>2788</v>
      </c>
    </row>
    <row r="836" spans="1:6" x14ac:dyDescent="0.25">
      <c r="A836" s="17" t="s">
        <v>2778</v>
      </c>
      <c r="B836" s="33" t="s">
        <v>1877</v>
      </c>
      <c r="E836" s="44" t="s">
        <v>2786</v>
      </c>
      <c r="F836" s="36" t="s">
        <v>2788</v>
      </c>
    </row>
    <row r="837" spans="1:6" x14ac:dyDescent="0.25">
      <c r="A837" s="17" t="s">
        <v>2778</v>
      </c>
      <c r="B837" s="33" t="s">
        <v>1878</v>
      </c>
      <c r="E837" s="44" t="s">
        <v>2786</v>
      </c>
      <c r="F837" s="36" t="s">
        <v>2788</v>
      </c>
    </row>
    <row r="838" spans="1:6" x14ac:dyDescent="0.25">
      <c r="A838" s="17" t="s">
        <v>2778</v>
      </c>
      <c r="B838" s="33" t="s">
        <v>1879</v>
      </c>
      <c r="E838" s="44" t="s">
        <v>2786</v>
      </c>
      <c r="F838" s="36" t="s">
        <v>2788</v>
      </c>
    </row>
    <row r="839" spans="1:6" x14ac:dyDescent="0.25">
      <c r="A839" s="17" t="s">
        <v>2778</v>
      </c>
      <c r="B839" s="33" t="s">
        <v>1880</v>
      </c>
      <c r="E839" s="44" t="s">
        <v>2786</v>
      </c>
      <c r="F839" s="36" t="s">
        <v>2788</v>
      </c>
    </row>
    <row r="840" spans="1:6" x14ac:dyDescent="0.25">
      <c r="A840" s="17" t="s">
        <v>2778</v>
      </c>
      <c r="B840" s="33" t="s">
        <v>1881</v>
      </c>
      <c r="E840" s="44" t="s">
        <v>2786</v>
      </c>
      <c r="F840" s="36" t="s">
        <v>2788</v>
      </c>
    </row>
    <row r="841" spans="1:6" x14ac:dyDescent="0.25">
      <c r="A841" s="17" t="s">
        <v>2778</v>
      </c>
      <c r="B841" s="33" t="s">
        <v>1918</v>
      </c>
      <c r="E841" s="44" t="s">
        <v>2786</v>
      </c>
      <c r="F841" s="36" t="s">
        <v>2788</v>
      </c>
    </row>
    <row r="842" spans="1:6" x14ac:dyDescent="0.25">
      <c r="A842" s="17" t="s">
        <v>2778</v>
      </c>
      <c r="B842" s="33" t="s">
        <v>1919</v>
      </c>
      <c r="E842" s="44" t="s">
        <v>2786</v>
      </c>
      <c r="F842" s="36" t="s">
        <v>2788</v>
      </c>
    </row>
    <row r="843" spans="1:6" x14ac:dyDescent="0.25">
      <c r="A843" s="17" t="s">
        <v>2778</v>
      </c>
      <c r="B843" s="33" t="s">
        <v>1920</v>
      </c>
      <c r="E843" s="44" t="s">
        <v>2786</v>
      </c>
      <c r="F843" s="36" t="s">
        <v>2788</v>
      </c>
    </row>
    <row r="844" spans="1:6" x14ac:dyDescent="0.25">
      <c r="A844" s="17" t="s">
        <v>2778</v>
      </c>
      <c r="B844" s="33" t="s">
        <v>1921</v>
      </c>
      <c r="E844" s="44" t="s">
        <v>2786</v>
      </c>
      <c r="F844" s="36" t="s">
        <v>2788</v>
      </c>
    </row>
    <row r="845" spans="1:6" x14ac:dyDescent="0.25">
      <c r="A845" s="17" t="s">
        <v>2778</v>
      </c>
      <c r="B845" s="33" t="s">
        <v>1922</v>
      </c>
      <c r="E845" s="44" t="s">
        <v>2786</v>
      </c>
      <c r="F845" s="36" t="s">
        <v>2788</v>
      </c>
    </row>
    <row r="846" spans="1:6" x14ac:dyDescent="0.25">
      <c r="A846" s="17" t="s">
        <v>2778</v>
      </c>
      <c r="B846" s="33" t="s">
        <v>1923</v>
      </c>
      <c r="E846" s="44" t="s">
        <v>2786</v>
      </c>
      <c r="F846" s="36" t="s">
        <v>2788</v>
      </c>
    </row>
    <row r="847" spans="1:6" x14ac:dyDescent="0.25">
      <c r="A847" s="17" t="s">
        <v>2778</v>
      </c>
      <c r="B847" s="33" t="s">
        <v>1924</v>
      </c>
      <c r="E847" s="44" t="s">
        <v>2786</v>
      </c>
      <c r="F847" s="36" t="s">
        <v>2788</v>
      </c>
    </row>
    <row r="848" spans="1:6" x14ac:dyDescent="0.25">
      <c r="A848" s="17" t="s">
        <v>2778</v>
      </c>
      <c r="B848" s="33" t="s">
        <v>1925</v>
      </c>
      <c r="E848" s="44" t="s">
        <v>2786</v>
      </c>
      <c r="F848" s="36" t="s">
        <v>2788</v>
      </c>
    </row>
    <row r="849" spans="1:6" x14ac:dyDescent="0.25">
      <c r="A849" s="17" t="s">
        <v>2778</v>
      </c>
      <c r="B849" s="33" t="s">
        <v>1926</v>
      </c>
      <c r="E849" s="44" t="s">
        <v>2786</v>
      </c>
      <c r="F849" s="36" t="s">
        <v>2788</v>
      </c>
    </row>
    <row r="850" spans="1:6" x14ac:dyDescent="0.25">
      <c r="A850" s="17" t="s">
        <v>2778</v>
      </c>
      <c r="B850" s="33" t="s">
        <v>1927</v>
      </c>
      <c r="E850" s="44" t="s">
        <v>2786</v>
      </c>
      <c r="F850" s="36" t="s">
        <v>2788</v>
      </c>
    </row>
    <row r="851" spans="1:6" x14ac:dyDescent="0.25">
      <c r="A851" s="17" t="s">
        <v>2778</v>
      </c>
      <c r="B851" s="33" t="s">
        <v>1928</v>
      </c>
      <c r="E851" s="44" t="s">
        <v>2786</v>
      </c>
      <c r="F851" s="36" t="s">
        <v>2788</v>
      </c>
    </row>
    <row r="852" spans="1:6" x14ac:dyDescent="0.25">
      <c r="A852" s="17" t="s">
        <v>2778</v>
      </c>
      <c r="B852" s="33" t="s">
        <v>1929</v>
      </c>
      <c r="E852" s="44" t="s">
        <v>2786</v>
      </c>
      <c r="F852" s="36" t="s">
        <v>2788</v>
      </c>
    </row>
    <row r="853" spans="1:6" x14ac:dyDescent="0.25">
      <c r="A853" s="17" t="s">
        <v>2778</v>
      </c>
      <c r="B853" s="33" t="s">
        <v>1930</v>
      </c>
      <c r="E853" s="44" t="s">
        <v>2786</v>
      </c>
      <c r="F853" s="36" t="s">
        <v>2788</v>
      </c>
    </row>
    <row r="854" spans="1:6" x14ac:dyDescent="0.25">
      <c r="A854" s="17" t="s">
        <v>2778</v>
      </c>
      <c r="B854" s="33" t="s">
        <v>1931</v>
      </c>
      <c r="E854" s="44" t="s">
        <v>2786</v>
      </c>
      <c r="F854" s="36" t="s">
        <v>2788</v>
      </c>
    </row>
    <row r="855" spans="1:6" x14ac:dyDescent="0.25">
      <c r="A855" s="17" t="s">
        <v>2778</v>
      </c>
      <c r="B855" s="33" t="s">
        <v>1932</v>
      </c>
      <c r="E855" s="44" t="s">
        <v>2786</v>
      </c>
      <c r="F855" s="36" t="s">
        <v>2788</v>
      </c>
    </row>
    <row r="856" spans="1:6" x14ac:dyDescent="0.25">
      <c r="A856" s="17" t="s">
        <v>2778</v>
      </c>
      <c r="B856" s="33" t="s">
        <v>1933</v>
      </c>
      <c r="E856" s="44" t="s">
        <v>2786</v>
      </c>
      <c r="F856" s="36" t="s">
        <v>2788</v>
      </c>
    </row>
    <row r="857" spans="1:6" x14ac:dyDescent="0.25">
      <c r="A857" s="17" t="s">
        <v>2778</v>
      </c>
      <c r="B857" s="33" t="s">
        <v>1934</v>
      </c>
      <c r="E857" s="44" t="s">
        <v>2786</v>
      </c>
      <c r="F857" s="36" t="s">
        <v>2788</v>
      </c>
    </row>
    <row r="858" spans="1:6" x14ac:dyDescent="0.25">
      <c r="A858" s="17" t="s">
        <v>2778</v>
      </c>
      <c r="B858" s="33" t="s">
        <v>1935</v>
      </c>
      <c r="E858" s="44" t="s">
        <v>2786</v>
      </c>
      <c r="F858" s="36" t="s">
        <v>2788</v>
      </c>
    </row>
    <row r="859" spans="1:6" x14ac:dyDescent="0.25">
      <c r="A859" s="17" t="s">
        <v>2778</v>
      </c>
      <c r="B859" s="33" t="s">
        <v>1936</v>
      </c>
      <c r="E859" s="44" t="s">
        <v>2786</v>
      </c>
      <c r="F859" s="36" t="s">
        <v>2788</v>
      </c>
    </row>
    <row r="860" spans="1:6" x14ac:dyDescent="0.25">
      <c r="A860" s="17" t="s">
        <v>2778</v>
      </c>
      <c r="B860" s="33" t="s">
        <v>1937</v>
      </c>
      <c r="E860" s="44" t="s">
        <v>2786</v>
      </c>
      <c r="F860" s="36" t="s">
        <v>2788</v>
      </c>
    </row>
    <row r="861" spans="1:6" x14ac:dyDescent="0.25">
      <c r="A861" s="17" t="s">
        <v>2778</v>
      </c>
      <c r="B861" s="33" t="s">
        <v>1938</v>
      </c>
      <c r="E861" s="44" t="s">
        <v>2786</v>
      </c>
      <c r="F861" s="36" t="s">
        <v>2788</v>
      </c>
    </row>
    <row r="862" spans="1:6" x14ac:dyDescent="0.25">
      <c r="A862" s="17" t="s">
        <v>2778</v>
      </c>
      <c r="B862" s="33" t="s">
        <v>1939</v>
      </c>
      <c r="E862" s="44" t="s">
        <v>2786</v>
      </c>
      <c r="F862" s="36" t="s">
        <v>2788</v>
      </c>
    </row>
    <row r="863" spans="1:6" x14ac:dyDescent="0.25">
      <c r="A863" s="17" t="s">
        <v>2778</v>
      </c>
      <c r="B863" s="33" t="s">
        <v>1940</v>
      </c>
      <c r="E863" s="44" t="s">
        <v>2786</v>
      </c>
      <c r="F863" s="36" t="s">
        <v>2788</v>
      </c>
    </row>
    <row r="864" spans="1:6" x14ac:dyDescent="0.25">
      <c r="A864" s="17" t="s">
        <v>2778</v>
      </c>
      <c r="B864" s="33" t="s">
        <v>1941</v>
      </c>
      <c r="E864" s="44" t="s">
        <v>2786</v>
      </c>
      <c r="F864" s="36" t="s">
        <v>2788</v>
      </c>
    </row>
    <row r="865" spans="1:7" x14ac:dyDescent="0.25">
      <c r="A865" s="17" t="s">
        <v>2778</v>
      </c>
      <c r="B865" s="33" t="s">
        <v>1942</v>
      </c>
      <c r="E865" s="44" t="s">
        <v>2786</v>
      </c>
      <c r="F865" s="36" t="s">
        <v>2788</v>
      </c>
    </row>
    <row r="866" spans="1:7" x14ac:dyDescent="0.25">
      <c r="A866" s="17" t="s">
        <v>2778</v>
      </c>
      <c r="B866" s="33" t="s">
        <v>1943</v>
      </c>
      <c r="E866" s="44" t="s">
        <v>2786</v>
      </c>
      <c r="F866" s="36" t="s">
        <v>2788</v>
      </c>
    </row>
    <row r="867" spans="1:7" x14ac:dyDescent="0.25">
      <c r="A867" s="17" t="s">
        <v>2778</v>
      </c>
      <c r="B867" s="33" t="s">
        <v>1944</v>
      </c>
      <c r="E867" s="44" t="s">
        <v>2786</v>
      </c>
      <c r="F867" s="36" t="s">
        <v>2788</v>
      </c>
    </row>
    <row r="868" spans="1:7" x14ac:dyDescent="0.25">
      <c r="A868" s="17" t="s">
        <v>2778</v>
      </c>
      <c r="B868" s="33" t="s">
        <v>1945</v>
      </c>
      <c r="E868" s="44" t="s">
        <v>2786</v>
      </c>
      <c r="F868" s="36" t="s">
        <v>2788</v>
      </c>
    </row>
    <row r="869" spans="1:7" x14ac:dyDescent="0.25">
      <c r="A869" s="17" t="s">
        <v>2778</v>
      </c>
      <c r="B869" s="33" t="s">
        <v>1946</v>
      </c>
      <c r="E869" s="44" t="s">
        <v>2786</v>
      </c>
      <c r="F869" s="36" t="s">
        <v>2788</v>
      </c>
    </row>
    <row r="870" spans="1:7" x14ac:dyDescent="0.25">
      <c r="A870" s="17" t="s">
        <v>2778</v>
      </c>
      <c r="B870" s="33" t="s">
        <v>1947</v>
      </c>
      <c r="E870" s="44" t="s">
        <v>2786</v>
      </c>
      <c r="F870" s="36" t="s">
        <v>2788</v>
      </c>
    </row>
    <row r="871" spans="1:7" x14ac:dyDescent="0.25">
      <c r="A871" s="17" t="s">
        <v>2778</v>
      </c>
      <c r="B871" s="33" t="s">
        <v>1948</v>
      </c>
      <c r="E871" s="44" t="s">
        <v>2786</v>
      </c>
      <c r="F871" s="36" t="s">
        <v>2788</v>
      </c>
    </row>
    <row r="872" spans="1:7" x14ac:dyDescent="0.25">
      <c r="A872" s="17" t="s">
        <v>2778</v>
      </c>
      <c r="B872" s="33" t="s">
        <v>1949</v>
      </c>
      <c r="E872" s="44" t="s">
        <v>2786</v>
      </c>
      <c r="F872" s="36" t="s">
        <v>2788</v>
      </c>
    </row>
    <row r="873" spans="1:7" x14ac:dyDescent="0.25">
      <c r="A873" s="17" t="s">
        <v>2778</v>
      </c>
      <c r="B873" s="33" t="s">
        <v>1950</v>
      </c>
      <c r="E873" s="44" t="s">
        <v>2786</v>
      </c>
      <c r="F873" s="36" t="s">
        <v>2788</v>
      </c>
    </row>
    <row r="874" spans="1:7" x14ac:dyDescent="0.25">
      <c r="A874" s="17" t="s">
        <v>2778</v>
      </c>
      <c r="B874" s="33" t="s">
        <v>1951</v>
      </c>
      <c r="E874" s="44" t="s">
        <v>2786</v>
      </c>
      <c r="F874" s="36" t="s">
        <v>2788</v>
      </c>
    </row>
    <row r="875" spans="1:7" x14ac:dyDescent="0.25">
      <c r="A875" s="17" t="s">
        <v>2778</v>
      </c>
      <c r="B875" s="33" t="s">
        <v>1952</v>
      </c>
      <c r="E875" s="44" t="s">
        <v>2786</v>
      </c>
      <c r="F875" s="36" t="s">
        <v>2788</v>
      </c>
    </row>
    <row r="876" spans="1:7" ht="15.75" thickBot="1" x14ac:dyDescent="0.3">
      <c r="A876" s="17" t="s">
        <v>2778</v>
      </c>
      <c r="B876" s="33" t="s">
        <v>1953</v>
      </c>
      <c r="E876" s="44" t="s">
        <v>2786</v>
      </c>
      <c r="F876" s="36" t="s">
        <v>2788</v>
      </c>
    </row>
    <row r="877" spans="1:7" ht="15.75" thickBot="1" x14ac:dyDescent="0.3">
      <c r="A877" s="17" t="s">
        <v>2664</v>
      </c>
      <c r="B877" s="33" t="s">
        <v>1894</v>
      </c>
      <c r="C877" s="17" t="s">
        <v>311</v>
      </c>
      <c r="D877" s="17" t="s">
        <v>2514</v>
      </c>
      <c r="E877" s="41" t="s">
        <v>2776</v>
      </c>
      <c r="F877" s="36" t="s">
        <v>2509</v>
      </c>
      <c r="G877" s="35" t="s">
        <v>240</v>
      </c>
    </row>
    <row r="878" spans="1:7" ht="15.75" thickBot="1" x14ac:dyDescent="0.3">
      <c r="A878" s="17" t="s">
        <v>2664</v>
      </c>
      <c r="B878" s="33" t="s">
        <v>2682</v>
      </c>
      <c r="C878" s="17">
        <v>0</v>
      </c>
      <c r="D878" s="17">
        <v>1</v>
      </c>
      <c r="E878" s="41" t="s">
        <v>2776</v>
      </c>
      <c r="F878" s="36" t="s">
        <v>2509</v>
      </c>
      <c r="G878" s="35" t="s">
        <v>240</v>
      </c>
    </row>
    <row r="879" spans="1:7" x14ac:dyDescent="0.25">
      <c r="A879" s="17" t="s">
        <v>2664</v>
      </c>
      <c r="B879" s="33" t="s">
        <v>1902</v>
      </c>
      <c r="C879" s="17">
        <v>1</v>
      </c>
      <c r="D879" s="17">
        <v>0</v>
      </c>
      <c r="E879" s="41" t="s">
        <v>2776</v>
      </c>
      <c r="F879" s="36" t="s">
        <v>2509</v>
      </c>
      <c r="G879" s="35" t="s">
        <v>240</v>
      </c>
    </row>
    <row r="880" spans="1:7" x14ac:dyDescent="0.25">
      <c r="A880" s="17" t="s">
        <v>2778</v>
      </c>
      <c r="B880" s="33" t="s">
        <v>1981</v>
      </c>
      <c r="C880" s="17"/>
      <c r="D880" s="17"/>
      <c r="E880" s="44" t="s">
        <v>2786</v>
      </c>
      <c r="F880" s="36" t="s">
        <v>2788</v>
      </c>
    </row>
    <row r="881" spans="1:7" x14ac:dyDescent="0.25">
      <c r="A881" s="17" t="s">
        <v>2778</v>
      </c>
      <c r="B881" s="33" t="s">
        <v>1982</v>
      </c>
      <c r="C881" s="17"/>
      <c r="D881" s="17"/>
      <c r="E881" s="44" t="s">
        <v>2786</v>
      </c>
      <c r="F881" s="36" t="s">
        <v>2788</v>
      </c>
    </row>
    <row r="882" spans="1:7" x14ac:dyDescent="0.25">
      <c r="A882" s="17" t="s">
        <v>2778</v>
      </c>
      <c r="B882" s="33" t="s">
        <v>1983</v>
      </c>
      <c r="C882" s="17"/>
      <c r="D882" s="17"/>
      <c r="E882" s="44" t="s">
        <v>2786</v>
      </c>
      <c r="F882" s="36" t="s">
        <v>2788</v>
      </c>
    </row>
    <row r="883" spans="1:7" x14ac:dyDescent="0.25">
      <c r="A883" s="17" t="s">
        <v>2778</v>
      </c>
      <c r="B883" s="33" t="s">
        <v>1984</v>
      </c>
      <c r="C883" s="17"/>
      <c r="D883" s="17"/>
      <c r="E883" s="44" t="s">
        <v>2786</v>
      </c>
      <c r="F883" s="36" t="s">
        <v>2788</v>
      </c>
    </row>
    <row r="884" spans="1:7" x14ac:dyDescent="0.25">
      <c r="A884" s="17" t="s">
        <v>2778</v>
      </c>
      <c r="B884" s="33" t="s">
        <v>1985</v>
      </c>
      <c r="C884" s="17"/>
      <c r="D884" s="17"/>
      <c r="E884" s="44" t="s">
        <v>2786</v>
      </c>
      <c r="F884" s="36" t="s">
        <v>2788</v>
      </c>
    </row>
    <row r="885" spans="1:7" x14ac:dyDescent="0.25">
      <c r="A885" s="17" t="s">
        <v>2778</v>
      </c>
      <c r="B885" s="33" t="s">
        <v>1986</v>
      </c>
      <c r="E885" s="44" t="s">
        <v>2786</v>
      </c>
      <c r="F885" s="36" t="s">
        <v>2788</v>
      </c>
    </row>
    <row r="886" spans="1:7" x14ac:dyDescent="0.25">
      <c r="A886" s="17" t="s">
        <v>2778</v>
      </c>
      <c r="B886" s="33" t="s">
        <v>1987</v>
      </c>
      <c r="E886" s="44" t="s">
        <v>2786</v>
      </c>
      <c r="F886" s="36" t="s">
        <v>2788</v>
      </c>
    </row>
    <row r="887" spans="1:7" x14ac:dyDescent="0.25">
      <c r="A887" s="17" t="s">
        <v>2778</v>
      </c>
      <c r="B887" s="33" t="s">
        <v>1988</v>
      </c>
      <c r="E887" s="44" t="s">
        <v>2786</v>
      </c>
      <c r="F887" s="36" t="s">
        <v>2788</v>
      </c>
    </row>
    <row r="888" spans="1:7" x14ac:dyDescent="0.25">
      <c r="A888" s="17" t="s">
        <v>2778</v>
      </c>
      <c r="B888" s="33" t="s">
        <v>1989</v>
      </c>
      <c r="E888" s="44" t="s">
        <v>2786</v>
      </c>
      <c r="F888" s="36" t="s">
        <v>2788</v>
      </c>
    </row>
    <row r="889" spans="1:7" x14ac:dyDescent="0.25">
      <c r="A889" s="17" t="s">
        <v>2778</v>
      </c>
      <c r="B889" s="33" t="s">
        <v>1990</v>
      </c>
      <c r="E889" s="44" t="s">
        <v>2786</v>
      </c>
      <c r="F889" s="36" t="s">
        <v>2788</v>
      </c>
    </row>
    <row r="890" spans="1:7" x14ac:dyDescent="0.25">
      <c r="A890" s="17" t="s">
        <v>2778</v>
      </c>
      <c r="B890" s="33" t="s">
        <v>1991</v>
      </c>
      <c r="E890" s="44" t="s">
        <v>2786</v>
      </c>
      <c r="F890" s="36" t="s">
        <v>2788</v>
      </c>
    </row>
    <row r="891" spans="1:7" ht="15.75" thickBot="1" x14ac:dyDescent="0.3">
      <c r="A891" s="17" t="s">
        <v>2778</v>
      </c>
      <c r="B891" s="33" t="s">
        <v>1992</v>
      </c>
      <c r="E891" s="44" t="s">
        <v>2786</v>
      </c>
      <c r="F891" s="36" t="s">
        <v>2788</v>
      </c>
    </row>
    <row r="892" spans="1:7" ht="15.75" thickBot="1" x14ac:dyDescent="0.3">
      <c r="A892" s="17" t="s">
        <v>525</v>
      </c>
      <c r="B892" s="33" t="s">
        <v>1092</v>
      </c>
      <c r="C892" s="17" t="s">
        <v>510</v>
      </c>
      <c r="D892" s="17" t="s">
        <v>496</v>
      </c>
      <c r="E892" s="56" t="s">
        <v>2789</v>
      </c>
      <c r="F892" s="8" t="s">
        <v>2790</v>
      </c>
      <c r="G892" s="35" t="s">
        <v>240</v>
      </c>
    </row>
    <row r="893" spans="1:7" ht="15.75" thickBot="1" x14ac:dyDescent="0.3">
      <c r="A893" s="17" t="s">
        <v>585</v>
      </c>
      <c r="B893" s="33" t="s">
        <v>1092</v>
      </c>
      <c r="C893" s="17" t="s">
        <v>510</v>
      </c>
      <c r="D893" s="17" t="s">
        <v>496</v>
      </c>
      <c r="E893" s="56" t="s">
        <v>2789</v>
      </c>
      <c r="F893" s="8" t="s">
        <v>2790</v>
      </c>
      <c r="G893" s="35" t="s">
        <v>240</v>
      </c>
    </row>
    <row r="894" spans="1:7" ht="15.75" thickBot="1" x14ac:dyDescent="0.3">
      <c r="A894" s="17" t="s">
        <v>700</v>
      </c>
      <c r="B894" s="33" t="s">
        <v>1092</v>
      </c>
      <c r="C894" s="17" t="s">
        <v>690</v>
      </c>
      <c r="D894" s="17" t="s">
        <v>496</v>
      </c>
      <c r="E894" s="56" t="s">
        <v>2789</v>
      </c>
      <c r="F894" s="8" t="s">
        <v>2790</v>
      </c>
      <c r="G894" s="35" t="s">
        <v>240</v>
      </c>
    </row>
    <row r="895" spans="1:7" ht="15.75" thickBot="1" x14ac:dyDescent="0.3">
      <c r="A895" s="17" t="s">
        <v>718</v>
      </c>
      <c r="B895" s="33" t="s">
        <v>1092</v>
      </c>
      <c r="C895" s="17" t="s">
        <v>701</v>
      </c>
      <c r="D895" s="17" t="s">
        <v>496</v>
      </c>
      <c r="E895" s="56" t="s">
        <v>2789</v>
      </c>
      <c r="F895" s="8" t="s">
        <v>2790</v>
      </c>
      <c r="G895" s="35" t="s">
        <v>240</v>
      </c>
    </row>
    <row r="896" spans="1:7" ht="15.75" thickBot="1" x14ac:dyDescent="0.3">
      <c r="A896" s="17" t="s">
        <v>733</v>
      </c>
      <c r="B896" s="33" t="s">
        <v>1092</v>
      </c>
      <c r="C896" s="17" t="s">
        <v>510</v>
      </c>
      <c r="D896" s="17" t="s">
        <v>496</v>
      </c>
      <c r="E896" s="56" t="s">
        <v>2789</v>
      </c>
      <c r="F896" s="8" t="s">
        <v>2790</v>
      </c>
      <c r="G896" s="35" t="s">
        <v>240</v>
      </c>
    </row>
    <row r="897" spans="1:7" ht="15.75" thickBot="1" x14ac:dyDescent="0.3">
      <c r="A897" s="17" t="s">
        <v>743</v>
      </c>
      <c r="B897" s="33" t="s">
        <v>1092</v>
      </c>
      <c r="C897" s="17" t="s">
        <v>510</v>
      </c>
      <c r="D897" s="17" t="s">
        <v>496</v>
      </c>
      <c r="E897" s="56" t="s">
        <v>2789</v>
      </c>
      <c r="F897" s="8" t="s">
        <v>2790</v>
      </c>
      <c r="G897" s="35" t="s">
        <v>240</v>
      </c>
    </row>
    <row r="898" spans="1:7" ht="15.75" thickBot="1" x14ac:dyDescent="0.3">
      <c r="A898" s="17" t="s">
        <v>2563</v>
      </c>
      <c r="B898" s="33" t="s">
        <v>1092</v>
      </c>
      <c r="C898" s="17" t="s">
        <v>510</v>
      </c>
      <c r="D898" s="17" t="s">
        <v>496</v>
      </c>
      <c r="E898" s="56" t="s">
        <v>2789</v>
      </c>
      <c r="F898" s="8" t="s">
        <v>2790</v>
      </c>
      <c r="G898" s="35" t="s">
        <v>240</v>
      </c>
    </row>
    <row r="899" spans="1:7" ht="15.75" thickBot="1" x14ac:dyDescent="0.3">
      <c r="A899" s="17" t="s">
        <v>2573</v>
      </c>
      <c r="B899" s="33" t="s">
        <v>1092</v>
      </c>
      <c r="C899" s="17" t="s">
        <v>2102</v>
      </c>
      <c r="D899" s="17" t="s">
        <v>496</v>
      </c>
      <c r="E899" s="56" t="s">
        <v>2789</v>
      </c>
      <c r="F899" s="8" t="s">
        <v>2790</v>
      </c>
      <c r="G899" s="35" t="s">
        <v>240</v>
      </c>
    </row>
    <row r="900" spans="1:7" ht="15.75" thickBot="1" x14ac:dyDescent="0.3">
      <c r="A900" s="17" t="s">
        <v>2585</v>
      </c>
      <c r="B900" s="33" t="s">
        <v>1092</v>
      </c>
      <c r="C900" s="17" t="s">
        <v>690</v>
      </c>
      <c r="D900" s="17" t="s">
        <v>496</v>
      </c>
      <c r="E900" s="56" t="s">
        <v>2789</v>
      </c>
      <c r="F900" s="8" t="s">
        <v>2790</v>
      </c>
      <c r="G900" s="35" t="s">
        <v>240</v>
      </c>
    </row>
    <row r="901" spans="1:7" ht="15.75" thickBot="1" x14ac:dyDescent="0.3">
      <c r="A901" s="17" t="s">
        <v>2595</v>
      </c>
      <c r="B901" s="33" t="s">
        <v>1092</v>
      </c>
      <c r="C901" s="17" t="s">
        <v>2109</v>
      </c>
      <c r="D901" s="17" t="s">
        <v>496</v>
      </c>
      <c r="E901" s="56" t="s">
        <v>2789</v>
      </c>
      <c r="F901" s="8" t="s">
        <v>2790</v>
      </c>
      <c r="G901" s="35" t="s">
        <v>240</v>
      </c>
    </row>
    <row r="902" spans="1:7" ht="15.75" thickBot="1" x14ac:dyDescent="0.3">
      <c r="A902" s="17" t="s">
        <v>2616</v>
      </c>
      <c r="B902" s="33" t="s">
        <v>1092</v>
      </c>
      <c r="C902" s="17" t="s">
        <v>2102</v>
      </c>
      <c r="D902" s="17" t="s">
        <v>496</v>
      </c>
      <c r="E902" s="56" t="s">
        <v>2789</v>
      </c>
      <c r="F902" s="8" t="s">
        <v>2790</v>
      </c>
      <c r="G902" s="35" t="s">
        <v>240</v>
      </c>
    </row>
    <row r="903" spans="1:7" ht="15.75" thickBot="1" x14ac:dyDescent="0.3">
      <c r="A903" s="17" t="s">
        <v>2622</v>
      </c>
      <c r="B903" s="33" t="s">
        <v>1092</v>
      </c>
      <c r="C903" s="17" t="s">
        <v>690</v>
      </c>
      <c r="D903" s="17" t="s">
        <v>496</v>
      </c>
      <c r="E903" s="56" t="s">
        <v>2789</v>
      </c>
      <c r="F903" s="8" t="s">
        <v>2790</v>
      </c>
      <c r="G903" s="35" t="s">
        <v>240</v>
      </c>
    </row>
    <row r="904" spans="1:7" ht="15.75" thickBot="1" x14ac:dyDescent="0.3">
      <c r="A904" s="17" t="s">
        <v>2637</v>
      </c>
      <c r="B904" s="33" t="s">
        <v>1092</v>
      </c>
      <c r="C904" s="17" t="s">
        <v>510</v>
      </c>
      <c r="D904" s="17" t="s">
        <v>496</v>
      </c>
      <c r="E904" s="56" t="s">
        <v>2789</v>
      </c>
      <c r="F904" s="8" t="s">
        <v>2790</v>
      </c>
      <c r="G904" s="35" t="s">
        <v>240</v>
      </c>
    </row>
    <row r="905" spans="1:7" ht="15.75" thickBot="1" x14ac:dyDescent="0.3">
      <c r="A905" s="17" t="s">
        <v>2650</v>
      </c>
      <c r="B905" s="33" t="s">
        <v>1092</v>
      </c>
      <c r="C905" s="17" t="s">
        <v>690</v>
      </c>
      <c r="D905" s="17" t="s">
        <v>496</v>
      </c>
      <c r="E905" s="56" t="s">
        <v>2789</v>
      </c>
      <c r="F905" s="8" t="s">
        <v>2790</v>
      </c>
      <c r="G905" s="35" t="s">
        <v>240</v>
      </c>
    </row>
    <row r="906" spans="1:7" x14ac:dyDescent="0.25">
      <c r="A906" s="17" t="s">
        <v>2670</v>
      </c>
      <c r="B906" s="33" t="s">
        <v>1092</v>
      </c>
      <c r="C906" s="17" t="s">
        <v>690</v>
      </c>
      <c r="D906" s="17" t="s">
        <v>496</v>
      </c>
      <c r="E906" s="56" t="s">
        <v>2789</v>
      </c>
      <c r="F906" s="8" t="s">
        <v>2790</v>
      </c>
      <c r="G906" s="35" t="s">
        <v>240</v>
      </c>
    </row>
    <row r="907" spans="1:7" x14ac:dyDescent="0.25">
      <c r="A907" s="17" t="s">
        <v>2778</v>
      </c>
      <c r="B907" s="33" t="s">
        <v>2005</v>
      </c>
      <c r="E907" s="44" t="s">
        <v>2786</v>
      </c>
      <c r="F907" s="36" t="s">
        <v>2788</v>
      </c>
    </row>
    <row r="908" spans="1:7" x14ac:dyDescent="0.25">
      <c r="A908" s="17" t="s">
        <v>2778</v>
      </c>
      <c r="B908" s="33" t="s">
        <v>2006</v>
      </c>
      <c r="E908" s="44" t="s">
        <v>2786</v>
      </c>
      <c r="F908" s="36" t="s">
        <v>2788</v>
      </c>
    </row>
    <row r="909" spans="1:7" x14ac:dyDescent="0.25">
      <c r="A909" s="17" t="s">
        <v>2778</v>
      </c>
      <c r="B909" s="33" t="s">
        <v>2007</v>
      </c>
      <c r="E909" s="44" t="s">
        <v>2786</v>
      </c>
      <c r="F909" s="36" t="s">
        <v>2788</v>
      </c>
    </row>
    <row r="910" spans="1:7" x14ac:dyDescent="0.25">
      <c r="A910" s="17" t="s">
        <v>2778</v>
      </c>
      <c r="B910" s="33" t="s">
        <v>2008</v>
      </c>
      <c r="E910" s="44" t="s">
        <v>2786</v>
      </c>
      <c r="F910" s="36" t="s">
        <v>2788</v>
      </c>
    </row>
    <row r="911" spans="1:7" x14ac:dyDescent="0.25">
      <c r="A911" s="17" t="s">
        <v>2778</v>
      </c>
      <c r="B911" s="33" t="s">
        <v>2009</v>
      </c>
      <c r="E911" s="44" t="s">
        <v>2786</v>
      </c>
      <c r="F911" s="36" t="s">
        <v>2788</v>
      </c>
    </row>
    <row r="912" spans="1:7" x14ac:dyDescent="0.25">
      <c r="A912" s="17" t="s">
        <v>2778</v>
      </c>
      <c r="B912" s="33" t="s">
        <v>2010</v>
      </c>
      <c r="E912" s="44" t="s">
        <v>2786</v>
      </c>
      <c r="F912" s="36" t="s">
        <v>2788</v>
      </c>
    </row>
    <row r="913" spans="1:7" x14ac:dyDescent="0.25">
      <c r="A913" s="17" t="s">
        <v>2778</v>
      </c>
      <c r="B913" s="33" t="s">
        <v>2011</v>
      </c>
      <c r="E913" s="44" t="s">
        <v>2786</v>
      </c>
      <c r="F913" s="36" t="s">
        <v>2788</v>
      </c>
    </row>
    <row r="914" spans="1:7" x14ac:dyDescent="0.25">
      <c r="A914" s="17" t="s">
        <v>2778</v>
      </c>
      <c r="B914" s="33" t="s">
        <v>2012</v>
      </c>
      <c r="E914" s="44" t="s">
        <v>2786</v>
      </c>
      <c r="F914" s="36" t="s">
        <v>2788</v>
      </c>
    </row>
    <row r="915" spans="1:7" x14ac:dyDescent="0.25">
      <c r="A915" s="17" t="s">
        <v>2778</v>
      </c>
      <c r="B915" s="33" t="s">
        <v>2013</v>
      </c>
      <c r="C915" s="17"/>
      <c r="D915" s="17"/>
      <c r="E915" s="44" t="s">
        <v>2786</v>
      </c>
      <c r="F915" s="36" t="s">
        <v>2788</v>
      </c>
    </row>
    <row r="916" spans="1:7" x14ac:dyDescent="0.25">
      <c r="A916" s="17" t="s">
        <v>2778</v>
      </c>
      <c r="B916" s="33" t="s">
        <v>2014</v>
      </c>
      <c r="C916" s="17"/>
      <c r="D916" s="17"/>
      <c r="E916" s="44" t="s">
        <v>2786</v>
      </c>
      <c r="F916" s="36" t="s">
        <v>2788</v>
      </c>
    </row>
    <row r="917" spans="1:7" x14ac:dyDescent="0.25">
      <c r="A917" s="17" t="s">
        <v>2778</v>
      </c>
      <c r="B917" s="33" t="s">
        <v>2015</v>
      </c>
      <c r="C917" s="17"/>
      <c r="D917" s="17"/>
      <c r="E917" s="44" t="s">
        <v>2786</v>
      </c>
      <c r="F917" s="36" t="s">
        <v>2788</v>
      </c>
    </row>
    <row r="918" spans="1:7" ht="15.75" thickBot="1" x14ac:dyDescent="0.3">
      <c r="A918" s="17" t="s">
        <v>2778</v>
      </c>
      <c r="B918" s="33" t="s">
        <v>2016</v>
      </c>
      <c r="C918" s="17"/>
      <c r="D918" s="17"/>
      <c r="E918" s="44" t="s">
        <v>2786</v>
      </c>
      <c r="F918" s="36" t="s">
        <v>2788</v>
      </c>
    </row>
    <row r="919" spans="1:7" ht="15.75" thickBot="1" x14ac:dyDescent="0.3">
      <c r="A919" s="17" t="s">
        <v>603</v>
      </c>
      <c r="B919" s="33" t="s">
        <v>1358</v>
      </c>
      <c r="C919" s="17" t="s">
        <v>586</v>
      </c>
      <c r="D919" s="17" t="s">
        <v>2860</v>
      </c>
      <c r="E919" s="39" t="s">
        <v>2510</v>
      </c>
      <c r="F919" s="36" t="s">
        <v>2862</v>
      </c>
      <c r="G919" s="35" t="s">
        <v>240</v>
      </c>
    </row>
    <row r="920" spans="1:7" ht="15.75" thickBot="1" x14ac:dyDescent="0.3">
      <c r="A920" s="17" t="s">
        <v>603</v>
      </c>
      <c r="B920" s="33" t="s">
        <v>1373</v>
      </c>
      <c r="C920" s="17">
        <v>1</v>
      </c>
      <c r="D920" s="17">
        <v>0</v>
      </c>
      <c r="E920" s="39" t="s">
        <v>2510</v>
      </c>
      <c r="F920" s="36" t="s">
        <v>2862</v>
      </c>
      <c r="G920" s="35" t="s">
        <v>240</v>
      </c>
    </row>
    <row r="921" spans="1:7" x14ac:dyDescent="0.25">
      <c r="A921" s="17" t="s">
        <v>540</v>
      </c>
      <c r="B921" s="33" t="s">
        <v>1377</v>
      </c>
      <c r="C921" s="17" t="s">
        <v>527</v>
      </c>
      <c r="D921" s="17" t="s">
        <v>2047</v>
      </c>
      <c r="E921" s="42" t="s">
        <v>2085</v>
      </c>
      <c r="F921" s="36" t="s">
        <v>2874</v>
      </c>
      <c r="G921" s="35" t="s">
        <v>240</v>
      </c>
    </row>
    <row r="922" spans="1:7" s="3" customFormat="1" ht="15.75" thickBot="1" x14ac:dyDescent="0.3">
      <c r="A922" s="10"/>
      <c r="B922" s="76" t="s">
        <v>1391</v>
      </c>
      <c r="C922" s="10"/>
      <c r="D922" s="10"/>
      <c r="E922" s="75"/>
    </row>
    <row r="923" spans="1:7" ht="16.5" thickTop="1" thickBot="1" x14ac:dyDescent="0.3">
      <c r="A923" s="17" t="s">
        <v>2729</v>
      </c>
      <c r="B923" s="33" t="s">
        <v>1400</v>
      </c>
      <c r="C923" s="17" t="s">
        <v>2754</v>
      </c>
      <c r="D923" s="17" t="s">
        <v>468</v>
      </c>
      <c r="E923" s="42" t="s">
        <v>2085</v>
      </c>
      <c r="F923" s="36" t="s">
        <v>2903</v>
      </c>
      <c r="G923" s="35" t="s">
        <v>240</v>
      </c>
    </row>
    <row r="924" spans="1:7" ht="15.75" thickBot="1" x14ac:dyDescent="0.3">
      <c r="A924" s="17" t="s">
        <v>2729</v>
      </c>
      <c r="B924" s="33" t="s">
        <v>1404</v>
      </c>
      <c r="C924" s="17">
        <v>1</v>
      </c>
      <c r="D924" s="17">
        <v>0</v>
      </c>
      <c r="E924" s="42" t="s">
        <v>2085</v>
      </c>
      <c r="F924" s="36" t="s">
        <v>2903</v>
      </c>
      <c r="G924" s="35" t="s">
        <v>240</v>
      </c>
    </row>
    <row r="925" spans="1:7" ht="15.75" thickBot="1" x14ac:dyDescent="0.3">
      <c r="A925" s="17" t="s">
        <v>328</v>
      </c>
      <c r="B925" s="33" t="s">
        <v>1400</v>
      </c>
      <c r="C925" s="17" t="s">
        <v>311</v>
      </c>
      <c r="D925" s="17" t="s">
        <v>337</v>
      </c>
      <c r="E925" s="38" t="s">
        <v>2086</v>
      </c>
      <c r="F925" s="36" t="s">
        <v>2904</v>
      </c>
      <c r="G925" s="35" t="s">
        <v>240</v>
      </c>
    </row>
    <row r="926" spans="1:7" ht="15.75" thickBot="1" x14ac:dyDescent="0.3">
      <c r="A926" s="17" t="s">
        <v>328</v>
      </c>
      <c r="B926" s="33" t="s">
        <v>1404</v>
      </c>
      <c r="C926" s="17">
        <v>1</v>
      </c>
      <c r="D926" s="17">
        <v>0</v>
      </c>
      <c r="E926" s="38" t="s">
        <v>2086</v>
      </c>
      <c r="F926" s="36" t="s">
        <v>2087</v>
      </c>
      <c r="G926" s="35" t="s">
        <v>240</v>
      </c>
    </row>
    <row r="927" spans="1:7" ht="15.75" thickBot="1" x14ac:dyDescent="0.3">
      <c r="A927" s="17" t="s">
        <v>328</v>
      </c>
      <c r="B927" s="33" t="s">
        <v>1403</v>
      </c>
      <c r="C927" s="17">
        <v>0</v>
      </c>
      <c r="D927" s="17">
        <v>1</v>
      </c>
      <c r="E927" s="38" t="s">
        <v>2086</v>
      </c>
      <c r="F927" s="36" t="s">
        <v>2087</v>
      </c>
      <c r="G927" s="35" t="s">
        <v>240</v>
      </c>
    </row>
    <row r="928" spans="1:7" ht="15.75" thickBot="1" x14ac:dyDescent="0.3">
      <c r="A928" s="17" t="s">
        <v>2772</v>
      </c>
      <c r="B928" s="33" t="s">
        <v>1400</v>
      </c>
      <c r="C928" s="17" t="s">
        <v>2732</v>
      </c>
      <c r="D928" s="17" t="s">
        <v>355</v>
      </c>
      <c r="E928" s="42" t="s">
        <v>2085</v>
      </c>
      <c r="F928" s="36" t="s">
        <v>2903</v>
      </c>
      <c r="G928" s="35" t="s">
        <v>240</v>
      </c>
    </row>
    <row r="929" spans="1:7" ht="15.75" thickBot="1" x14ac:dyDescent="0.3">
      <c r="A929" s="17" t="s">
        <v>2772</v>
      </c>
      <c r="B929" s="33" t="s">
        <v>1404</v>
      </c>
      <c r="C929" s="17">
        <v>1</v>
      </c>
      <c r="D929" s="17">
        <v>0</v>
      </c>
      <c r="E929" s="42" t="s">
        <v>2085</v>
      </c>
      <c r="F929" s="36" t="s">
        <v>2903</v>
      </c>
      <c r="G929" s="35" t="s">
        <v>240</v>
      </c>
    </row>
    <row r="930" spans="1:7" ht="15.75" thickBot="1" x14ac:dyDescent="0.3">
      <c r="A930" s="17" t="s">
        <v>628</v>
      </c>
      <c r="B930" s="33" t="s">
        <v>1358</v>
      </c>
      <c r="C930" s="17" t="s">
        <v>2047</v>
      </c>
      <c r="D930" s="17" t="s">
        <v>311</v>
      </c>
      <c r="E930" s="41" t="s">
        <v>2048</v>
      </c>
      <c r="F930" s="36" t="s">
        <v>2907</v>
      </c>
      <c r="G930" s="35" t="s">
        <v>240</v>
      </c>
    </row>
    <row r="931" spans="1:7" ht="15.75" thickBot="1" x14ac:dyDescent="0.3">
      <c r="A931" s="17" t="s">
        <v>2908</v>
      </c>
      <c r="B931" s="33" t="s">
        <v>1373</v>
      </c>
      <c r="C931" s="17" t="s">
        <v>2047</v>
      </c>
      <c r="D931" s="17">
        <v>1</v>
      </c>
      <c r="E931" s="41" t="s">
        <v>2048</v>
      </c>
      <c r="F931" s="36" t="s">
        <v>2907</v>
      </c>
      <c r="G931" s="35" t="s">
        <v>240</v>
      </c>
    </row>
    <row r="932" spans="1:7" ht="15.75" thickBot="1" x14ac:dyDescent="0.3">
      <c r="A932" s="17" t="s">
        <v>377</v>
      </c>
      <c r="B932" s="33" t="s">
        <v>1358</v>
      </c>
      <c r="C932" s="17" t="s">
        <v>2047</v>
      </c>
      <c r="D932" s="17" t="s">
        <v>2909</v>
      </c>
      <c r="E932" s="41" t="s">
        <v>2048</v>
      </c>
      <c r="F932" s="36" t="s">
        <v>2520</v>
      </c>
      <c r="G932" s="35" t="s">
        <v>240</v>
      </c>
    </row>
    <row r="933" spans="1:7" ht="15.75" thickBot="1" x14ac:dyDescent="0.3">
      <c r="A933" s="17" t="s">
        <v>278</v>
      </c>
      <c r="B933" s="33" t="s">
        <v>1358</v>
      </c>
      <c r="C933" s="17" t="s">
        <v>2047</v>
      </c>
      <c r="D933" s="17" t="s">
        <v>2910</v>
      </c>
      <c r="E933" s="41" t="s">
        <v>2048</v>
      </c>
      <c r="F933" s="36" t="s">
        <v>2520</v>
      </c>
      <c r="G933" s="35" t="s">
        <v>240</v>
      </c>
    </row>
    <row r="934" spans="1:7" ht="15.75" thickBot="1" x14ac:dyDescent="0.3">
      <c r="A934" s="17" t="s">
        <v>305</v>
      </c>
      <c r="B934" s="33" t="s">
        <v>1358</v>
      </c>
      <c r="C934" s="17" t="s">
        <v>2047</v>
      </c>
      <c r="D934" s="17" t="s">
        <v>2910</v>
      </c>
      <c r="E934" s="41" t="s">
        <v>2048</v>
      </c>
      <c r="F934" s="36" t="s">
        <v>2520</v>
      </c>
      <c r="G934" s="35" t="s">
        <v>240</v>
      </c>
    </row>
    <row r="935" spans="1:7" ht="15.75" thickBot="1" x14ac:dyDescent="0.3">
      <c r="A935" s="17" t="s">
        <v>349</v>
      </c>
      <c r="B935" s="33" t="s">
        <v>1358</v>
      </c>
      <c r="C935" s="17" t="s">
        <v>2047</v>
      </c>
      <c r="D935" s="17" t="s">
        <v>311</v>
      </c>
      <c r="E935" s="41" t="s">
        <v>2048</v>
      </c>
      <c r="F935" s="36" t="s">
        <v>2520</v>
      </c>
      <c r="G935" s="35" t="s">
        <v>240</v>
      </c>
    </row>
    <row r="936" spans="1:7" ht="15.75" thickBot="1" x14ac:dyDescent="0.3">
      <c r="A936" s="17" t="s">
        <v>349</v>
      </c>
      <c r="B936" s="33" t="s">
        <v>1376</v>
      </c>
      <c r="C936" s="17" t="s">
        <v>2047</v>
      </c>
      <c r="D936" s="17" t="s">
        <v>2913</v>
      </c>
      <c r="E936" s="41" t="s">
        <v>2048</v>
      </c>
      <c r="F936" s="36" t="s">
        <v>2520</v>
      </c>
      <c r="G936" s="35" t="s">
        <v>240</v>
      </c>
    </row>
    <row r="937" spans="1:7" ht="15.75" thickBot="1" x14ac:dyDescent="0.3">
      <c r="A937" s="17" t="s">
        <v>494</v>
      </c>
      <c r="B937" s="33" t="s">
        <v>1358</v>
      </c>
      <c r="C937" s="17" t="s">
        <v>2047</v>
      </c>
      <c r="D937" s="17" t="s">
        <v>311</v>
      </c>
      <c r="E937" s="41" t="s">
        <v>2048</v>
      </c>
      <c r="F937" s="36" t="s">
        <v>2520</v>
      </c>
      <c r="G937" s="35" t="s">
        <v>240</v>
      </c>
    </row>
    <row r="938" spans="1:7" ht="15.75" thickBot="1" x14ac:dyDescent="0.3">
      <c r="A938" s="17" t="s">
        <v>494</v>
      </c>
      <c r="B938" s="33" t="s">
        <v>1376</v>
      </c>
      <c r="C938" s="17" t="s">
        <v>2047</v>
      </c>
      <c r="D938" s="17" t="s">
        <v>2913</v>
      </c>
      <c r="E938" s="41" t="s">
        <v>2048</v>
      </c>
      <c r="F938" s="36" t="s">
        <v>2520</v>
      </c>
      <c r="G938" s="35" t="s">
        <v>240</v>
      </c>
    </row>
    <row r="939" spans="1:7" ht="15.75" thickBot="1" x14ac:dyDescent="0.3">
      <c r="A939" s="17" t="s">
        <v>678</v>
      </c>
      <c r="B939" s="33" t="s">
        <v>1358</v>
      </c>
      <c r="C939" s="17" t="s">
        <v>2047</v>
      </c>
      <c r="D939" s="17" t="s">
        <v>311</v>
      </c>
      <c r="E939" s="41" t="s">
        <v>2048</v>
      </c>
      <c r="F939" s="36" t="s">
        <v>2520</v>
      </c>
      <c r="G939" s="35" t="s">
        <v>240</v>
      </c>
    </row>
    <row r="940" spans="1:7" ht="15.75" thickBot="1" x14ac:dyDescent="0.3">
      <c r="A940" s="17" t="s">
        <v>678</v>
      </c>
      <c r="B940" s="33" t="s">
        <v>1376</v>
      </c>
      <c r="C940" s="17" t="s">
        <v>2047</v>
      </c>
      <c r="D940" s="17" t="s">
        <v>2913</v>
      </c>
      <c r="E940" s="41" t="s">
        <v>2048</v>
      </c>
      <c r="F940" s="36" t="s">
        <v>2520</v>
      </c>
      <c r="G940" s="35" t="s">
        <v>240</v>
      </c>
    </row>
    <row r="941" spans="1:7" ht="15.75" thickBot="1" x14ac:dyDescent="0.3">
      <c r="A941" s="17" t="s">
        <v>2622</v>
      </c>
      <c r="B941" s="33" t="s">
        <v>1358</v>
      </c>
      <c r="C941" s="17" t="s">
        <v>2047</v>
      </c>
      <c r="D941" s="17" t="s">
        <v>2911</v>
      </c>
      <c r="E941" s="41" t="s">
        <v>2048</v>
      </c>
      <c r="F941" s="36" t="s">
        <v>2520</v>
      </c>
      <c r="G941" s="35" t="s">
        <v>240</v>
      </c>
    </row>
    <row r="942" spans="1:7" ht="15.75" thickBot="1" x14ac:dyDescent="0.3">
      <c r="A942" s="17" t="s">
        <v>688</v>
      </c>
      <c r="B942" s="33" t="s">
        <v>1358</v>
      </c>
      <c r="C942" s="17" t="s">
        <v>2047</v>
      </c>
      <c r="D942" s="17" t="s">
        <v>2916</v>
      </c>
      <c r="E942" s="41" t="s">
        <v>2048</v>
      </c>
      <c r="F942" s="36" t="s">
        <v>2520</v>
      </c>
      <c r="G942" s="35" t="s">
        <v>240</v>
      </c>
    </row>
    <row r="943" spans="1:7" ht="15.75" thickBot="1" x14ac:dyDescent="0.3">
      <c r="A943" s="17" t="s">
        <v>755</v>
      </c>
      <c r="B943" s="33" t="s">
        <v>1358</v>
      </c>
      <c r="C943" s="17" t="s">
        <v>2047</v>
      </c>
      <c r="D943" s="17" t="s">
        <v>2915</v>
      </c>
      <c r="E943" s="41" t="s">
        <v>2048</v>
      </c>
      <c r="F943" s="36" t="s">
        <v>2520</v>
      </c>
      <c r="G943" s="35" t="s">
        <v>240</v>
      </c>
    </row>
    <row r="944" spans="1:7" ht="15.75" thickBot="1" x14ac:dyDescent="0.3">
      <c r="A944" s="17" t="s">
        <v>2629</v>
      </c>
      <c r="B944" s="33" t="s">
        <v>1358</v>
      </c>
      <c r="C944" s="17" t="s">
        <v>2047</v>
      </c>
      <c r="D944" s="17" t="s">
        <v>542</v>
      </c>
      <c r="E944" s="41" t="s">
        <v>2048</v>
      </c>
      <c r="F944" s="36" t="s">
        <v>2520</v>
      </c>
      <c r="G944" s="35" t="s">
        <v>240</v>
      </c>
    </row>
    <row r="945" spans="1:7" ht="15.75" thickBot="1" x14ac:dyDescent="0.3">
      <c r="A945" s="17" t="s">
        <v>2646</v>
      </c>
      <c r="B945" s="33" t="s">
        <v>1358</v>
      </c>
      <c r="C945" s="17" t="s">
        <v>2047</v>
      </c>
      <c r="D945" s="17" t="s">
        <v>2917</v>
      </c>
      <c r="E945" s="41" t="s">
        <v>2048</v>
      </c>
      <c r="F945" s="36" t="s">
        <v>2520</v>
      </c>
      <c r="G945" s="35" t="s">
        <v>240</v>
      </c>
    </row>
    <row r="946" spans="1:7" ht="15.75" thickBot="1" x14ac:dyDescent="0.3">
      <c r="A946" s="17" t="s">
        <v>2664</v>
      </c>
      <c r="B946" s="33" t="s">
        <v>1358</v>
      </c>
      <c r="C946" s="17" t="s">
        <v>2047</v>
      </c>
      <c r="D946" s="17" t="s">
        <v>2915</v>
      </c>
      <c r="E946" s="41" t="s">
        <v>2048</v>
      </c>
      <c r="F946" s="36" t="s">
        <v>2520</v>
      </c>
      <c r="G946" s="35" t="s">
        <v>240</v>
      </c>
    </row>
    <row r="947" spans="1:7" ht="15.75" thickBot="1" x14ac:dyDescent="0.3">
      <c r="A947" s="17" t="s">
        <v>328</v>
      </c>
      <c r="B947" s="33" t="s">
        <v>1358</v>
      </c>
      <c r="C947" s="17" t="s">
        <v>2047</v>
      </c>
      <c r="D947" s="17" t="s">
        <v>2927</v>
      </c>
      <c r="E947" s="41" t="s">
        <v>2048</v>
      </c>
      <c r="F947" s="36" t="s">
        <v>2520</v>
      </c>
      <c r="G947" s="35" t="s">
        <v>240</v>
      </c>
    </row>
    <row r="948" spans="1:7" ht="15.75" thickBot="1" x14ac:dyDescent="0.3">
      <c r="A948" s="17" t="s">
        <v>407</v>
      </c>
      <c r="B948" s="33" t="s">
        <v>1358</v>
      </c>
      <c r="C948" s="17" t="s">
        <v>2047</v>
      </c>
      <c r="D948" s="17" t="s">
        <v>2928</v>
      </c>
      <c r="E948" s="41" t="s">
        <v>2048</v>
      </c>
      <c r="F948" s="36" t="s">
        <v>2520</v>
      </c>
      <c r="G948" s="35" t="s">
        <v>240</v>
      </c>
    </row>
    <row r="949" spans="1:7" ht="15.75" thickBot="1" x14ac:dyDescent="0.3">
      <c r="A949" s="17" t="s">
        <v>483</v>
      </c>
      <c r="B949" s="33" t="s">
        <v>1358</v>
      </c>
      <c r="C949" s="17" t="s">
        <v>2047</v>
      </c>
      <c r="D949" s="17" t="s">
        <v>2929</v>
      </c>
      <c r="E949" s="41" t="s">
        <v>2048</v>
      </c>
      <c r="F949" s="36" t="s">
        <v>2520</v>
      </c>
      <c r="G949" s="35" t="s">
        <v>240</v>
      </c>
    </row>
    <row r="950" spans="1:7" ht="15.75" thickBot="1" x14ac:dyDescent="0.3">
      <c r="A950" s="17" t="s">
        <v>525</v>
      </c>
      <c r="B950" s="33" t="s">
        <v>1358</v>
      </c>
      <c r="C950" s="17" t="s">
        <v>2047</v>
      </c>
      <c r="D950" s="17" t="s">
        <v>2927</v>
      </c>
      <c r="E950" s="41" t="s">
        <v>2048</v>
      </c>
      <c r="F950" s="36" t="s">
        <v>2520</v>
      </c>
      <c r="G950" s="35" t="s">
        <v>240</v>
      </c>
    </row>
    <row r="951" spans="1:7" ht="15.75" thickBot="1" x14ac:dyDescent="0.3">
      <c r="A951" s="17" t="s">
        <v>570</v>
      </c>
      <c r="B951" s="33" t="s">
        <v>1358</v>
      </c>
      <c r="C951" s="17" t="s">
        <v>2047</v>
      </c>
      <c r="D951" s="17" t="s">
        <v>2925</v>
      </c>
      <c r="E951" s="41" t="s">
        <v>2048</v>
      </c>
      <c r="F951" s="36" t="s">
        <v>2520</v>
      </c>
      <c r="G951" s="35" t="s">
        <v>240</v>
      </c>
    </row>
    <row r="952" spans="1:7" ht="15.75" thickBot="1" x14ac:dyDescent="0.3">
      <c r="A952" s="17" t="s">
        <v>663</v>
      </c>
      <c r="B952" s="33" t="s">
        <v>1358</v>
      </c>
      <c r="C952" s="17" t="s">
        <v>2047</v>
      </c>
      <c r="D952" s="17" t="s">
        <v>2926</v>
      </c>
      <c r="E952" s="41" t="s">
        <v>2048</v>
      </c>
      <c r="F952" s="36" t="s">
        <v>2520</v>
      </c>
      <c r="G952" s="35" t="s">
        <v>240</v>
      </c>
    </row>
    <row r="953" spans="1:7" ht="15.75" thickBot="1" x14ac:dyDescent="0.3">
      <c r="A953" s="17" t="s">
        <v>769</v>
      </c>
      <c r="B953" s="33" t="s">
        <v>1358</v>
      </c>
      <c r="C953" s="17" t="s">
        <v>2047</v>
      </c>
      <c r="D953" s="17" t="s">
        <v>2930</v>
      </c>
      <c r="E953" s="41" t="s">
        <v>2048</v>
      </c>
      <c r="F953" s="36" t="s">
        <v>2520</v>
      </c>
      <c r="G953" s="35" t="s">
        <v>240</v>
      </c>
    </row>
    <row r="954" spans="1:7" ht="15.75" thickBot="1" x14ac:dyDescent="0.3">
      <c r="A954" s="17" t="s">
        <v>781</v>
      </c>
      <c r="B954" s="33" t="s">
        <v>1358</v>
      </c>
      <c r="C954" s="17" t="s">
        <v>2047</v>
      </c>
      <c r="D954" s="17" t="s">
        <v>2931</v>
      </c>
      <c r="E954" s="41" t="s">
        <v>2048</v>
      </c>
      <c r="F954" s="36" t="s">
        <v>2520</v>
      </c>
      <c r="G954" s="35" t="s">
        <v>240</v>
      </c>
    </row>
    <row r="955" spans="1:7" ht="15.75" thickBot="1" x14ac:dyDescent="0.3">
      <c r="A955" s="17" t="s">
        <v>2028</v>
      </c>
      <c r="B955" s="33" t="s">
        <v>1358</v>
      </c>
      <c r="C955" s="17" t="s">
        <v>2047</v>
      </c>
      <c r="D955" s="17" t="s">
        <v>2932</v>
      </c>
      <c r="E955" s="41" t="s">
        <v>2048</v>
      </c>
      <c r="F955" s="36" t="s">
        <v>2520</v>
      </c>
      <c r="G955" s="35" t="s">
        <v>240</v>
      </c>
    </row>
    <row r="956" spans="1:7" ht="15.75" thickBot="1" x14ac:dyDescent="0.3">
      <c r="A956" s="17" t="s">
        <v>2563</v>
      </c>
      <c r="B956" s="33" t="s">
        <v>1400</v>
      </c>
      <c r="C956" s="17" t="s">
        <v>2032</v>
      </c>
      <c r="D956" s="17" t="s">
        <v>337</v>
      </c>
      <c r="E956" s="39" t="s">
        <v>2510</v>
      </c>
      <c r="F956" s="36" t="s">
        <v>2862</v>
      </c>
      <c r="G956" s="35" t="s">
        <v>240</v>
      </c>
    </row>
    <row r="957" spans="1:7" ht="15.75" thickBot="1" x14ac:dyDescent="0.3">
      <c r="A957" s="17" t="s">
        <v>2622</v>
      </c>
      <c r="B957" s="33" t="s">
        <v>1400</v>
      </c>
      <c r="C957" s="17" t="s">
        <v>311</v>
      </c>
      <c r="D957" s="17" t="s">
        <v>287</v>
      </c>
      <c r="E957" s="39" t="s">
        <v>2510</v>
      </c>
      <c r="F957" s="36" t="s">
        <v>2934</v>
      </c>
      <c r="G957" s="35" t="s">
        <v>240</v>
      </c>
    </row>
    <row r="958" spans="1:7" ht="15.75" thickBot="1" x14ac:dyDescent="0.3">
      <c r="A958" s="17" t="s">
        <v>2563</v>
      </c>
      <c r="B958" s="33" t="s">
        <v>1404</v>
      </c>
      <c r="C958" s="17">
        <v>1</v>
      </c>
      <c r="D958" s="17">
        <v>0</v>
      </c>
      <c r="E958" s="39" t="s">
        <v>2510</v>
      </c>
      <c r="F958" s="36" t="s">
        <v>2862</v>
      </c>
      <c r="G958" s="35" t="s">
        <v>240</v>
      </c>
    </row>
    <row r="959" spans="1:7" ht="15.75" thickBot="1" x14ac:dyDescent="0.3">
      <c r="A959" s="17" t="s">
        <v>2622</v>
      </c>
      <c r="B959" s="33" t="s">
        <v>1401</v>
      </c>
      <c r="C959" s="17">
        <v>0</v>
      </c>
      <c r="D959" s="17">
        <v>1</v>
      </c>
      <c r="E959" s="39" t="s">
        <v>2510</v>
      </c>
      <c r="F959" s="36" t="s">
        <v>2934</v>
      </c>
      <c r="G959" s="35" t="s">
        <v>240</v>
      </c>
    </row>
    <row r="960" spans="1:7" ht="15.75" thickBot="1" x14ac:dyDescent="0.3">
      <c r="A960" s="17" t="s">
        <v>2622</v>
      </c>
      <c r="B960" s="33" t="s">
        <v>1404</v>
      </c>
      <c r="C960" s="8">
        <v>1</v>
      </c>
      <c r="D960" s="17">
        <v>0</v>
      </c>
      <c r="E960" s="39" t="s">
        <v>2510</v>
      </c>
      <c r="F960" s="36" t="s">
        <v>2934</v>
      </c>
      <c r="G960" s="35" t="s">
        <v>240</v>
      </c>
    </row>
    <row r="961" spans="1:7" ht="15.75" thickBot="1" x14ac:dyDescent="0.3">
      <c r="A961" s="17" t="s">
        <v>603</v>
      </c>
      <c r="B961" s="33" t="s">
        <v>1469</v>
      </c>
      <c r="C961" s="8" t="s">
        <v>590</v>
      </c>
      <c r="D961" s="8" t="s">
        <v>2952</v>
      </c>
      <c r="E961" s="41" t="s">
        <v>2776</v>
      </c>
      <c r="F961" s="36" t="s">
        <v>2509</v>
      </c>
      <c r="G961" s="35" t="s">
        <v>240</v>
      </c>
    </row>
    <row r="962" spans="1:7" ht="15.75" thickBot="1" x14ac:dyDescent="0.3">
      <c r="A962" s="17" t="s">
        <v>700</v>
      </c>
      <c r="B962" s="33" t="s">
        <v>1469</v>
      </c>
      <c r="C962" s="8" t="s">
        <v>590</v>
      </c>
      <c r="D962" s="8" t="s">
        <v>2952</v>
      </c>
      <c r="E962" s="41" t="s">
        <v>2776</v>
      </c>
      <c r="F962" s="36" t="s">
        <v>2509</v>
      </c>
      <c r="G962" s="35" t="s">
        <v>240</v>
      </c>
    </row>
    <row r="963" spans="1:7" ht="15.75" thickBot="1" x14ac:dyDescent="0.3">
      <c r="A963" s="17" t="s">
        <v>733</v>
      </c>
      <c r="B963" s="33" t="s">
        <v>1469</v>
      </c>
      <c r="C963" s="8" t="s">
        <v>727</v>
      </c>
      <c r="D963" s="8" t="s">
        <v>2953</v>
      </c>
      <c r="E963" s="41" t="s">
        <v>2776</v>
      </c>
      <c r="F963" s="36" t="s">
        <v>2509</v>
      </c>
      <c r="G963" s="35" t="s">
        <v>240</v>
      </c>
    </row>
    <row r="964" spans="1:7" ht="15.75" thickBot="1" x14ac:dyDescent="0.3">
      <c r="A964" s="17" t="s">
        <v>603</v>
      </c>
      <c r="B964" s="33" t="s">
        <v>2948</v>
      </c>
      <c r="C964" s="8">
        <v>1</v>
      </c>
      <c r="D964" s="8">
        <v>0</v>
      </c>
      <c r="E964" s="41" t="s">
        <v>2776</v>
      </c>
      <c r="F964" s="36" t="s">
        <v>2509</v>
      </c>
      <c r="G964" s="35" t="s">
        <v>240</v>
      </c>
    </row>
    <row r="965" spans="1:7" ht="15.75" thickBot="1" x14ac:dyDescent="0.3">
      <c r="A965" s="17" t="s">
        <v>700</v>
      </c>
      <c r="B965" s="33" t="s">
        <v>2948</v>
      </c>
      <c r="C965" s="8">
        <v>1</v>
      </c>
      <c r="D965" s="8">
        <v>0</v>
      </c>
      <c r="E965" s="41" t="s">
        <v>2776</v>
      </c>
      <c r="F965" s="36" t="s">
        <v>2509</v>
      </c>
      <c r="G965" s="35" t="s">
        <v>240</v>
      </c>
    </row>
    <row r="966" spans="1:7" ht="15.75" thickBot="1" x14ac:dyDescent="0.3">
      <c r="A966" s="17" t="s">
        <v>733</v>
      </c>
      <c r="B966" s="33" t="s">
        <v>2948</v>
      </c>
      <c r="C966" s="8">
        <v>1</v>
      </c>
      <c r="D966" s="8">
        <v>0</v>
      </c>
      <c r="E966" s="41" t="s">
        <v>2776</v>
      </c>
      <c r="F966" s="36" t="s">
        <v>2509</v>
      </c>
      <c r="G966" s="35" t="s">
        <v>240</v>
      </c>
    </row>
    <row r="967" spans="1:7" ht="15.75" thickBot="1" x14ac:dyDescent="0.3">
      <c r="A967" s="17" t="s">
        <v>509</v>
      </c>
      <c r="B967" s="33" t="s">
        <v>1490</v>
      </c>
      <c r="C967" s="8" t="s">
        <v>2957</v>
      </c>
      <c r="D967" s="8" t="s">
        <v>2047</v>
      </c>
      <c r="E967" s="39" t="s">
        <v>2510</v>
      </c>
      <c r="F967" s="36" t="s">
        <v>2958</v>
      </c>
      <c r="G967" s="35" t="s">
        <v>240</v>
      </c>
    </row>
    <row r="968" spans="1:7" ht="15.75" thickBot="1" x14ac:dyDescent="0.3">
      <c r="A968" s="17" t="s">
        <v>509</v>
      </c>
      <c r="B968" s="33" t="s">
        <v>1491</v>
      </c>
      <c r="C968" s="8" t="s">
        <v>502</v>
      </c>
      <c r="D968" s="8" t="s">
        <v>2971</v>
      </c>
      <c r="E968" s="38" t="s">
        <v>2086</v>
      </c>
      <c r="F968" s="36" t="s">
        <v>2959</v>
      </c>
      <c r="G968" s="35" t="s">
        <v>240</v>
      </c>
    </row>
    <row r="969" spans="1:7" ht="15.75" thickBot="1" x14ac:dyDescent="0.3">
      <c r="A969" s="17" t="s">
        <v>509</v>
      </c>
      <c r="B969" s="33" t="s">
        <v>1503</v>
      </c>
      <c r="C969" s="8">
        <v>0</v>
      </c>
      <c r="D969" s="8">
        <v>1</v>
      </c>
      <c r="E969" s="38" t="s">
        <v>2086</v>
      </c>
      <c r="F969" s="36" t="s">
        <v>2959</v>
      </c>
      <c r="G969" s="35" t="s">
        <v>240</v>
      </c>
    </row>
    <row r="970" spans="1:7" ht="15.75" thickBot="1" x14ac:dyDescent="0.3">
      <c r="A970" s="17" t="s">
        <v>509</v>
      </c>
      <c r="B970" s="33" t="s">
        <v>1507</v>
      </c>
      <c r="C970" s="8" t="s">
        <v>2972</v>
      </c>
      <c r="D970" s="8" t="s">
        <v>2970</v>
      </c>
      <c r="E970" s="39" t="s">
        <v>2510</v>
      </c>
      <c r="F970" s="36" t="s">
        <v>2973</v>
      </c>
      <c r="G970" s="35" t="s">
        <v>240</v>
      </c>
    </row>
    <row r="971" spans="1:7" ht="15.75" thickBot="1" x14ac:dyDescent="0.3">
      <c r="A971" s="17" t="s">
        <v>613</v>
      </c>
      <c r="B971" s="33" t="s">
        <v>1490</v>
      </c>
      <c r="C971" s="8" t="s">
        <v>2963</v>
      </c>
      <c r="D971" s="8" t="s">
        <v>2964</v>
      </c>
      <c r="E971" s="78" t="s">
        <v>2510</v>
      </c>
      <c r="F971" s="8" t="s">
        <v>2965</v>
      </c>
      <c r="G971" s="35" t="s">
        <v>240</v>
      </c>
    </row>
    <row r="972" spans="1:7" ht="15.75" thickBot="1" x14ac:dyDescent="0.3">
      <c r="A972" s="17" t="s">
        <v>407</v>
      </c>
      <c r="B972" s="33" t="s">
        <v>1531</v>
      </c>
      <c r="C972" s="8" t="s">
        <v>395</v>
      </c>
      <c r="D972" s="8" t="s">
        <v>2964</v>
      </c>
      <c r="E972" s="78" t="s">
        <v>2510</v>
      </c>
      <c r="F972" s="8" t="s">
        <v>2965</v>
      </c>
      <c r="G972" s="35" t="s">
        <v>240</v>
      </c>
    </row>
    <row r="973" spans="1:7" ht="15.75" thickBot="1" x14ac:dyDescent="0.3">
      <c r="A973" s="17" t="s">
        <v>407</v>
      </c>
      <c r="B973" s="33" t="s">
        <v>1532</v>
      </c>
      <c r="C973" s="8" t="s">
        <v>396</v>
      </c>
      <c r="D973" s="8" t="s">
        <v>2980</v>
      </c>
      <c r="E973" s="41" t="s">
        <v>2776</v>
      </c>
      <c r="F973" s="36" t="s">
        <v>2509</v>
      </c>
      <c r="G973" s="35" t="s">
        <v>240</v>
      </c>
    </row>
    <row r="974" spans="1:7" ht="15.75" thickBot="1" x14ac:dyDescent="0.3">
      <c r="A974" s="17" t="s">
        <v>328</v>
      </c>
      <c r="B974" s="33" t="s">
        <v>1532</v>
      </c>
      <c r="C974" s="8" t="s">
        <v>317</v>
      </c>
      <c r="D974" s="8" t="s">
        <v>2981</v>
      </c>
      <c r="E974" s="41" t="s">
        <v>2776</v>
      </c>
      <c r="F974" s="36" t="s">
        <v>2509</v>
      </c>
      <c r="G974" s="35" t="s">
        <v>240</v>
      </c>
    </row>
    <row r="975" spans="1:7" ht="15.75" thickBot="1" x14ac:dyDescent="0.3">
      <c r="A975" s="17" t="s">
        <v>349</v>
      </c>
      <c r="B975" s="33" t="s">
        <v>1532</v>
      </c>
      <c r="C975" s="8" t="s">
        <v>341</v>
      </c>
      <c r="D975" s="8" t="s">
        <v>2982</v>
      </c>
      <c r="E975" s="41" t="s">
        <v>2776</v>
      </c>
      <c r="F975" s="36" t="s">
        <v>2509</v>
      </c>
      <c r="G975" s="35" t="s">
        <v>240</v>
      </c>
    </row>
    <row r="976" spans="1:7" ht="15.75" thickBot="1" x14ac:dyDescent="0.3">
      <c r="A976" s="17" t="s">
        <v>377</v>
      </c>
      <c r="B976" s="33" t="s">
        <v>1532</v>
      </c>
      <c r="C976" s="8" t="s">
        <v>360</v>
      </c>
      <c r="D976" s="8" t="s">
        <v>2983</v>
      </c>
      <c r="E976" s="41" t="s">
        <v>2776</v>
      </c>
      <c r="F976" s="36" t="s">
        <v>2509</v>
      </c>
      <c r="G976" s="35" t="s">
        <v>240</v>
      </c>
    </row>
    <row r="977" spans="1:7" ht="15.75" thickBot="1" x14ac:dyDescent="0.3">
      <c r="A977" s="17" t="s">
        <v>328</v>
      </c>
      <c r="B977" s="33" t="s">
        <v>1531</v>
      </c>
      <c r="C977" s="8" t="s">
        <v>2975</v>
      </c>
      <c r="D977" s="8" t="s">
        <v>2964</v>
      </c>
      <c r="E977" s="78" t="s">
        <v>2510</v>
      </c>
      <c r="F977" s="8" t="s">
        <v>2965</v>
      </c>
      <c r="G977" s="35" t="s">
        <v>240</v>
      </c>
    </row>
    <row r="978" spans="1:7" ht="15.75" thickBot="1" x14ac:dyDescent="0.3">
      <c r="A978" s="17" t="s">
        <v>349</v>
      </c>
      <c r="B978" s="33" t="s">
        <v>1531</v>
      </c>
      <c r="C978" s="8" t="s">
        <v>2976</v>
      </c>
      <c r="D978" s="8" t="s">
        <v>2964</v>
      </c>
      <c r="E978" s="78" t="s">
        <v>2510</v>
      </c>
      <c r="F978" s="8" t="s">
        <v>2965</v>
      </c>
      <c r="G978" s="35" t="s">
        <v>240</v>
      </c>
    </row>
    <row r="979" spans="1:7" ht="15.75" thickBot="1" x14ac:dyDescent="0.3">
      <c r="A979" s="17" t="s">
        <v>377</v>
      </c>
      <c r="B979" s="33" t="s">
        <v>1531</v>
      </c>
      <c r="C979" s="8" t="s">
        <v>2977</v>
      </c>
      <c r="D979" s="8" t="s">
        <v>2964</v>
      </c>
      <c r="E979" s="78" t="s">
        <v>2510</v>
      </c>
      <c r="F979" s="8" t="s">
        <v>2965</v>
      </c>
      <c r="G979" s="35" t="s">
        <v>240</v>
      </c>
    </row>
    <row r="980" spans="1:7" ht="15.75" thickBot="1" x14ac:dyDescent="0.3">
      <c r="A980" s="17" t="s">
        <v>443</v>
      </c>
      <c r="B980" s="33" t="s">
        <v>1531</v>
      </c>
      <c r="C980" s="8" t="s">
        <v>436</v>
      </c>
      <c r="D980" s="8" t="s">
        <v>2964</v>
      </c>
      <c r="E980" s="78" t="s">
        <v>2510</v>
      </c>
      <c r="F980" s="8" t="s">
        <v>2965</v>
      </c>
      <c r="G980" s="35" t="s">
        <v>240</v>
      </c>
    </row>
    <row r="981" spans="1:7" ht="15.75" thickBot="1" x14ac:dyDescent="0.3">
      <c r="A981" s="17" t="s">
        <v>467</v>
      </c>
      <c r="B981" s="33" t="s">
        <v>1531</v>
      </c>
      <c r="C981" s="8" t="s">
        <v>450</v>
      </c>
      <c r="D981" s="8" t="s">
        <v>2964</v>
      </c>
      <c r="E981" s="78" t="s">
        <v>2510</v>
      </c>
      <c r="F981" s="8" t="s">
        <v>2965</v>
      </c>
      <c r="G981" s="35" t="s">
        <v>240</v>
      </c>
    </row>
    <row r="982" spans="1:7" ht="15.75" thickBot="1" x14ac:dyDescent="0.3">
      <c r="A982" s="17" t="s">
        <v>494</v>
      </c>
      <c r="B982" s="33" t="s">
        <v>1531</v>
      </c>
      <c r="C982" s="8" t="s">
        <v>488</v>
      </c>
      <c r="D982" s="8" t="s">
        <v>2964</v>
      </c>
      <c r="E982" s="78" t="s">
        <v>2510</v>
      </c>
      <c r="F982" s="8" t="s">
        <v>2965</v>
      </c>
      <c r="G982" s="35" t="s">
        <v>240</v>
      </c>
    </row>
    <row r="983" spans="1:7" ht="15.75" thickBot="1" x14ac:dyDescent="0.3">
      <c r="A983" s="17" t="s">
        <v>494</v>
      </c>
      <c r="B983" s="33" t="s">
        <v>1532</v>
      </c>
      <c r="C983" s="8" t="s">
        <v>294</v>
      </c>
      <c r="D983" s="8" t="s">
        <v>2981</v>
      </c>
      <c r="E983" s="41" t="s">
        <v>2776</v>
      </c>
      <c r="F983" s="36" t="s">
        <v>2985</v>
      </c>
      <c r="G983" s="35" t="s">
        <v>240</v>
      </c>
    </row>
    <row r="984" spans="1:7" ht="15.75" thickBot="1" x14ac:dyDescent="0.3">
      <c r="A984" s="17" t="s">
        <v>494</v>
      </c>
      <c r="B984" s="33" t="s">
        <v>1544</v>
      </c>
      <c r="C984" s="8">
        <v>0</v>
      </c>
      <c r="D984" s="8">
        <v>1</v>
      </c>
      <c r="E984" s="38" t="s">
        <v>2086</v>
      </c>
      <c r="F984" s="36" t="s">
        <v>2959</v>
      </c>
      <c r="G984" s="35" t="s">
        <v>240</v>
      </c>
    </row>
    <row r="985" spans="1:7" ht="15.75" thickBot="1" x14ac:dyDescent="0.3">
      <c r="A985" s="17" t="s">
        <v>525</v>
      </c>
      <c r="B985" s="33" t="s">
        <v>1532</v>
      </c>
      <c r="C985" s="8" t="s">
        <v>515</v>
      </c>
      <c r="D985" s="8" t="s">
        <v>2986</v>
      </c>
      <c r="E985" s="41" t="s">
        <v>2776</v>
      </c>
      <c r="F985" s="36" t="s">
        <v>2985</v>
      </c>
      <c r="G985" s="35" t="s">
        <v>240</v>
      </c>
    </row>
    <row r="986" spans="1:7" ht="15.75" thickBot="1" x14ac:dyDescent="0.3">
      <c r="A986" s="17" t="s">
        <v>2762</v>
      </c>
      <c r="B986" s="33" t="s">
        <v>1532</v>
      </c>
      <c r="C986" s="8" t="s">
        <v>396</v>
      </c>
      <c r="D986" s="8" t="s">
        <v>3023</v>
      </c>
      <c r="E986" s="41" t="s">
        <v>2776</v>
      </c>
      <c r="F986" s="36" t="s">
        <v>3022</v>
      </c>
      <c r="G986" s="35" t="s">
        <v>240</v>
      </c>
    </row>
    <row r="987" spans="1:7" ht="15.75" thickBot="1" x14ac:dyDescent="0.3">
      <c r="A987" s="17" t="s">
        <v>2753</v>
      </c>
      <c r="B987" s="33" t="s">
        <v>1531</v>
      </c>
      <c r="C987" s="8" t="s">
        <v>3003</v>
      </c>
      <c r="D987" s="8" t="s">
        <v>2964</v>
      </c>
      <c r="E987" s="78" t="s">
        <v>2510</v>
      </c>
      <c r="F987" s="8" t="s">
        <v>2965</v>
      </c>
      <c r="G987" s="35" t="s">
        <v>240</v>
      </c>
    </row>
    <row r="988" spans="1:7" ht="15.75" thickBot="1" x14ac:dyDescent="0.3">
      <c r="A988" s="17" t="s">
        <v>2762</v>
      </c>
      <c r="B988" s="33" t="s">
        <v>1531</v>
      </c>
      <c r="C988" s="8" t="s">
        <v>3015</v>
      </c>
      <c r="D988" s="8" t="s">
        <v>2964</v>
      </c>
      <c r="E988" s="78" t="s">
        <v>2510</v>
      </c>
      <c r="F988" s="8" t="s">
        <v>2965</v>
      </c>
      <c r="G988" s="35" t="s">
        <v>240</v>
      </c>
    </row>
    <row r="989" spans="1:7" ht="15.75" thickBot="1" x14ac:dyDescent="0.3">
      <c r="A989" s="17" t="s">
        <v>540</v>
      </c>
      <c r="B989" s="33" t="s">
        <v>1532</v>
      </c>
      <c r="C989" s="8" t="s">
        <v>531</v>
      </c>
      <c r="D989" s="8" t="s">
        <v>3018</v>
      </c>
      <c r="E989" s="41" t="s">
        <v>2776</v>
      </c>
      <c r="F989" s="36" t="s">
        <v>2985</v>
      </c>
      <c r="G989" s="35" t="s">
        <v>240</v>
      </c>
    </row>
    <row r="990" spans="1:7" ht="15.75" thickBot="1" x14ac:dyDescent="0.3">
      <c r="A990" s="17" t="s">
        <v>2715</v>
      </c>
      <c r="B990" s="33" t="s">
        <v>1532</v>
      </c>
      <c r="C990" s="8" t="s">
        <v>2707</v>
      </c>
      <c r="D990" s="8" t="s">
        <v>3019</v>
      </c>
      <c r="E990" s="41" t="s">
        <v>2776</v>
      </c>
      <c r="F990" s="36" t="s">
        <v>2985</v>
      </c>
      <c r="G990" s="35" t="s">
        <v>240</v>
      </c>
    </row>
    <row r="991" spans="1:7" ht="15.75" thickBot="1" x14ac:dyDescent="0.3">
      <c r="A991" s="17" t="s">
        <v>2729</v>
      </c>
      <c r="B991" s="33" t="s">
        <v>1532</v>
      </c>
      <c r="C991" s="8" t="s">
        <v>2721</v>
      </c>
      <c r="D991" s="8" t="s">
        <v>3020</v>
      </c>
      <c r="E991" s="41" t="s">
        <v>2776</v>
      </c>
      <c r="F991" s="36" t="s">
        <v>2985</v>
      </c>
      <c r="G991" s="35" t="s">
        <v>240</v>
      </c>
    </row>
    <row r="992" spans="1:7" ht="15.75" thickBot="1" x14ac:dyDescent="0.3">
      <c r="A992" s="17" t="s">
        <v>2744</v>
      </c>
      <c r="B992" s="33" t="s">
        <v>1532</v>
      </c>
      <c r="C992" s="8" t="s">
        <v>396</v>
      </c>
      <c r="D992" s="8" t="s">
        <v>3021</v>
      </c>
      <c r="E992" s="41" t="s">
        <v>2776</v>
      </c>
      <c r="F992" s="36" t="s">
        <v>2985</v>
      </c>
      <c r="G992" s="35" t="s">
        <v>240</v>
      </c>
    </row>
    <row r="993" spans="1:7" ht="15.75" thickBot="1" x14ac:dyDescent="0.3">
      <c r="A993" s="17" t="s">
        <v>2637</v>
      </c>
      <c r="B993" s="33" t="s">
        <v>1532</v>
      </c>
      <c r="C993" s="8" t="s">
        <v>2631</v>
      </c>
      <c r="D993" s="8" t="s">
        <v>3025</v>
      </c>
      <c r="E993" s="41" t="s">
        <v>2776</v>
      </c>
      <c r="F993" s="36" t="s">
        <v>2985</v>
      </c>
      <c r="G993" s="35" t="s">
        <v>240</v>
      </c>
    </row>
    <row r="994" spans="1:7" ht="15.75" thickBot="1" x14ac:dyDescent="0.3">
      <c r="A994" s="17" t="s">
        <v>2637</v>
      </c>
      <c r="B994" s="33" t="s">
        <v>1545</v>
      </c>
      <c r="C994" s="8">
        <v>1</v>
      </c>
      <c r="D994" s="8">
        <v>0</v>
      </c>
      <c r="E994" s="41" t="s">
        <v>2776</v>
      </c>
      <c r="F994" s="36" t="s">
        <v>2985</v>
      </c>
      <c r="G994" s="35" t="s">
        <v>240</v>
      </c>
    </row>
    <row r="995" spans="1:7" ht="15.75" thickBot="1" x14ac:dyDescent="0.3">
      <c r="A995" s="17" t="s">
        <v>2772</v>
      </c>
      <c r="B995" s="33" t="s">
        <v>1531</v>
      </c>
      <c r="C995" s="8" t="s">
        <v>3002</v>
      </c>
      <c r="D995" s="8" t="s">
        <v>2964</v>
      </c>
      <c r="E995" s="78" t="s">
        <v>2510</v>
      </c>
      <c r="F995" s="8" t="s">
        <v>2965</v>
      </c>
      <c r="G995" s="35" t="s">
        <v>240</v>
      </c>
    </row>
    <row r="996" spans="1:7" ht="15.75" thickBot="1" x14ac:dyDescent="0.3">
      <c r="A996" s="17" t="s">
        <v>2046</v>
      </c>
      <c r="B996" s="33" t="s">
        <v>1532</v>
      </c>
      <c r="C996" s="8" t="s">
        <v>311</v>
      </c>
      <c r="D996" s="8" t="s">
        <v>696</v>
      </c>
      <c r="E996" s="38" t="s">
        <v>2086</v>
      </c>
      <c r="F996" s="36" t="s">
        <v>2959</v>
      </c>
      <c r="G996" s="35" t="s">
        <v>240</v>
      </c>
    </row>
    <row r="997" spans="1:7" ht="15.75" thickBot="1" x14ac:dyDescent="0.3">
      <c r="A997" s="17" t="s">
        <v>2046</v>
      </c>
      <c r="B997" s="33" t="s">
        <v>1533</v>
      </c>
      <c r="C997" s="8">
        <v>0</v>
      </c>
      <c r="D997" s="8">
        <v>1</v>
      </c>
      <c r="E997" s="38" t="s">
        <v>2086</v>
      </c>
      <c r="F997" s="36" t="s">
        <v>2959</v>
      </c>
      <c r="G997" s="35" t="s">
        <v>240</v>
      </c>
    </row>
    <row r="998" spans="1:7" ht="15.75" thickBot="1" x14ac:dyDescent="0.3">
      <c r="A998" s="17" t="s">
        <v>2046</v>
      </c>
      <c r="B998" s="33" t="s">
        <v>1535</v>
      </c>
      <c r="C998" s="8">
        <v>0</v>
      </c>
      <c r="D998" s="8">
        <v>1</v>
      </c>
      <c r="E998" s="38" t="s">
        <v>2086</v>
      </c>
      <c r="F998" s="36" t="s">
        <v>2959</v>
      </c>
      <c r="G998" s="35" t="s">
        <v>240</v>
      </c>
    </row>
    <row r="999" spans="1:7" ht="15.75" thickBot="1" x14ac:dyDescent="0.3">
      <c r="A999" s="17" t="s">
        <v>2046</v>
      </c>
      <c r="B999" s="33" t="s">
        <v>1536</v>
      </c>
      <c r="C999" s="8">
        <v>0</v>
      </c>
      <c r="D999" s="8">
        <v>1</v>
      </c>
      <c r="E999" s="38" t="s">
        <v>2086</v>
      </c>
      <c r="F999" s="36" t="s">
        <v>2959</v>
      </c>
      <c r="G999" s="35" t="s">
        <v>240</v>
      </c>
    </row>
    <row r="1000" spans="1:7" ht="15.75" thickBot="1" x14ac:dyDescent="0.3">
      <c r="A1000" s="17" t="s">
        <v>2046</v>
      </c>
      <c r="B1000" s="33" t="s">
        <v>1537</v>
      </c>
      <c r="C1000" s="8">
        <v>0</v>
      </c>
      <c r="D1000" s="8">
        <v>1</v>
      </c>
      <c r="E1000" s="38" t="s">
        <v>2086</v>
      </c>
      <c r="F1000" s="36" t="s">
        <v>2959</v>
      </c>
      <c r="G1000" s="35" t="s">
        <v>240</v>
      </c>
    </row>
    <row r="1001" spans="1:7" ht="15.75" thickBot="1" x14ac:dyDescent="0.3">
      <c r="A1001" s="17" t="s">
        <v>2046</v>
      </c>
      <c r="B1001" s="33" t="s">
        <v>1545</v>
      </c>
      <c r="C1001" s="8">
        <v>1</v>
      </c>
      <c r="D1001" s="8">
        <v>0</v>
      </c>
      <c r="E1001" s="38" t="s">
        <v>2086</v>
      </c>
      <c r="F1001" s="36" t="s">
        <v>2959</v>
      </c>
      <c r="G1001" s="35" t="s">
        <v>240</v>
      </c>
    </row>
    <row r="1002" spans="1:7" ht="15.75" thickBot="1" x14ac:dyDescent="0.3">
      <c r="A1002" s="17" t="s">
        <v>755</v>
      </c>
      <c r="B1002" s="33" t="s">
        <v>1532</v>
      </c>
      <c r="C1002" s="8" t="s">
        <v>472</v>
      </c>
      <c r="D1002" s="8" t="s">
        <v>3026</v>
      </c>
      <c r="E1002" s="41" t="s">
        <v>2776</v>
      </c>
      <c r="F1002" s="36" t="s">
        <v>2985</v>
      </c>
      <c r="G1002" s="35" t="s">
        <v>240</v>
      </c>
    </row>
    <row r="1003" spans="1:7" ht="15.75" thickBot="1" x14ac:dyDescent="0.3">
      <c r="A1003" s="17" t="s">
        <v>688</v>
      </c>
      <c r="B1003" s="33" t="s">
        <v>1531</v>
      </c>
      <c r="C1003" s="8" t="s">
        <v>2995</v>
      </c>
      <c r="D1003" s="8" t="s">
        <v>2964</v>
      </c>
      <c r="E1003" s="78" t="s">
        <v>2510</v>
      </c>
      <c r="F1003" s="8" t="s">
        <v>2965</v>
      </c>
      <c r="G1003" s="35" t="s">
        <v>240</v>
      </c>
    </row>
    <row r="1004" spans="1:7" ht="15.75" thickBot="1" x14ac:dyDescent="0.3">
      <c r="A1004" s="17" t="s">
        <v>688</v>
      </c>
      <c r="B1004" s="33" t="s">
        <v>1532</v>
      </c>
      <c r="C1004" s="8" t="s">
        <v>683</v>
      </c>
      <c r="D1004" s="8" t="s">
        <v>3027</v>
      </c>
      <c r="E1004" s="41" t="s">
        <v>2776</v>
      </c>
      <c r="F1004" s="36" t="s">
        <v>2985</v>
      </c>
      <c r="G1004" s="35" t="s">
        <v>240</v>
      </c>
    </row>
    <row r="1005" spans="1:7" ht="15.75" thickBot="1" x14ac:dyDescent="0.3">
      <c r="A1005" s="17" t="s">
        <v>688</v>
      </c>
      <c r="B1005" s="33" t="s">
        <v>1536</v>
      </c>
      <c r="C1005" s="8">
        <v>0</v>
      </c>
      <c r="D1005" s="8">
        <v>1</v>
      </c>
      <c r="E1005" s="38" t="s">
        <v>2086</v>
      </c>
      <c r="F1005" s="36" t="s">
        <v>2959</v>
      </c>
      <c r="G1005" s="35" t="s">
        <v>240</v>
      </c>
    </row>
    <row r="1006" spans="1:7" ht="15.75" thickBot="1" x14ac:dyDescent="0.3">
      <c r="A1006" s="17" t="s">
        <v>570</v>
      </c>
      <c r="B1006" s="33" t="s">
        <v>1532</v>
      </c>
      <c r="C1006" s="8" t="s">
        <v>561</v>
      </c>
      <c r="D1006" s="8" t="s">
        <v>3028</v>
      </c>
      <c r="E1006" s="41" t="s">
        <v>2776</v>
      </c>
      <c r="F1006" s="36" t="s">
        <v>3032</v>
      </c>
      <c r="G1006" s="35" t="s">
        <v>240</v>
      </c>
    </row>
    <row r="1007" spans="1:7" ht="15.75" thickBot="1" x14ac:dyDescent="0.3">
      <c r="A1007" s="17" t="s">
        <v>540</v>
      </c>
      <c r="B1007" s="33" t="s">
        <v>1531</v>
      </c>
      <c r="C1007" s="8" t="s">
        <v>3001</v>
      </c>
      <c r="D1007" s="8" t="s">
        <v>2964</v>
      </c>
      <c r="E1007" s="78" t="s">
        <v>2510</v>
      </c>
      <c r="F1007" s="8" t="s">
        <v>2965</v>
      </c>
      <c r="G1007" s="35" t="s">
        <v>240</v>
      </c>
    </row>
    <row r="1008" spans="1:7" ht="15.75" thickBot="1" x14ac:dyDescent="0.3">
      <c r="A1008" s="17" t="s">
        <v>649</v>
      </c>
      <c r="B1008" s="33" t="s">
        <v>1532</v>
      </c>
      <c r="C1008" s="8" t="s">
        <v>640</v>
      </c>
      <c r="D1008" s="8" t="s">
        <v>3031</v>
      </c>
      <c r="E1008" s="41" t="s">
        <v>2776</v>
      </c>
      <c r="F1008" s="36" t="s">
        <v>3032</v>
      </c>
      <c r="G1008" s="35" t="s">
        <v>240</v>
      </c>
    </row>
    <row r="1009" spans="1:7" ht="15.75" thickBot="1" x14ac:dyDescent="0.3">
      <c r="A1009" s="17" t="s">
        <v>663</v>
      </c>
      <c r="B1009" s="33" t="s">
        <v>1532</v>
      </c>
      <c r="C1009" s="8" t="s">
        <v>451</v>
      </c>
      <c r="D1009" s="8" t="s">
        <v>3030</v>
      </c>
      <c r="E1009" s="41" t="s">
        <v>2776</v>
      </c>
      <c r="F1009" s="36" t="s">
        <v>3032</v>
      </c>
      <c r="G1009" s="35" t="s">
        <v>240</v>
      </c>
    </row>
    <row r="1010" spans="1:7" ht="15.75" thickBot="1" x14ac:dyDescent="0.3">
      <c r="A1010" s="17" t="s">
        <v>678</v>
      </c>
      <c r="B1010" s="33" t="s">
        <v>1532</v>
      </c>
      <c r="C1010" s="8" t="s">
        <v>619</v>
      </c>
      <c r="D1010" s="8" t="s">
        <v>3029</v>
      </c>
      <c r="E1010" s="41" t="s">
        <v>2776</v>
      </c>
      <c r="F1010" s="36" t="s">
        <v>3032</v>
      </c>
      <c r="G1010" s="35" t="s">
        <v>240</v>
      </c>
    </row>
    <row r="1011" spans="1:7" ht="15.75" thickBot="1" x14ac:dyDescent="0.3">
      <c r="A1011" s="17" t="s">
        <v>678</v>
      </c>
      <c r="B1011" s="33" t="s">
        <v>1531</v>
      </c>
      <c r="C1011" s="8" t="s">
        <v>2976</v>
      </c>
      <c r="D1011" s="8" t="s">
        <v>2964</v>
      </c>
      <c r="E1011" s="78" t="s">
        <v>2510</v>
      </c>
      <c r="F1011" s="8" t="s">
        <v>2965</v>
      </c>
      <c r="G1011" s="35" t="s">
        <v>240</v>
      </c>
    </row>
    <row r="1012" spans="1:7" ht="15.75" thickBot="1" x14ac:dyDescent="0.3">
      <c r="A1012" s="17" t="s">
        <v>2753</v>
      </c>
      <c r="B1012" s="33" t="s">
        <v>1532</v>
      </c>
      <c r="C1012" s="8" t="s">
        <v>396</v>
      </c>
      <c r="D1012" s="8" t="s">
        <v>3021</v>
      </c>
      <c r="E1012" s="41" t="s">
        <v>2776</v>
      </c>
      <c r="F1012" s="36" t="s">
        <v>2509</v>
      </c>
      <c r="G1012" s="35" t="s">
        <v>240</v>
      </c>
    </row>
    <row r="1013" spans="1:7" ht="15.75" thickBot="1" x14ac:dyDescent="0.3">
      <c r="A1013" s="17" t="s">
        <v>2753</v>
      </c>
      <c r="B1013" s="33" t="s">
        <v>1545</v>
      </c>
      <c r="C1013" s="8">
        <v>1</v>
      </c>
      <c r="D1013" s="8">
        <v>0</v>
      </c>
      <c r="E1013" s="41" t="s">
        <v>2776</v>
      </c>
      <c r="F1013" s="36" t="s">
        <v>2509</v>
      </c>
      <c r="G1013" s="35" t="s">
        <v>240</v>
      </c>
    </row>
    <row r="1014" spans="1:7" ht="15.75" thickBot="1" x14ac:dyDescent="0.3">
      <c r="A1014" s="17" t="s">
        <v>2595</v>
      </c>
      <c r="B1014" s="33" t="s">
        <v>1572</v>
      </c>
      <c r="C1014" s="8" t="s">
        <v>3038</v>
      </c>
      <c r="D1014" s="8" t="s">
        <v>2691</v>
      </c>
      <c r="E1014" s="78" t="s">
        <v>2510</v>
      </c>
      <c r="F1014" s="8" t="s">
        <v>3039</v>
      </c>
      <c r="G1014" s="35" t="s">
        <v>240</v>
      </c>
    </row>
    <row r="1015" spans="1:7" ht="15.75" thickBot="1" x14ac:dyDescent="0.3">
      <c r="A1015" s="17" t="s">
        <v>2595</v>
      </c>
      <c r="B1015" s="33" t="s">
        <v>1573</v>
      </c>
      <c r="C1015" s="8" t="s">
        <v>311</v>
      </c>
      <c r="D1015" s="8" t="s">
        <v>2370</v>
      </c>
      <c r="E1015" s="38" t="s">
        <v>2086</v>
      </c>
      <c r="F1015" s="36" t="s">
        <v>2774</v>
      </c>
      <c r="G1015" s="35" t="s">
        <v>240</v>
      </c>
    </row>
    <row r="1016" spans="1:7" ht="15.75" thickBot="1" x14ac:dyDescent="0.3">
      <c r="A1016" s="17" t="s">
        <v>2595</v>
      </c>
      <c r="B1016" s="33" t="s">
        <v>1574</v>
      </c>
      <c r="C1016" s="8">
        <v>0</v>
      </c>
      <c r="D1016" s="8">
        <v>1</v>
      </c>
      <c r="E1016" s="38" t="s">
        <v>2086</v>
      </c>
      <c r="F1016" s="36" t="s">
        <v>2087</v>
      </c>
      <c r="G1016" s="35" t="s">
        <v>240</v>
      </c>
    </row>
    <row r="1017" spans="1:7" ht="15.75" thickBot="1" x14ac:dyDescent="0.3">
      <c r="A1017" s="17" t="s">
        <v>2595</v>
      </c>
      <c r="B1017" s="33" t="s">
        <v>1586</v>
      </c>
      <c r="C1017" s="8">
        <v>1</v>
      </c>
      <c r="D1017" s="8">
        <v>0</v>
      </c>
      <c r="E1017" s="38" t="s">
        <v>2086</v>
      </c>
      <c r="F1017" s="36" t="s">
        <v>2087</v>
      </c>
      <c r="G1017" s="35" t="s">
        <v>240</v>
      </c>
    </row>
    <row r="1018" spans="1:7" ht="15.75" thickBot="1" x14ac:dyDescent="0.3">
      <c r="A1018" s="17" t="s">
        <v>2563</v>
      </c>
      <c r="B1018" s="33" t="s">
        <v>1573</v>
      </c>
      <c r="C1018" s="8" t="s">
        <v>2680</v>
      </c>
      <c r="D1018" s="8" t="s">
        <v>3040</v>
      </c>
      <c r="E1018" s="78" t="s">
        <v>2510</v>
      </c>
      <c r="F1018" s="8" t="s">
        <v>3041</v>
      </c>
      <c r="G1018" s="35" t="s">
        <v>240</v>
      </c>
    </row>
    <row r="1019" spans="1:7" ht="15.75" thickBot="1" x14ac:dyDescent="0.3">
      <c r="A1019" s="17" t="s">
        <v>2563</v>
      </c>
      <c r="B1019" s="33" t="s">
        <v>1586</v>
      </c>
      <c r="C1019" s="8">
        <v>1</v>
      </c>
      <c r="D1019" s="8">
        <v>0</v>
      </c>
      <c r="E1019" s="78" t="s">
        <v>2510</v>
      </c>
      <c r="F1019" s="8" t="s">
        <v>3041</v>
      </c>
      <c r="G1019" s="35" t="s">
        <v>240</v>
      </c>
    </row>
    <row r="1020" spans="1:7" ht="15.75" thickBot="1" x14ac:dyDescent="0.3">
      <c r="A1020" s="17" t="s">
        <v>2664</v>
      </c>
      <c r="B1020" s="33" t="s">
        <v>1715</v>
      </c>
      <c r="C1020" s="8" t="s">
        <v>311</v>
      </c>
      <c r="D1020" s="8" t="s">
        <v>2541</v>
      </c>
      <c r="E1020" s="41" t="s">
        <v>2776</v>
      </c>
      <c r="F1020" s="36" t="s">
        <v>2509</v>
      </c>
      <c r="G1020" s="35" t="s">
        <v>240</v>
      </c>
    </row>
    <row r="1021" spans="1:7" ht="15.75" thickBot="1" x14ac:dyDescent="0.3">
      <c r="A1021" s="17" t="s">
        <v>2664</v>
      </c>
      <c r="B1021" s="33" t="s">
        <v>2543</v>
      </c>
      <c r="C1021" s="8">
        <v>0</v>
      </c>
      <c r="D1021" s="8">
        <v>1</v>
      </c>
      <c r="E1021" s="41" t="s">
        <v>2776</v>
      </c>
      <c r="F1021" s="36" t="s">
        <v>2509</v>
      </c>
      <c r="G1021" s="35" t="s">
        <v>240</v>
      </c>
    </row>
    <row r="1022" spans="1:7" ht="15.75" thickBot="1" x14ac:dyDescent="0.3">
      <c r="A1022" s="17" t="s">
        <v>2664</v>
      </c>
      <c r="B1022" s="33" t="s">
        <v>1720</v>
      </c>
      <c r="C1022" s="8">
        <v>1</v>
      </c>
      <c r="D1022" s="8">
        <v>0</v>
      </c>
      <c r="E1022" s="41" t="s">
        <v>2776</v>
      </c>
      <c r="F1022" s="36" t="s">
        <v>2509</v>
      </c>
      <c r="G1022" s="35" t="s">
        <v>240</v>
      </c>
    </row>
    <row r="1023" spans="1:7" ht="15.75" thickBot="1" x14ac:dyDescent="0.3">
      <c r="A1023" s="17" t="s">
        <v>407</v>
      </c>
      <c r="B1023" s="33" t="s">
        <v>1715</v>
      </c>
      <c r="C1023" s="8" t="s">
        <v>311</v>
      </c>
      <c r="D1023" s="8" t="s">
        <v>2541</v>
      </c>
      <c r="E1023" s="41" t="s">
        <v>2776</v>
      </c>
      <c r="F1023" s="36" t="s">
        <v>3062</v>
      </c>
      <c r="G1023" s="35" t="s">
        <v>240</v>
      </c>
    </row>
    <row r="1024" spans="1:7" ht="15.75" thickBot="1" x14ac:dyDescent="0.3">
      <c r="A1024" s="17" t="s">
        <v>407</v>
      </c>
      <c r="B1024" s="33" t="s">
        <v>2543</v>
      </c>
      <c r="C1024" s="19">
        <v>0</v>
      </c>
      <c r="D1024" s="8">
        <v>1</v>
      </c>
      <c r="E1024" s="41" t="s">
        <v>2776</v>
      </c>
      <c r="F1024" s="36" t="s">
        <v>3062</v>
      </c>
      <c r="G1024" s="35" t="s">
        <v>240</v>
      </c>
    </row>
    <row r="1025" spans="1:7" ht="15.75" thickBot="1" x14ac:dyDescent="0.3">
      <c r="A1025" s="17" t="s">
        <v>407</v>
      </c>
      <c r="B1025" s="33" t="s">
        <v>1720</v>
      </c>
      <c r="C1025" s="8">
        <v>1</v>
      </c>
      <c r="D1025" s="8">
        <v>0</v>
      </c>
      <c r="E1025" s="41" t="s">
        <v>2776</v>
      </c>
      <c r="F1025" s="36" t="s">
        <v>3062</v>
      </c>
      <c r="G1025" s="35" t="s">
        <v>240</v>
      </c>
    </row>
    <row r="1026" spans="1:7" ht="15.75" thickBot="1" x14ac:dyDescent="0.3">
      <c r="A1026" s="17" t="s">
        <v>2670</v>
      </c>
      <c r="B1026" s="33" t="s">
        <v>1715</v>
      </c>
      <c r="C1026" s="8" t="s">
        <v>311</v>
      </c>
      <c r="D1026" s="8" t="s">
        <v>563</v>
      </c>
      <c r="E1026" s="38" t="s">
        <v>2086</v>
      </c>
      <c r="F1026" s="36" t="s">
        <v>2087</v>
      </c>
      <c r="G1026" s="35" t="s">
        <v>240</v>
      </c>
    </row>
    <row r="1027" spans="1:7" ht="15.75" thickBot="1" x14ac:dyDescent="0.3">
      <c r="A1027" s="17" t="s">
        <v>2670</v>
      </c>
      <c r="B1027" s="33" t="s">
        <v>1716</v>
      </c>
      <c r="C1027" s="8">
        <v>0</v>
      </c>
      <c r="D1027" s="8">
        <v>1</v>
      </c>
      <c r="E1027" s="38" t="s">
        <v>2086</v>
      </c>
      <c r="F1027" s="36" t="s">
        <v>2087</v>
      </c>
      <c r="G1027" s="35" t="s">
        <v>240</v>
      </c>
    </row>
    <row r="1028" spans="1:7" ht="15.75" thickBot="1" x14ac:dyDescent="0.3">
      <c r="A1028" s="17" t="s">
        <v>2670</v>
      </c>
      <c r="B1028" s="33" t="s">
        <v>1717</v>
      </c>
      <c r="C1028" s="8">
        <v>0</v>
      </c>
      <c r="D1028" s="8">
        <v>1</v>
      </c>
      <c r="E1028" s="38" t="s">
        <v>2086</v>
      </c>
      <c r="F1028" s="36" t="s">
        <v>2087</v>
      </c>
      <c r="G1028" s="35" t="s">
        <v>240</v>
      </c>
    </row>
    <row r="1029" spans="1:7" ht="15.75" thickBot="1" x14ac:dyDescent="0.3">
      <c r="A1029" s="17" t="s">
        <v>2670</v>
      </c>
      <c r="B1029" s="33" t="s">
        <v>1720</v>
      </c>
      <c r="C1029" s="8">
        <v>1</v>
      </c>
      <c r="D1029" s="8">
        <v>0</v>
      </c>
      <c r="E1029" s="38" t="s">
        <v>2086</v>
      </c>
      <c r="F1029" s="36" t="s">
        <v>2087</v>
      </c>
      <c r="G1029" s="35" t="s">
        <v>240</v>
      </c>
    </row>
    <row r="1030" spans="1:7" ht="15.75" thickBot="1" x14ac:dyDescent="0.3">
      <c r="A1030" s="17" t="s">
        <v>349</v>
      </c>
      <c r="B1030" s="33" t="s">
        <v>1827</v>
      </c>
      <c r="C1030" s="8" t="s">
        <v>311</v>
      </c>
      <c r="D1030" s="8" t="s">
        <v>3065</v>
      </c>
      <c r="E1030" s="41" t="s">
        <v>2776</v>
      </c>
      <c r="F1030" s="36" t="s">
        <v>2509</v>
      </c>
      <c r="G1030" s="35" t="s">
        <v>240</v>
      </c>
    </row>
    <row r="1031" spans="1:7" ht="15.75" thickBot="1" x14ac:dyDescent="0.3">
      <c r="A1031" s="17" t="s">
        <v>2046</v>
      </c>
      <c r="B1031" s="33" t="s">
        <v>1827</v>
      </c>
      <c r="C1031" s="8" t="s">
        <v>311</v>
      </c>
      <c r="D1031" s="8" t="s">
        <v>3065</v>
      </c>
      <c r="E1031" s="41" t="s">
        <v>2776</v>
      </c>
      <c r="F1031" s="36" t="s">
        <v>2509</v>
      </c>
      <c r="G1031" s="35" t="s">
        <v>240</v>
      </c>
    </row>
    <row r="1032" spans="1:7" ht="15.75" thickBot="1" x14ac:dyDescent="0.3">
      <c r="A1032" s="17" t="s">
        <v>2744</v>
      </c>
      <c r="B1032" s="33" t="s">
        <v>1827</v>
      </c>
      <c r="C1032" s="8" t="s">
        <v>2039</v>
      </c>
      <c r="D1032" s="8" t="s">
        <v>3072</v>
      </c>
      <c r="E1032" s="41" t="s">
        <v>2776</v>
      </c>
      <c r="F1032" s="36" t="s">
        <v>2509</v>
      </c>
      <c r="G1032" s="35" t="s">
        <v>240</v>
      </c>
    </row>
    <row r="1033" spans="1:7" ht="15.75" thickBot="1" x14ac:dyDescent="0.3">
      <c r="A1033" s="17" t="s">
        <v>349</v>
      </c>
      <c r="B1033" s="33" t="s">
        <v>1834</v>
      </c>
      <c r="C1033" s="8">
        <v>1</v>
      </c>
      <c r="D1033" s="8">
        <v>0</v>
      </c>
      <c r="E1033" s="41" t="s">
        <v>2776</v>
      </c>
      <c r="F1033" s="36" t="s">
        <v>2509</v>
      </c>
      <c r="G1033" s="35" t="s">
        <v>240</v>
      </c>
    </row>
    <row r="1034" spans="1:7" ht="15.75" thickBot="1" x14ac:dyDescent="0.3">
      <c r="A1034" s="17" t="s">
        <v>2046</v>
      </c>
      <c r="B1034" s="33" t="s">
        <v>1834</v>
      </c>
      <c r="C1034">
        <v>1</v>
      </c>
      <c r="D1034">
        <v>0</v>
      </c>
      <c r="E1034" s="41" t="s">
        <v>2776</v>
      </c>
      <c r="F1034" s="36" t="s">
        <v>2509</v>
      </c>
      <c r="G1034" s="35" t="s">
        <v>240</v>
      </c>
    </row>
    <row r="1035" spans="1:7" ht="15.75" thickBot="1" x14ac:dyDescent="0.3">
      <c r="A1035" s="17" t="s">
        <v>2744</v>
      </c>
      <c r="B1035" s="33" t="s">
        <v>1834</v>
      </c>
      <c r="C1035" s="8">
        <v>1</v>
      </c>
      <c r="D1035" s="8">
        <v>0</v>
      </c>
      <c r="E1035" s="41" t="s">
        <v>2776</v>
      </c>
      <c r="F1035" s="36" t="s">
        <v>2509</v>
      </c>
      <c r="G1035" s="35" t="s">
        <v>240</v>
      </c>
    </row>
    <row r="1036" spans="1:7" ht="15.75" thickBot="1" x14ac:dyDescent="0.3">
      <c r="A1036" s="17" t="s">
        <v>525</v>
      </c>
      <c r="B1036" s="33" t="s">
        <v>1894</v>
      </c>
      <c r="C1036" s="8" t="s">
        <v>521</v>
      </c>
      <c r="D1036" s="8" t="s">
        <v>2515</v>
      </c>
      <c r="E1036" s="41" t="s">
        <v>2776</v>
      </c>
      <c r="F1036" s="36" t="s">
        <v>2509</v>
      </c>
      <c r="G1036" s="35" t="s">
        <v>240</v>
      </c>
    </row>
    <row r="1037" spans="1:7" ht="15.75" thickBot="1" x14ac:dyDescent="0.3">
      <c r="A1037" s="17" t="s">
        <v>525</v>
      </c>
      <c r="B1037" s="33" t="s">
        <v>1902</v>
      </c>
      <c r="C1037" s="8">
        <v>1</v>
      </c>
      <c r="D1037" s="8">
        <v>0</v>
      </c>
      <c r="E1037" s="41" t="s">
        <v>2776</v>
      </c>
      <c r="F1037" s="36" t="s">
        <v>2509</v>
      </c>
      <c r="G1037" s="35" t="s">
        <v>240</v>
      </c>
    </row>
    <row r="1038" spans="1:7" ht="15.75" thickBot="1" x14ac:dyDescent="0.3">
      <c r="A1038" s="17" t="s">
        <v>407</v>
      </c>
      <c r="B1038" s="33" t="s">
        <v>1954</v>
      </c>
      <c r="C1038" s="8" t="s">
        <v>311</v>
      </c>
      <c r="D1038" s="8" t="s">
        <v>323</v>
      </c>
      <c r="E1038" s="38" t="s">
        <v>2086</v>
      </c>
      <c r="F1038" s="36" t="s">
        <v>2087</v>
      </c>
      <c r="G1038" s="35" t="s">
        <v>240</v>
      </c>
    </row>
    <row r="1039" spans="1:7" ht="15.75" thickBot="1" x14ac:dyDescent="0.3">
      <c r="A1039" s="17" t="s">
        <v>407</v>
      </c>
      <c r="B1039" s="33" t="s">
        <v>1958</v>
      </c>
      <c r="C1039" s="19">
        <v>0</v>
      </c>
      <c r="D1039" s="8">
        <v>1</v>
      </c>
      <c r="E1039" s="38" t="s">
        <v>2086</v>
      </c>
      <c r="F1039" s="36" t="s">
        <v>2087</v>
      </c>
      <c r="G1039" s="35" t="s">
        <v>240</v>
      </c>
    </row>
    <row r="1040" spans="1:7" ht="15.75" thickBot="1" x14ac:dyDescent="0.3">
      <c r="A1040" s="17" t="s">
        <v>407</v>
      </c>
      <c r="B1040" s="33" t="s">
        <v>1964</v>
      </c>
      <c r="C1040" s="8">
        <v>1</v>
      </c>
      <c r="D1040" s="8">
        <v>0</v>
      </c>
      <c r="E1040" s="38" t="s">
        <v>2086</v>
      </c>
      <c r="F1040" s="36" t="s">
        <v>2087</v>
      </c>
      <c r="G1040" s="35" t="s">
        <v>240</v>
      </c>
    </row>
    <row r="1041" spans="1:7" ht="15.75" thickBot="1" x14ac:dyDescent="0.3">
      <c r="A1041" s="17" t="s">
        <v>2762</v>
      </c>
      <c r="B1041" s="33" t="s">
        <v>1968</v>
      </c>
      <c r="C1041" s="8" t="s">
        <v>2759</v>
      </c>
      <c r="D1041" s="8" t="s">
        <v>2047</v>
      </c>
      <c r="E1041" s="78" t="s">
        <v>2510</v>
      </c>
      <c r="F1041" s="36" t="s">
        <v>3089</v>
      </c>
      <c r="G1041" s="35" t="s">
        <v>240</v>
      </c>
    </row>
    <row r="1042" spans="1:7" ht="15.75" thickBot="1" x14ac:dyDescent="0.3">
      <c r="A1042" s="17" t="s">
        <v>278</v>
      </c>
      <c r="B1042" s="33" t="s">
        <v>1968</v>
      </c>
      <c r="C1042" s="8" t="s">
        <v>255</v>
      </c>
      <c r="D1042" s="8" t="s">
        <v>2047</v>
      </c>
      <c r="E1042" s="78" t="s">
        <v>2510</v>
      </c>
      <c r="F1042" s="36" t="s">
        <v>3090</v>
      </c>
      <c r="G1042" s="35" t="s">
        <v>240</v>
      </c>
    </row>
    <row r="1043" spans="1:7" ht="15.75" thickBot="1" x14ac:dyDescent="0.3">
      <c r="A1043" s="17" t="s">
        <v>443</v>
      </c>
      <c r="B1043" s="33" t="s">
        <v>1968</v>
      </c>
      <c r="C1043" s="8" t="s">
        <v>255</v>
      </c>
      <c r="D1043" s="8" t="s">
        <v>2047</v>
      </c>
      <c r="E1043" s="78" t="s">
        <v>2510</v>
      </c>
      <c r="F1043" s="36" t="s">
        <v>3090</v>
      </c>
      <c r="G1043" s="35" t="s">
        <v>240</v>
      </c>
    </row>
    <row r="1044" spans="1:7" ht="15.75" thickBot="1" x14ac:dyDescent="0.3">
      <c r="A1044" s="17" t="s">
        <v>2670</v>
      </c>
      <c r="B1044" s="33" t="s">
        <v>1968</v>
      </c>
      <c r="C1044" s="8" t="s">
        <v>2669</v>
      </c>
      <c r="D1044" s="8" t="s">
        <v>2047</v>
      </c>
      <c r="E1044" s="78" t="s">
        <v>2510</v>
      </c>
      <c r="F1044" s="36" t="s">
        <v>3090</v>
      </c>
      <c r="G1044" s="35" t="s">
        <v>240</v>
      </c>
    </row>
    <row r="1045" spans="1:7" ht="15.75" thickBot="1" x14ac:dyDescent="0.3">
      <c r="A1045" s="17" t="s">
        <v>407</v>
      </c>
      <c r="B1045" s="33" t="s">
        <v>1968</v>
      </c>
      <c r="C1045" s="8" t="s">
        <v>3078</v>
      </c>
      <c r="D1045" s="8" t="s">
        <v>3082</v>
      </c>
      <c r="E1045" s="78" t="s">
        <v>2510</v>
      </c>
      <c r="F1045" s="36" t="s">
        <v>3092</v>
      </c>
      <c r="G1045" s="35" t="s">
        <v>240</v>
      </c>
    </row>
    <row r="1046" spans="1:7" ht="15.75" thickBot="1" x14ac:dyDescent="0.3">
      <c r="A1046" s="17" t="s">
        <v>305</v>
      </c>
      <c r="B1046" s="33" t="s">
        <v>1996</v>
      </c>
      <c r="C1046" s="8" t="s">
        <v>2541</v>
      </c>
      <c r="D1046" s="8" t="s">
        <v>2047</v>
      </c>
      <c r="E1046" s="78" t="s">
        <v>2510</v>
      </c>
      <c r="F1046" s="36" t="s">
        <v>3098</v>
      </c>
      <c r="G1046" s="35" t="s">
        <v>240</v>
      </c>
    </row>
    <row r="1047" spans="1:7" ht="15.75" thickBot="1" x14ac:dyDescent="0.3">
      <c r="A1047" s="17" t="s">
        <v>509</v>
      </c>
      <c r="B1047" s="33" t="s">
        <v>1996</v>
      </c>
      <c r="C1047" s="8" t="s">
        <v>2541</v>
      </c>
      <c r="D1047" s="8" t="s">
        <v>2047</v>
      </c>
      <c r="E1047" s="78" t="s">
        <v>2510</v>
      </c>
      <c r="F1047" s="36" t="s">
        <v>3098</v>
      </c>
      <c r="G1047" s="35" t="s">
        <v>240</v>
      </c>
    </row>
    <row r="1048" spans="1:7" ht="15.75" thickBot="1" x14ac:dyDescent="0.3">
      <c r="A1048" s="17" t="s">
        <v>556</v>
      </c>
      <c r="B1048" s="33" t="s">
        <v>1996</v>
      </c>
      <c r="C1048" s="8" t="s">
        <v>3096</v>
      </c>
      <c r="D1048" s="8" t="s">
        <v>2047</v>
      </c>
      <c r="E1048" s="78" t="s">
        <v>2510</v>
      </c>
      <c r="F1048" s="36" t="s">
        <v>3098</v>
      </c>
      <c r="G1048" s="35" t="s">
        <v>240</v>
      </c>
    </row>
    <row r="1049" spans="1:7" ht="15.75" thickBot="1" x14ac:dyDescent="0.3">
      <c r="A1049" s="17" t="s">
        <v>603</v>
      </c>
      <c r="B1049" s="33" t="s">
        <v>1996</v>
      </c>
      <c r="C1049" s="8" t="s">
        <v>602</v>
      </c>
      <c r="D1049" s="8" t="s">
        <v>2047</v>
      </c>
      <c r="E1049" s="78" t="s">
        <v>2510</v>
      </c>
      <c r="F1049" s="36" t="s">
        <v>3098</v>
      </c>
      <c r="G1049" s="35" t="s">
        <v>240</v>
      </c>
    </row>
    <row r="1050" spans="1:7" ht="15.75" thickBot="1" x14ac:dyDescent="0.3">
      <c r="A1050" s="17" t="s">
        <v>700</v>
      </c>
      <c r="B1050" s="33" t="s">
        <v>1996</v>
      </c>
      <c r="C1050" s="8" t="s">
        <v>697</v>
      </c>
      <c r="D1050" s="8" t="s">
        <v>2047</v>
      </c>
      <c r="E1050" s="78" t="s">
        <v>2510</v>
      </c>
      <c r="F1050" s="36" t="s">
        <v>3098</v>
      </c>
      <c r="G1050" s="35" t="s">
        <v>240</v>
      </c>
    </row>
    <row r="1051" spans="1:7" ht="15.75" thickBot="1" x14ac:dyDescent="0.3">
      <c r="A1051" s="17" t="s">
        <v>718</v>
      </c>
      <c r="B1051" s="33" t="s">
        <v>1993</v>
      </c>
      <c r="C1051" s="8" t="s">
        <v>252</v>
      </c>
      <c r="D1051" s="8" t="s">
        <v>240</v>
      </c>
      <c r="E1051" s="37" t="s">
        <v>2777</v>
      </c>
      <c r="F1051" s="36" t="s">
        <v>3100</v>
      </c>
      <c r="G1051" s="35" t="s">
        <v>240</v>
      </c>
    </row>
    <row r="1052" spans="1:7" ht="15.75" thickBot="1" x14ac:dyDescent="0.3">
      <c r="A1052" s="17" t="s">
        <v>733</v>
      </c>
      <c r="B1052" s="33" t="s">
        <v>1993</v>
      </c>
      <c r="C1052" s="19" t="s">
        <v>252</v>
      </c>
      <c r="D1052" s="8" t="s">
        <v>240</v>
      </c>
      <c r="E1052" s="37" t="s">
        <v>2777</v>
      </c>
      <c r="F1052" s="36" t="s">
        <v>3100</v>
      </c>
      <c r="G1052" s="35" t="s">
        <v>240</v>
      </c>
    </row>
    <row r="1053" spans="1:7" ht="15.75" thickBot="1" x14ac:dyDescent="0.3">
      <c r="A1053" s="17" t="s">
        <v>743</v>
      </c>
      <c r="B1053" s="33" t="s">
        <v>1993</v>
      </c>
      <c r="C1053" s="19" t="s">
        <v>252</v>
      </c>
      <c r="D1053" s="8" t="s">
        <v>240</v>
      </c>
      <c r="E1053" s="37" t="s">
        <v>2777</v>
      </c>
      <c r="F1053" s="36" t="s">
        <v>3100</v>
      </c>
      <c r="G1053" s="35" t="s">
        <v>240</v>
      </c>
    </row>
    <row r="1054" spans="1:7" ht="15.75" thickBot="1" x14ac:dyDescent="0.3">
      <c r="A1054" s="17" t="s">
        <v>305</v>
      </c>
      <c r="B1054" s="33" t="s">
        <v>2000</v>
      </c>
      <c r="C1054" s="19" t="s">
        <v>303</v>
      </c>
      <c r="D1054" s="8" t="s">
        <v>2047</v>
      </c>
      <c r="E1054" s="78" t="s">
        <v>2510</v>
      </c>
      <c r="F1054" s="36" t="s">
        <v>3098</v>
      </c>
      <c r="G1054" s="35" t="s">
        <v>240</v>
      </c>
    </row>
    <row r="1055" spans="1:7" ht="15.75" thickBot="1" x14ac:dyDescent="0.3">
      <c r="A1055" s="17" t="s">
        <v>349</v>
      </c>
      <c r="B1055" s="33" t="s">
        <v>2000</v>
      </c>
      <c r="C1055" s="19" t="s">
        <v>275</v>
      </c>
      <c r="D1055" s="8" t="s">
        <v>2047</v>
      </c>
      <c r="E1055" s="78" t="s">
        <v>2510</v>
      </c>
      <c r="F1055" s="36" t="s">
        <v>3098</v>
      </c>
      <c r="G1055" s="35" t="s">
        <v>240</v>
      </c>
    </row>
    <row r="1056" spans="1:7" ht="15.75" thickBot="1" x14ac:dyDescent="0.3">
      <c r="A1056" s="17" t="s">
        <v>525</v>
      </c>
      <c r="B1056" s="33" t="s">
        <v>2000</v>
      </c>
      <c r="C1056" s="19" t="s">
        <v>524</v>
      </c>
      <c r="D1056" s="8" t="s">
        <v>2047</v>
      </c>
      <c r="E1056" s="78" t="s">
        <v>2510</v>
      </c>
      <c r="F1056" s="36" t="s">
        <v>3098</v>
      </c>
      <c r="G1056" s="35" t="s">
        <v>240</v>
      </c>
    </row>
    <row r="1057" spans="1:7" ht="15.75" thickBot="1" x14ac:dyDescent="0.3">
      <c r="A1057" s="17" t="s">
        <v>540</v>
      </c>
      <c r="B1057" s="33" t="s">
        <v>2000</v>
      </c>
      <c r="C1057" s="19" t="s">
        <v>538</v>
      </c>
      <c r="D1057" s="8" t="s">
        <v>2047</v>
      </c>
      <c r="E1057" s="78" t="s">
        <v>2510</v>
      </c>
      <c r="F1057" s="36" t="s">
        <v>3098</v>
      </c>
      <c r="G1057" s="35" t="s">
        <v>240</v>
      </c>
    </row>
    <row r="1058" spans="1:7" ht="15.75" thickBot="1" x14ac:dyDescent="0.3">
      <c r="A1058" s="17" t="s">
        <v>678</v>
      </c>
      <c r="B1058" s="33" t="s">
        <v>2000</v>
      </c>
      <c r="C1058" s="19" t="s">
        <v>676</v>
      </c>
      <c r="D1058" s="8" t="s">
        <v>2047</v>
      </c>
      <c r="E1058" s="78" t="s">
        <v>2510</v>
      </c>
      <c r="F1058" s="36" t="s">
        <v>3098</v>
      </c>
      <c r="G1058" s="35" t="s">
        <v>240</v>
      </c>
    </row>
    <row r="1059" spans="1:7" ht="15.75" thickBot="1" x14ac:dyDescent="0.3">
      <c r="A1059" s="17" t="s">
        <v>688</v>
      </c>
      <c r="B1059" s="33" t="s">
        <v>2000</v>
      </c>
      <c r="C1059" s="19" t="s">
        <v>687</v>
      </c>
      <c r="D1059" s="8" t="s">
        <v>2047</v>
      </c>
      <c r="E1059" s="78" t="s">
        <v>2510</v>
      </c>
      <c r="F1059" s="36" t="s">
        <v>3098</v>
      </c>
      <c r="G1059" s="35" t="s">
        <v>240</v>
      </c>
    </row>
    <row r="1060" spans="1:7" ht="15.75" thickBot="1" x14ac:dyDescent="0.3">
      <c r="A1060" s="17" t="s">
        <v>755</v>
      </c>
      <c r="B1060" s="33" t="s">
        <v>2000</v>
      </c>
      <c r="C1060" s="19"/>
      <c r="D1060" s="8" t="s">
        <v>2047</v>
      </c>
      <c r="E1060" s="78" t="s">
        <v>2510</v>
      </c>
      <c r="F1060" s="36" t="s">
        <v>3098</v>
      </c>
      <c r="G1060" s="35" t="s">
        <v>240</v>
      </c>
    </row>
    <row r="1061" spans="1:7" ht="15.75" thickBot="1" x14ac:dyDescent="0.3">
      <c r="A1061" s="17" t="s">
        <v>769</v>
      </c>
      <c r="B1061" s="33" t="s">
        <v>2000</v>
      </c>
      <c r="C1061" s="19" t="s">
        <v>768</v>
      </c>
      <c r="D1061" s="8" t="s">
        <v>2047</v>
      </c>
      <c r="E1061" s="78" t="s">
        <v>2510</v>
      </c>
      <c r="F1061" s="36" t="s">
        <v>3098</v>
      </c>
      <c r="G1061" s="35" t="s">
        <v>240</v>
      </c>
    </row>
    <row r="1062" spans="1:7" ht="15.75" thickBot="1" x14ac:dyDescent="0.3">
      <c r="A1062" s="17" t="s">
        <v>2664</v>
      </c>
      <c r="B1062" s="33" t="s">
        <v>2000</v>
      </c>
      <c r="C1062" s="19" t="s">
        <v>2663</v>
      </c>
      <c r="D1062" s="8" t="s">
        <v>2047</v>
      </c>
      <c r="E1062" s="78" t="s">
        <v>2510</v>
      </c>
      <c r="F1062" s="36" t="s">
        <v>3098</v>
      </c>
      <c r="G1062" s="35" t="s">
        <v>240</v>
      </c>
    </row>
    <row r="1063" spans="1:7" ht="15.75" thickBot="1" x14ac:dyDescent="0.3">
      <c r="A1063" s="17" t="s">
        <v>328</v>
      </c>
      <c r="B1063" s="33" t="s">
        <v>1999</v>
      </c>
      <c r="C1063" s="8" t="s">
        <v>3113</v>
      </c>
      <c r="D1063" s="8" t="s">
        <v>2047</v>
      </c>
      <c r="E1063" s="78" t="s">
        <v>2510</v>
      </c>
      <c r="F1063" s="36" t="s">
        <v>3119</v>
      </c>
      <c r="G1063" s="35" t="s">
        <v>240</v>
      </c>
    </row>
    <row r="1064" spans="1:7" ht="15.75" thickBot="1" x14ac:dyDescent="0.3">
      <c r="A1064" s="17" t="s">
        <v>328</v>
      </c>
      <c r="B1064" s="33" t="s">
        <v>2000</v>
      </c>
      <c r="C1064" s="8" t="s">
        <v>326</v>
      </c>
      <c r="D1064" s="8" t="s">
        <v>2047</v>
      </c>
      <c r="E1064" s="78" t="s">
        <v>2510</v>
      </c>
      <c r="F1064" s="36" t="s">
        <v>3119</v>
      </c>
      <c r="G1064" s="35" t="s">
        <v>240</v>
      </c>
    </row>
    <row r="1065" spans="1:7" ht="15.75" thickBot="1" x14ac:dyDescent="0.3">
      <c r="A1065" s="17" t="s">
        <v>2622</v>
      </c>
      <c r="B1065" s="33" t="s">
        <v>1096</v>
      </c>
      <c r="C1065" s="8" t="s">
        <v>2617</v>
      </c>
      <c r="D1065" s="8" t="s">
        <v>2146</v>
      </c>
      <c r="E1065" s="37" t="s">
        <v>2777</v>
      </c>
      <c r="F1065" s="36" t="s">
        <v>3132</v>
      </c>
      <c r="G1065" s="35" t="s">
        <v>240</v>
      </c>
    </row>
    <row r="1066" spans="1:7" ht="15.75" thickBot="1" x14ac:dyDescent="0.3">
      <c r="A1066" s="17" t="s">
        <v>2646</v>
      </c>
      <c r="B1066" s="33" t="s">
        <v>1096</v>
      </c>
      <c r="C1066" s="8" t="s">
        <v>2617</v>
      </c>
      <c r="D1066" s="8" t="s">
        <v>2146</v>
      </c>
      <c r="E1066" s="37" t="s">
        <v>2777</v>
      </c>
      <c r="F1066" s="36" t="s">
        <v>3132</v>
      </c>
      <c r="G1066" s="35" t="s">
        <v>240</v>
      </c>
    </row>
    <row r="1067" spans="1:7" ht="15.75" thickBot="1" x14ac:dyDescent="0.3">
      <c r="A1067" s="17" t="s">
        <v>2650</v>
      </c>
      <c r="B1067" s="33" t="s">
        <v>1096</v>
      </c>
      <c r="C1067" s="8" t="s">
        <v>2617</v>
      </c>
      <c r="D1067" s="8" t="s">
        <v>2146</v>
      </c>
      <c r="E1067" s="37" t="s">
        <v>2777</v>
      </c>
      <c r="F1067" s="36" t="s">
        <v>3132</v>
      </c>
      <c r="G1067" s="35" t="s">
        <v>240</v>
      </c>
    </row>
    <row r="1068" spans="1:7" ht="15.75" thickBot="1" x14ac:dyDescent="0.3">
      <c r="A1068" s="17" t="s">
        <v>2664</v>
      </c>
      <c r="B1068" s="33" t="s">
        <v>1096</v>
      </c>
      <c r="C1068" s="8" t="s">
        <v>2651</v>
      </c>
      <c r="D1068" s="8" t="s">
        <v>2159</v>
      </c>
      <c r="E1068" s="37" t="s">
        <v>2777</v>
      </c>
      <c r="F1068" s="36" t="s">
        <v>3132</v>
      </c>
      <c r="G1068" s="35" t="s">
        <v>240</v>
      </c>
    </row>
    <row r="1069" spans="1:7" ht="15.75" thickBot="1" x14ac:dyDescent="0.3">
      <c r="A1069" s="17" t="s">
        <v>2622</v>
      </c>
      <c r="B1069" s="33" t="s">
        <v>1103</v>
      </c>
      <c r="C1069" s="8">
        <v>1</v>
      </c>
      <c r="D1069" s="8">
        <v>0</v>
      </c>
      <c r="E1069" s="37" t="s">
        <v>2777</v>
      </c>
      <c r="F1069" s="36" t="s">
        <v>3132</v>
      </c>
      <c r="G1069" s="35" t="s">
        <v>240</v>
      </c>
    </row>
    <row r="1070" spans="1:7" ht="15.75" thickBot="1" x14ac:dyDescent="0.3">
      <c r="A1070" s="17" t="s">
        <v>2646</v>
      </c>
      <c r="B1070" s="33" t="s">
        <v>1103</v>
      </c>
      <c r="C1070" s="8">
        <v>1</v>
      </c>
      <c r="D1070" s="8">
        <v>0</v>
      </c>
      <c r="E1070" s="37" t="s">
        <v>2777</v>
      </c>
      <c r="F1070" s="36" t="s">
        <v>3132</v>
      </c>
      <c r="G1070" s="35" t="s">
        <v>240</v>
      </c>
    </row>
    <row r="1071" spans="1:7" ht="15.75" thickBot="1" x14ac:dyDescent="0.3">
      <c r="A1071" s="17" t="s">
        <v>2650</v>
      </c>
      <c r="B1071" s="33" t="s">
        <v>1103</v>
      </c>
      <c r="C1071" s="8">
        <v>1</v>
      </c>
      <c r="D1071" s="8">
        <v>0</v>
      </c>
      <c r="E1071" s="37" t="s">
        <v>2777</v>
      </c>
      <c r="F1071" s="36" t="s">
        <v>3132</v>
      </c>
      <c r="G1071" s="35" t="s">
        <v>240</v>
      </c>
    </row>
    <row r="1072" spans="1:7" ht="15.75" thickBot="1" x14ac:dyDescent="0.3">
      <c r="A1072" s="17" t="s">
        <v>2664</v>
      </c>
      <c r="B1072" s="33" t="s">
        <v>1103</v>
      </c>
      <c r="C1072" s="8">
        <v>0</v>
      </c>
      <c r="D1072" s="8">
        <v>1</v>
      </c>
      <c r="E1072" s="37" t="s">
        <v>2777</v>
      </c>
      <c r="F1072" s="36" t="s">
        <v>3132</v>
      </c>
      <c r="G1072" s="35" t="s">
        <v>240</v>
      </c>
    </row>
    <row r="1073" spans="1:7" ht="15.75" thickBot="1" x14ac:dyDescent="0.3">
      <c r="A1073" s="17" t="s">
        <v>2664</v>
      </c>
      <c r="B1073" s="33" t="s">
        <v>1104</v>
      </c>
      <c r="C1073" s="8">
        <v>1</v>
      </c>
      <c r="D1073" s="8">
        <v>0</v>
      </c>
      <c r="E1073" s="37" t="s">
        <v>2777</v>
      </c>
      <c r="F1073" s="36" t="s">
        <v>3132</v>
      </c>
      <c r="G1073" s="35" t="s">
        <v>240</v>
      </c>
    </row>
    <row r="1074" spans="1:7" ht="15.75" thickBot="1" x14ac:dyDescent="0.3">
      <c r="A1074" s="17" t="s">
        <v>2664</v>
      </c>
      <c r="B1074" s="33" t="s">
        <v>1098</v>
      </c>
      <c r="C1074" s="8">
        <v>1</v>
      </c>
      <c r="D1074" s="8">
        <v>0</v>
      </c>
      <c r="E1074" s="37" t="s">
        <v>2777</v>
      </c>
      <c r="F1074" s="36" t="s">
        <v>3132</v>
      </c>
      <c r="G1074" s="35" t="s">
        <v>240</v>
      </c>
    </row>
    <row r="1075" spans="1:7" ht="15.75" thickBot="1" x14ac:dyDescent="0.3">
      <c r="A1075" s="17" t="s">
        <v>443</v>
      </c>
      <c r="B1075" s="33" t="s">
        <v>1377</v>
      </c>
      <c r="C1075" s="8" t="s">
        <v>2863</v>
      </c>
      <c r="D1075" s="8" t="s">
        <v>2047</v>
      </c>
      <c r="E1075" s="78" t="s">
        <v>2510</v>
      </c>
      <c r="F1075" s="36" t="s">
        <v>3133</v>
      </c>
      <c r="G1075" s="35" t="s">
        <v>240</v>
      </c>
    </row>
    <row r="1076" spans="1:7" ht="15.75" thickBot="1" x14ac:dyDescent="0.3">
      <c r="A1076" s="17" t="s">
        <v>556</v>
      </c>
      <c r="B1076" s="33" t="s">
        <v>1377</v>
      </c>
      <c r="C1076" s="8" t="s">
        <v>2866</v>
      </c>
      <c r="D1076" s="8" t="s">
        <v>2047</v>
      </c>
      <c r="E1076" s="78" t="s">
        <v>2510</v>
      </c>
      <c r="F1076" s="36" t="s">
        <v>3133</v>
      </c>
      <c r="G1076" s="35" t="s">
        <v>240</v>
      </c>
    </row>
    <row r="1077" spans="1:7" ht="15.75" thickBot="1" x14ac:dyDescent="0.3">
      <c r="A1077" s="17" t="s">
        <v>585</v>
      </c>
      <c r="B1077" s="33" t="s">
        <v>1377</v>
      </c>
      <c r="C1077" s="8" t="s">
        <v>2867</v>
      </c>
      <c r="D1077" s="8" t="s">
        <v>2047</v>
      </c>
      <c r="E1077" s="78" t="s">
        <v>2510</v>
      </c>
      <c r="F1077" s="36" t="s">
        <v>3133</v>
      </c>
      <c r="G1077" s="35" t="s">
        <v>240</v>
      </c>
    </row>
    <row r="1078" spans="1:7" ht="15.75" thickBot="1" x14ac:dyDescent="0.3">
      <c r="A1078" s="17" t="s">
        <v>603</v>
      </c>
      <c r="B1078" s="33" t="s">
        <v>1377</v>
      </c>
      <c r="C1078" s="8" t="s">
        <v>2870</v>
      </c>
      <c r="D1078" s="8" t="s">
        <v>2047</v>
      </c>
      <c r="E1078" s="78" t="s">
        <v>2510</v>
      </c>
      <c r="F1078" s="36" t="s">
        <v>3133</v>
      </c>
      <c r="G1078" s="35" t="s">
        <v>240</v>
      </c>
    </row>
    <row r="1079" spans="1:7" ht="15.75" thickBot="1" x14ac:dyDescent="0.3">
      <c r="A1079" s="17" t="s">
        <v>613</v>
      </c>
      <c r="B1079" s="33" t="s">
        <v>1377</v>
      </c>
      <c r="C1079" s="8" t="s">
        <v>2868</v>
      </c>
      <c r="D1079" s="8" t="s">
        <v>2047</v>
      </c>
      <c r="E1079" s="78" t="s">
        <v>2510</v>
      </c>
      <c r="F1079" s="36" t="s">
        <v>3133</v>
      </c>
      <c r="G1079" s="35" t="s">
        <v>240</v>
      </c>
    </row>
    <row r="1080" spans="1:7" ht="15.75" thickBot="1" x14ac:dyDescent="0.3">
      <c r="A1080" s="17" t="s">
        <v>649</v>
      </c>
      <c r="B1080" s="33" t="s">
        <v>1377</v>
      </c>
      <c r="C1080" s="8" t="s">
        <v>2869</v>
      </c>
      <c r="D1080" s="8" t="s">
        <v>2047</v>
      </c>
      <c r="E1080" s="78" t="s">
        <v>2510</v>
      </c>
      <c r="F1080" s="36" t="s">
        <v>3133</v>
      </c>
      <c r="G1080" s="35" t="s">
        <v>240</v>
      </c>
    </row>
    <row r="1081" spans="1:7" ht="15.75" thickBot="1" x14ac:dyDescent="0.3">
      <c r="A1081" s="17" t="s">
        <v>718</v>
      </c>
      <c r="B1081" s="33" t="s">
        <v>1377</v>
      </c>
      <c r="C1081" s="8" t="s">
        <v>2871</v>
      </c>
      <c r="D1081" s="8" t="s">
        <v>2047</v>
      </c>
      <c r="E1081" s="78" t="s">
        <v>2510</v>
      </c>
      <c r="F1081" s="36" t="s">
        <v>3133</v>
      </c>
      <c r="G1081" s="35" t="s">
        <v>240</v>
      </c>
    </row>
    <row r="1082" spans="1:7" ht="15.75" thickBot="1" x14ac:dyDescent="0.3">
      <c r="A1082" s="17" t="s">
        <v>733</v>
      </c>
      <c r="B1082" s="33" t="s">
        <v>1377</v>
      </c>
      <c r="C1082" s="8" t="s">
        <v>2872</v>
      </c>
      <c r="D1082" s="8" t="s">
        <v>2047</v>
      </c>
      <c r="E1082" s="78" t="s">
        <v>2510</v>
      </c>
      <c r="F1082" s="36" t="s">
        <v>3133</v>
      </c>
      <c r="G1082" s="35" t="s">
        <v>240</v>
      </c>
    </row>
    <row r="1083" spans="1:7" ht="15.75" thickBot="1" x14ac:dyDescent="0.3">
      <c r="A1083" s="17" t="s">
        <v>743</v>
      </c>
      <c r="B1083" s="33" t="s">
        <v>1377</v>
      </c>
      <c r="C1083" s="8" t="s">
        <v>2872</v>
      </c>
      <c r="D1083" s="8" t="s">
        <v>2047</v>
      </c>
      <c r="E1083" s="78" t="s">
        <v>2510</v>
      </c>
      <c r="F1083" s="36" t="s">
        <v>3133</v>
      </c>
      <c r="G1083" s="35" t="s">
        <v>240</v>
      </c>
    </row>
    <row r="1084" spans="1:7" x14ac:dyDescent="0.25">
      <c r="A1084" s="17" t="s">
        <v>467</v>
      </c>
      <c r="B1084" s="33" t="s">
        <v>1215</v>
      </c>
      <c r="C1084" s="8">
        <v>2000</v>
      </c>
      <c r="D1084" s="8">
        <v>200</v>
      </c>
      <c r="E1084" s="37" t="s">
        <v>2521</v>
      </c>
      <c r="F1084" s="36" t="s">
        <v>3209</v>
      </c>
      <c r="G1084" s="35" t="s">
        <v>240</v>
      </c>
    </row>
  </sheetData>
  <autoFilter ref="A1:F1064" xr:uid="{00000000-0001-0000-0300-000000000000}"/>
  <phoneticPr fontId="8" type="noConversion"/>
  <conditionalFormatting sqref="E2:E3 E142 E146 E150 E154 E158 E930:E939 E941:E955">
    <cfRule type="containsText" dxfId="799" priority="935" operator="containsText" text="unanswered question">
      <formula>NOT(ISERROR(SEARCH("unanswered question",E2)))</formula>
    </cfRule>
    <cfRule type="containsText" dxfId="798" priority="936" operator="containsText" text="phone number missing a digit">
      <formula>NOT(ISERROR(SEARCH("phone number missing a digit",E2)))</formula>
    </cfRule>
    <cfRule type="containsText" dxfId="797" priority="937" operator="containsText" text="option already selected">
      <formula>NOT(ISERROR(SEARCH("option already selected",E2)))</formula>
    </cfRule>
    <cfRule type="containsText" dxfId="796" priority="938" operator="containsText" text="missing phone number">
      <formula>NOT(ISERROR(SEARCH("missing phone number",E2)))</formula>
    </cfRule>
    <cfRule type="containsText" dxfId="795" priority="939" operator="containsText" text="wrong phone number">
      <formula>NOT(ISERROR(SEARCH("wrong phone number",E2)))</formula>
    </cfRule>
    <cfRule type="containsText" dxfId="794" priority="940" operator="containsText" text="empty cell">
      <formula>NOT(ISERROR(SEARCH("empty cell",E2)))</formula>
    </cfRule>
    <cfRule type="containsText" dxfId="793" priority="941" operator="containsText" text="clarification needed">
      <formula>NOT(ISERROR(SEARCH("clarification needed",E2)))</formula>
    </cfRule>
    <cfRule type="containsText" dxfId="792" priority="942" operator="containsText" text="New option added">
      <formula>NOT(ISERROR(SEARCH("New option added",E2)))</formula>
    </cfRule>
    <cfRule type="containsText" dxfId="791" priority="943" operator="containsText" text="Option exists">
      <formula>NOT(ISERROR(SEARCH("Option exists",E2)))</formula>
    </cfRule>
    <cfRule type="containsText" dxfId="790" priority="944" operator="containsText" text="interview will be repeated">
      <formula>NOT(ISERROR(SEARCH("interview will be repeated",E2)))</formula>
    </cfRule>
    <cfRule type="containsText" dxfId="789" priority="945" operator="containsText" text="Inconsistency">
      <formula>NOT(ISERROR(SEARCH("Inconsistency",E2)))</formula>
    </cfRule>
    <cfRule type="containsText" dxfId="788" priority="946" operator="containsText" text="Missing info">
      <formula>NOT(ISERROR(SEARCH("Missing info",E2)))</formula>
    </cfRule>
    <cfRule type="containsText" dxfId="787" priority="947" operator="containsText" text="wrong entry">
      <formula>NOT(ISERROR(SEARCH("wrong entry",E2)))</formula>
    </cfRule>
    <cfRule type="containsText" dxfId="786" priority="948" operator="containsText" text="Duplicate">
      <formula>NOT(ISERROR(SEARCH("Duplicate",E2)))</formula>
    </cfRule>
  </conditionalFormatting>
  <conditionalFormatting sqref="E2:E3 E142 E146 E150 E154 E158 E930:E939 E941:E955">
    <cfRule type="containsText" dxfId="785" priority="934" operator="containsText" text="value">
      <formula>NOT(ISERROR(SEARCH("value",E2)))</formula>
    </cfRule>
  </conditionalFormatting>
  <conditionalFormatting sqref="E9">
    <cfRule type="containsText" dxfId="784" priority="920" operator="containsText" text="unanswered question">
      <formula>NOT(ISERROR(SEARCH("unanswered question",E9)))</formula>
    </cfRule>
    <cfRule type="containsText" dxfId="783" priority="921" operator="containsText" text="phone number missing a digit">
      <formula>NOT(ISERROR(SEARCH("phone number missing a digit",E9)))</formula>
    </cfRule>
    <cfRule type="containsText" dxfId="782" priority="922" operator="containsText" text="option already selected">
      <formula>NOT(ISERROR(SEARCH("option already selected",E9)))</formula>
    </cfRule>
    <cfRule type="containsText" dxfId="781" priority="923" operator="containsText" text="missing phone number">
      <formula>NOT(ISERROR(SEARCH("missing phone number",E9)))</formula>
    </cfRule>
    <cfRule type="containsText" dxfId="780" priority="924" operator="containsText" text="wrong phone number">
      <formula>NOT(ISERROR(SEARCH("wrong phone number",E9)))</formula>
    </cfRule>
    <cfRule type="containsText" dxfId="779" priority="925" operator="containsText" text="empty cell">
      <formula>NOT(ISERROR(SEARCH("empty cell",E9)))</formula>
    </cfRule>
    <cfRule type="containsText" dxfId="778" priority="926" operator="containsText" text="clarification needed">
      <formula>NOT(ISERROR(SEARCH("clarification needed",E9)))</formula>
    </cfRule>
    <cfRule type="containsText" dxfId="777" priority="927" operator="containsText" text="New option added">
      <formula>NOT(ISERROR(SEARCH("New option added",E9)))</formula>
    </cfRule>
    <cfRule type="containsText" dxfId="776" priority="928" operator="containsText" text="Option exists">
      <formula>NOT(ISERROR(SEARCH("Option exists",E9)))</formula>
    </cfRule>
    <cfRule type="containsText" dxfId="775" priority="929" operator="containsText" text="interview will be repeated">
      <formula>NOT(ISERROR(SEARCH("interview will be repeated",E9)))</formula>
    </cfRule>
    <cfRule type="containsText" dxfId="774" priority="930" operator="containsText" text="Inconsistency">
      <formula>NOT(ISERROR(SEARCH("Inconsistency",E9)))</formula>
    </cfRule>
    <cfRule type="containsText" dxfId="773" priority="931" operator="containsText" text="Missing info">
      <formula>NOT(ISERROR(SEARCH("Missing info",E9)))</formula>
    </cfRule>
    <cfRule type="containsText" dxfId="772" priority="932" operator="containsText" text="wrong entry">
      <formula>NOT(ISERROR(SEARCH("wrong entry",E9)))</formula>
    </cfRule>
    <cfRule type="containsText" dxfId="771" priority="933" operator="containsText" text="Duplicate">
      <formula>NOT(ISERROR(SEARCH("Duplicate",E9)))</formula>
    </cfRule>
  </conditionalFormatting>
  <conditionalFormatting sqref="E9">
    <cfRule type="containsText" dxfId="770" priority="919" operator="containsText" text="value">
      <formula>NOT(ISERROR(SEARCH("value",E9)))</formula>
    </cfRule>
  </conditionalFormatting>
  <conditionalFormatting sqref="E78:E79">
    <cfRule type="containsText" dxfId="769" priority="905" operator="containsText" text="unanswered question">
      <formula>NOT(ISERROR(SEARCH("unanswered question",E78)))</formula>
    </cfRule>
    <cfRule type="containsText" dxfId="768" priority="906" operator="containsText" text="phone number missing a digit">
      <formula>NOT(ISERROR(SEARCH("phone number missing a digit",E78)))</formula>
    </cfRule>
    <cfRule type="containsText" dxfId="767" priority="907" operator="containsText" text="option already selected">
      <formula>NOT(ISERROR(SEARCH("option already selected",E78)))</formula>
    </cfRule>
    <cfRule type="containsText" dxfId="766" priority="908" operator="containsText" text="missing phone number">
      <formula>NOT(ISERROR(SEARCH("missing phone number",E78)))</formula>
    </cfRule>
    <cfRule type="containsText" dxfId="765" priority="909" operator="containsText" text="wrong phone number">
      <formula>NOT(ISERROR(SEARCH("wrong phone number",E78)))</formula>
    </cfRule>
    <cfRule type="containsText" dxfId="764" priority="910" operator="containsText" text="empty cell">
      <formula>NOT(ISERROR(SEARCH("empty cell",E78)))</formula>
    </cfRule>
    <cfRule type="containsText" dxfId="763" priority="911" operator="containsText" text="clarification needed">
      <formula>NOT(ISERROR(SEARCH("clarification needed",E78)))</formula>
    </cfRule>
    <cfRule type="containsText" dxfId="762" priority="912" operator="containsText" text="New option added">
      <formula>NOT(ISERROR(SEARCH("New option added",E78)))</formula>
    </cfRule>
    <cfRule type="containsText" dxfId="761" priority="913" operator="containsText" text="Option exists">
      <formula>NOT(ISERROR(SEARCH("Option exists",E78)))</formula>
    </cfRule>
    <cfRule type="containsText" dxfId="760" priority="914" operator="containsText" text="interview will be repeated">
      <formula>NOT(ISERROR(SEARCH("interview will be repeated",E78)))</formula>
    </cfRule>
    <cfRule type="containsText" dxfId="759" priority="915" operator="containsText" text="Inconsistency">
      <formula>NOT(ISERROR(SEARCH("Inconsistency",E78)))</formula>
    </cfRule>
    <cfRule type="containsText" dxfId="758" priority="916" operator="containsText" text="Missing info">
      <formula>NOT(ISERROR(SEARCH("Missing info",E78)))</formula>
    </cfRule>
    <cfRule type="containsText" dxfId="757" priority="917" operator="containsText" text="wrong entry">
      <formula>NOT(ISERROR(SEARCH("wrong entry",E78)))</formula>
    </cfRule>
    <cfRule type="containsText" dxfId="756" priority="918" operator="containsText" text="Duplicate">
      <formula>NOT(ISERROR(SEARCH("Duplicate",E78)))</formula>
    </cfRule>
  </conditionalFormatting>
  <conditionalFormatting sqref="E78:E79">
    <cfRule type="containsText" dxfId="755" priority="904" operator="containsText" text="value">
      <formula>NOT(ISERROR(SEARCH("value",E78)))</formula>
    </cfRule>
  </conditionalFormatting>
  <conditionalFormatting sqref="E82">
    <cfRule type="containsText" dxfId="754" priority="890" operator="containsText" text="unanswered question">
      <formula>NOT(ISERROR(SEARCH("unanswered question",E82)))</formula>
    </cfRule>
    <cfRule type="containsText" dxfId="753" priority="891" operator="containsText" text="phone number missing a digit">
      <formula>NOT(ISERROR(SEARCH("phone number missing a digit",E82)))</formula>
    </cfRule>
    <cfRule type="containsText" dxfId="752" priority="892" operator="containsText" text="option already selected">
      <formula>NOT(ISERROR(SEARCH("option already selected",E82)))</formula>
    </cfRule>
    <cfRule type="containsText" dxfId="751" priority="893" operator="containsText" text="missing phone number">
      <formula>NOT(ISERROR(SEARCH("missing phone number",E82)))</formula>
    </cfRule>
    <cfRule type="containsText" dxfId="750" priority="894" operator="containsText" text="wrong phone number">
      <formula>NOT(ISERROR(SEARCH("wrong phone number",E82)))</formula>
    </cfRule>
    <cfRule type="containsText" dxfId="749" priority="895" operator="containsText" text="empty cell">
      <formula>NOT(ISERROR(SEARCH("empty cell",E82)))</formula>
    </cfRule>
    <cfRule type="containsText" dxfId="748" priority="896" operator="containsText" text="clarification needed">
      <formula>NOT(ISERROR(SEARCH("clarification needed",E82)))</formula>
    </cfRule>
    <cfRule type="containsText" dxfId="747" priority="897" operator="containsText" text="New option added">
      <formula>NOT(ISERROR(SEARCH("New option added",E82)))</formula>
    </cfRule>
    <cfRule type="containsText" dxfId="746" priority="898" operator="containsText" text="Option exists">
      <formula>NOT(ISERROR(SEARCH("Option exists",E82)))</formula>
    </cfRule>
    <cfRule type="containsText" dxfId="745" priority="899" operator="containsText" text="interview will be repeated">
      <formula>NOT(ISERROR(SEARCH("interview will be repeated",E82)))</formula>
    </cfRule>
    <cfRule type="containsText" dxfId="744" priority="900" operator="containsText" text="Inconsistency">
      <formula>NOT(ISERROR(SEARCH("Inconsistency",E82)))</formula>
    </cfRule>
    <cfRule type="containsText" dxfId="743" priority="901" operator="containsText" text="Missing info">
      <formula>NOT(ISERROR(SEARCH("Missing info",E82)))</formula>
    </cfRule>
    <cfRule type="containsText" dxfId="742" priority="902" operator="containsText" text="wrong entry">
      <formula>NOT(ISERROR(SEARCH("wrong entry",E82)))</formula>
    </cfRule>
    <cfRule type="containsText" dxfId="741" priority="903" operator="containsText" text="Duplicate">
      <formula>NOT(ISERROR(SEARCH("Duplicate",E82)))</formula>
    </cfRule>
  </conditionalFormatting>
  <conditionalFormatting sqref="E82">
    <cfRule type="containsText" dxfId="740" priority="889" operator="containsText" text="value">
      <formula>NOT(ISERROR(SEARCH("value",E82)))</formula>
    </cfRule>
  </conditionalFormatting>
  <conditionalFormatting sqref="E95">
    <cfRule type="containsText" dxfId="739" priority="875" operator="containsText" text="unanswered question">
      <formula>NOT(ISERROR(SEARCH("unanswered question",E95)))</formula>
    </cfRule>
    <cfRule type="containsText" dxfId="738" priority="876" operator="containsText" text="phone number missing a digit">
      <formula>NOT(ISERROR(SEARCH("phone number missing a digit",E95)))</formula>
    </cfRule>
    <cfRule type="containsText" dxfId="737" priority="877" operator="containsText" text="option already selected">
      <formula>NOT(ISERROR(SEARCH("option already selected",E95)))</formula>
    </cfRule>
    <cfRule type="containsText" dxfId="736" priority="878" operator="containsText" text="missing phone number">
      <formula>NOT(ISERROR(SEARCH("missing phone number",E95)))</formula>
    </cfRule>
    <cfRule type="containsText" dxfId="735" priority="879" operator="containsText" text="wrong phone number">
      <formula>NOT(ISERROR(SEARCH("wrong phone number",E95)))</formula>
    </cfRule>
    <cfRule type="containsText" dxfId="734" priority="880" operator="containsText" text="empty cell">
      <formula>NOT(ISERROR(SEARCH("empty cell",E95)))</formula>
    </cfRule>
    <cfRule type="containsText" dxfId="733" priority="881" operator="containsText" text="clarification needed">
      <formula>NOT(ISERROR(SEARCH("clarification needed",E95)))</formula>
    </cfRule>
    <cfRule type="containsText" dxfId="732" priority="882" operator="containsText" text="New option added">
      <formula>NOT(ISERROR(SEARCH("New option added",E95)))</formula>
    </cfRule>
    <cfRule type="containsText" dxfId="731" priority="883" operator="containsText" text="Option exists">
      <formula>NOT(ISERROR(SEARCH("Option exists",E95)))</formula>
    </cfRule>
    <cfRule type="containsText" dxfId="730" priority="884" operator="containsText" text="interview will be repeated">
      <formula>NOT(ISERROR(SEARCH("interview will be repeated",E95)))</formula>
    </cfRule>
    <cfRule type="containsText" dxfId="729" priority="885" operator="containsText" text="Inconsistency">
      <formula>NOT(ISERROR(SEARCH("Inconsistency",E95)))</formula>
    </cfRule>
    <cfRule type="containsText" dxfId="728" priority="886" operator="containsText" text="Missing info">
      <formula>NOT(ISERROR(SEARCH("Missing info",E95)))</formula>
    </cfRule>
    <cfRule type="containsText" dxfId="727" priority="887" operator="containsText" text="wrong entry">
      <formula>NOT(ISERROR(SEARCH("wrong entry",E95)))</formula>
    </cfRule>
    <cfRule type="containsText" dxfId="726" priority="888" operator="containsText" text="Duplicate">
      <formula>NOT(ISERROR(SEARCH("Duplicate",E95)))</formula>
    </cfRule>
  </conditionalFormatting>
  <conditionalFormatting sqref="E95">
    <cfRule type="containsText" dxfId="725" priority="874" operator="containsText" text="value">
      <formula>NOT(ISERROR(SEARCH("value",E95)))</formula>
    </cfRule>
  </conditionalFormatting>
  <conditionalFormatting sqref="E111">
    <cfRule type="containsText" dxfId="724" priority="860" operator="containsText" text="unanswered question">
      <formula>NOT(ISERROR(SEARCH("unanswered question",E111)))</formula>
    </cfRule>
    <cfRule type="containsText" dxfId="723" priority="861" operator="containsText" text="phone number missing a digit">
      <formula>NOT(ISERROR(SEARCH("phone number missing a digit",E111)))</formula>
    </cfRule>
    <cfRule type="containsText" dxfId="722" priority="862" operator="containsText" text="option already selected">
      <formula>NOT(ISERROR(SEARCH("option already selected",E111)))</formula>
    </cfRule>
    <cfRule type="containsText" dxfId="721" priority="863" operator="containsText" text="missing phone number">
      <formula>NOT(ISERROR(SEARCH("missing phone number",E111)))</formula>
    </cfRule>
    <cfRule type="containsText" dxfId="720" priority="864" operator="containsText" text="wrong phone number">
      <formula>NOT(ISERROR(SEARCH("wrong phone number",E111)))</formula>
    </cfRule>
    <cfRule type="containsText" dxfId="719" priority="865" operator="containsText" text="empty cell">
      <formula>NOT(ISERROR(SEARCH("empty cell",E111)))</formula>
    </cfRule>
    <cfRule type="containsText" dxfId="718" priority="866" operator="containsText" text="clarification needed">
      <formula>NOT(ISERROR(SEARCH("clarification needed",E111)))</formula>
    </cfRule>
    <cfRule type="containsText" dxfId="717" priority="867" operator="containsText" text="New option added">
      <formula>NOT(ISERROR(SEARCH("New option added",E111)))</formula>
    </cfRule>
    <cfRule type="containsText" dxfId="716" priority="868" operator="containsText" text="Option exists">
      <formula>NOT(ISERROR(SEARCH("Option exists",E111)))</formula>
    </cfRule>
    <cfRule type="containsText" dxfId="715" priority="869" operator="containsText" text="interview will be repeated">
      <formula>NOT(ISERROR(SEARCH("interview will be repeated",E111)))</formula>
    </cfRule>
    <cfRule type="containsText" dxfId="714" priority="870" operator="containsText" text="Inconsistency">
      <formula>NOT(ISERROR(SEARCH("Inconsistency",E111)))</formula>
    </cfRule>
    <cfRule type="containsText" dxfId="713" priority="871" operator="containsText" text="Missing info">
      <formula>NOT(ISERROR(SEARCH("Missing info",E111)))</formula>
    </cfRule>
    <cfRule type="containsText" dxfId="712" priority="872" operator="containsText" text="wrong entry">
      <formula>NOT(ISERROR(SEARCH("wrong entry",E111)))</formula>
    </cfRule>
    <cfRule type="containsText" dxfId="711" priority="873" operator="containsText" text="Duplicate">
      <formula>NOT(ISERROR(SEARCH("Duplicate",E111)))</formula>
    </cfRule>
  </conditionalFormatting>
  <conditionalFormatting sqref="E111">
    <cfRule type="containsText" dxfId="710" priority="859" operator="containsText" text="value">
      <formula>NOT(ISERROR(SEARCH("value",E111)))</formula>
    </cfRule>
  </conditionalFormatting>
  <conditionalFormatting sqref="E47:E49">
    <cfRule type="containsText" dxfId="709" priority="845" operator="containsText" text="unanswered question">
      <formula>NOT(ISERROR(SEARCH("unanswered question",E47)))</formula>
    </cfRule>
    <cfRule type="containsText" dxfId="708" priority="846" operator="containsText" text="phone number missing a digit">
      <formula>NOT(ISERROR(SEARCH("phone number missing a digit",E47)))</formula>
    </cfRule>
    <cfRule type="containsText" dxfId="707" priority="847" operator="containsText" text="option already selected">
      <formula>NOT(ISERROR(SEARCH("option already selected",E47)))</formula>
    </cfRule>
    <cfRule type="containsText" dxfId="706" priority="848" operator="containsText" text="missing phone number">
      <formula>NOT(ISERROR(SEARCH("missing phone number",E47)))</formula>
    </cfRule>
    <cfRule type="containsText" dxfId="705" priority="849" operator="containsText" text="wrong phone number">
      <formula>NOT(ISERROR(SEARCH("wrong phone number",E47)))</formula>
    </cfRule>
    <cfRule type="containsText" dxfId="704" priority="850" operator="containsText" text="empty cell">
      <formula>NOT(ISERROR(SEARCH("empty cell",E47)))</formula>
    </cfRule>
    <cfRule type="containsText" dxfId="703" priority="851" operator="containsText" text="clarification needed">
      <formula>NOT(ISERROR(SEARCH("clarification needed",E47)))</formula>
    </cfRule>
    <cfRule type="containsText" dxfId="702" priority="852" operator="containsText" text="New option added">
      <formula>NOT(ISERROR(SEARCH("New option added",E47)))</formula>
    </cfRule>
    <cfRule type="containsText" dxfId="701" priority="853" operator="containsText" text="Option exists">
      <formula>NOT(ISERROR(SEARCH("Option exists",E47)))</formula>
    </cfRule>
    <cfRule type="containsText" dxfId="700" priority="854" operator="containsText" text="interview will be repeated">
      <formula>NOT(ISERROR(SEARCH("interview will be repeated",E47)))</formula>
    </cfRule>
    <cfRule type="containsText" dxfId="699" priority="855" operator="containsText" text="Inconsistency">
      <formula>NOT(ISERROR(SEARCH("Inconsistency",E47)))</formula>
    </cfRule>
    <cfRule type="containsText" dxfId="698" priority="856" operator="containsText" text="Missing info">
      <formula>NOT(ISERROR(SEARCH("Missing info",E47)))</formula>
    </cfRule>
    <cfRule type="containsText" dxfId="697" priority="857" operator="containsText" text="wrong entry">
      <formula>NOT(ISERROR(SEARCH("wrong entry",E47)))</formula>
    </cfRule>
    <cfRule type="containsText" dxfId="696" priority="858" operator="containsText" text="Duplicate">
      <formula>NOT(ISERROR(SEARCH("Duplicate",E47)))</formula>
    </cfRule>
  </conditionalFormatting>
  <conditionalFormatting sqref="E47:E49">
    <cfRule type="containsText" dxfId="695" priority="844" operator="containsText" text="value">
      <formula>NOT(ISERROR(SEARCH("value",E47)))</formula>
    </cfRule>
  </conditionalFormatting>
  <conditionalFormatting sqref="E53:E55">
    <cfRule type="containsText" dxfId="694" priority="830" operator="containsText" text="unanswered question">
      <formula>NOT(ISERROR(SEARCH("unanswered question",E53)))</formula>
    </cfRule>
    <cfRule type="containsText" dxfId="693" priority="831" operator="containsText" text="phone number missing a digit">
      <formula>NOT(ISERROR(SEARCH("phone number missing a digit",E53)))</formula>
    </cfRule>
    <cfRule type="containsText" dxfId="692" priority="832" operator="containsText" text="option already selected">
      <formula>NOT(ISERROR(SEARCH("option already selected",E53)))</formula>
    </cfRule>
    <cfRule type="containsText" dxfId="691" priority="833" operator="containsText" text="missing phone number">
      <formula>NOT(ISERROR(SEARCH("missing phone number",E53)))</formula>
    </cfRule>
    <cfRule type="containsText" dxfId="690" priority="834" operator="containsText" text="wrong phone number">
      <formula>NOT(ISERROR(SEARCH("wrong phone number",E53)))</formula>
    </cfRule>
    <cfRule type="containsText" dxfId="689" priority="835" operator="containsText" text="empty cell">
      <formula>NOT(ISERROR(SEARCH("empty cell",E53)))</formula>
    </cfRule>
    <cfRule type="containsText" dxfId="688" priority="836" operator="containsText" text="clarification needed">
      <formula>NOT(ISERROR(SEARCH("clarification needed",E53)))</formula>
    </cfRule>
    <cfRule type="containsText" dxfId="687" priority="837" operator="containsText" text="New option added">
      <formula>NOT(ISERROR(SEARCH("New option added",E53)))</formula>
    </cfRule>
    <cfRule type="containsText" dxfId="686" priority="838" operator="containsText" text="Option exists">
      <formula>NOT(ISERROR(SEARCH("Option exists",E53)))</formula>
    </cfRule>
    <cfRule type="containsText" dxfId="685" priority="839" operator="containsText" text="interview will be repeated">
      <formula>NOT(ISERROR(SEARCH("interview will be repeated",E53)))</formula>
    </cfRule>
    <cfRule type="containsText" dxfId="684" priority="840" operator="containsText" text="Inconsistency">
      <formula>NOT(ISERROR(SEARCH("Inconsistency",E53)))</formula>
    </cfRule>
    <cfRule type="containsText" dxfId="683" priority="841" operator="containsText" text="Missing info">
      <formula>NOT(ISERROR(SEARCH("Missing info",E53)))</formula>
    </cfRule>
    <cfRule type="containsText" dxfId="682" priority="842" operator="containsText" text="wrong entry">
      <formula>NOT(ISERROR(SEARCH("wrong entry",E53)))</formula>
    </cfRule>
    <cfRule type="containsText" dxfId="681" priority="843" operator="containsText" text="Duplicate">
      <formula>NOT(ISERROR(SEARCH("Duplicate",E53)))</formula>
    </cfRule>
  </conditionalFormatting>
  <conditionalFormatting sqref="E53:E55">
    <cfRule type="containsText" dxfId="680" priority="829" operator="containsText" text="value">
      <formula>NOT(ISERROR(SEARCH("value",E53)))</formula>
    </cfRule>
  </conditionalFormatting>
  <conditionalFormatting sqref="E56:E69">
    <cfRule type="containsText" dxfId="679" priority="815" operator="containsText" text="unanswered question">
      <formula>NOT(ISERROR(SEARCH("unanswered question",E56)))</formula>
    </cfRule>
    <cfRule type="containsText" dxfId="678" priority="816" operator="containsText" text="phone number missing a digit">
      <formula>NOT(ISERROR(SEARCH("phone number missing a digit",E56)))</formula>
    </cfRule>
    <cfRule type="containsText" dxfId="677" priority="817" operator="containsText" text="option already selected">
      <formula>NOT(ISERROR(SEARCH("option already selected",E56)))</formula>
    </cfRule>
    <cfRule type="containsText" dxfId="676" priority="818" operator="containsText" text="missing phone number">
      <formula>NOT(ISERROR(SEARCH("missing phone number",E56)))</formula>
    </cfRule>
    <cfRule type="containsText" dxfId="675" priority="819" operator="containsText" text="wrong phone number">
      <formula>NOT(ISERROR(SEARCH("wrong phone number",E56)))</formula>
    </cfRule>
    <cfRule type="containsText" dxfId="674" priority="820" operator="containsText" text="empty cell">
      <formula>NOT(ISERROR(SEARCH("empty cell",E56)))</formula>
    </cfRule>
    <cfRule type="containsText" dxfId="673" priority="821" operator="containsText" text="clarification needed">
      <formula>NOT(ISERROR(SEARCH("clarification needed",E56)))</formula>
    </cfRule>
    <cfRule type="containsText" dxfId="672" priority="822" operator="containsText" text="New option added">
      <formula>NOT(ISERROR(SEARCH("New option added",E56)))</formula>
    </cfRule>
    <cfRule type="containsText" dxfId="671" priority="823" operator="containsText" text="Option exists">
      <formula>NOT(ISERROR(SEARCH("Option exists",E56)))</formula>
    </cfRule>
    <cfRule type="containsText" dxfId="670" priority="824" operator="containsText" text="interview will be repeated">
      <formula>NOT(ISERROR(SEARCH("interview will be repeated",E56)))</formula>
    </cfRule>
    <cfRule type="containsText" dxfId="669" priority="825" operator="containsText" text="Inconsistency">
      <formula>NOT(ISERROR(SEARCH("Inconsistency",E56)))</formula>
    </cfRule>
    <cfRule type="containsText" dxfId="668" priority="826" operator="containsText" text="Missing info">
      <formula>NOT(ISERROR(SEARCH("Missing info",E56)))</formula>
    </cfRule>
    <cfRule type="containsText" dxfId="667" priority="827" operator="containsText" text="wrong entry">
      <formula>NOT(ISERROR(SEARCH("wrong entry",E56)))</formula>
    </cfRule>
    <cfRule type="containsText" dxfId="666" priority="828" operator="containsText" text="Duplicate">
      <formula>NOT(ISERROR(SEARCH("Duplicate",E56)))</formula>
    </cfRule>
  </conditionalFormatting>
  <conditionalFormatting sqref="E56:E69">
    <cfRule type="containsText" dxfId="665" priority="814" operator="containsText" text="value">
      <formula>NOT(ISERROR(SEARCH("value",E56)))</formula>
    </cfRule>
  </conditionalFormatting>
  <conditionalFormatting sqref="E99">
    <cfRule type="containsText" dxfId="664" priority="800" operator="containsText" text="unanswered question">
      <formula>NOT(ISERROR(SEARCH("unanswered question",E99)))</formula>
    </cfRule>
    <cfRule type="containsText" dxfId="663" priority="801" operator="containsText" text="phone number missing a digit">
      <formula>NOT(ISERROR(SEARCH("phone number missing a digit",E99)))</formula>
    </cfRule>
    <cfRule type="containsText" dxfId="662" priority="802" operator="containsText" text="option already selected">
      <formula>NOT(ISERROR(SEARCH("option already selected",E99)))</formula>
    </cfRule>
    <cfRule type="containsText" dxfId="661" priority="803" operator="containsText" text="missing phone number">
      <formula>NOT(ISERROR(SEARCH("missing phone number",E99)))</formula>
    </cfRule>
    <cfRule type="containsText" dxfId="660" priority="804" operator="containsText" text="wrong phone number">
      <formula>NOT(ISERROR(SEARCH("wrong phone number",E99)))</formula>
    </cfRule>
    <cfRule type="containsText" dxfId="659" priority="805" operator="containsText" text="empty cell">
      <formula>NOT(ISERROR(SEARCH("empty cell",E99)))</formula>
    </cfRule>
    <cfRule type="containsText" dxfId="658" priority="806" operator="containsText" text="clarification needed">
      <formula>NOT(ISERROR(SEARCH("clarification needed",E99)))</formula>
    </cfRule>
    <cfRule type="containsText" dxfId="657" priority="807" operator="containsText" text="New option added">
      <formula>NOT(ISERROR(SEARCH("New option added",E99)))</formula>
    </cfRule>
    <cfRule type="containsText" dxfId="656" priority="808" operator="containsText" text="Option exists">
      <formula>NOT(ISERROR(SEARCH("Option exists",E99)))</formula>
    </cfRule>
    <cfRule type="containsText" dxfId="655" priority="809" operator="containsText" text="interview will be repeated">
      <formula>NOT(ISERROR(SEARCH("interview will be repeated",E99)))</formula>
    </cfRule>
    <cfRule type="containsText" dxfId="654" priority="810" operator="containsText" text="Inconsistency">
      <formula>NOT(ISERROR(SEARCH("Inconsistency",E99)))</formula>
    </cfRule>
    <cfRule type="containsText" dxfId="653" priority="811" operator="containsText" text="Missing info">
      <formula>NOT(ISERROR(SEARCH("Missing info",E99)))</formula>
    </cfRule>
    <cfRule type="containsText" dxfId="652" priority="812" operator="containsText" text="wrong entry">
      <formula>NOT(ISERROR(SEARCH("wrong entry",E99)))</formula>
    </cfRule>
    <cfRule type="containsText" dxfId="651" priority="813" operator="containsText" text="Duplicate">
      <formula>NOT(ISERROR(SEARCH("Duplicate",E99)))</formula>
    </cfRule>
  </conditionalFormatting>
  <conditionalFormatting sqref="E99">
    <cfRule type="containsText" dxfId="650" priority="799" operator="containsText" text="value">
      <formula>NOT(ISERROR(SEARCH("value",E99)))</formula>
    </cfRule>
  </conditionalFormatting>
  <conditionalFormatting sqref="E110">
    <cfRule type="containsText" dxfId="649" priority="785" operator="containsText" text="unanswered question">
      <formula>NOT(ISERROR(SEARCH("unanswered question",E110)))</formula>
    </cfRule>
    <cfRule type="containsText" dxfId="648" priority="786" operator="containsText" text="phone number missing a digit">
      <formula>NOT(ISERROR(SEARCH("phone number missing a digit",E110)))</formula>
    </cfRule>
    <cfRule type="containsText" dxfId="647" priority="787" operator="containsText" text="option already selected">
      <formula>NOT(ISERROR(SEARCH("option already selected",E110)))</formula>
    </cfRule>
    <cfRule type="containsText" dxfId="646" priority="788" operator="containsText" text="missing phone number">
      <formula>NOT(ISERROR(SEARCH("missing phone number",E110)))</formula>
    </cfRule>
    <cfRule type="containsText" dxfId="645" priority="789" operator="containsText" text="wrong phone number">
      <formula>NOT(ISERROR(SEARCH("wrong phone number",E110)))</formula>
    </cfRule>
    <cfRule type="containsText" dxfId="644" priority="790" operator="containsText" text="empty cell">
      <formula>NOT(ISERROR(SEARCH("empty cell",E110)))</formula>
    </cfRule>
    <cfRule type="containsText" dxfId="643" priority="791" operator="containsText" text="clarification needed">
      <formula>NOT(ISERROR(SEARCH("clarification needed",E110)))</formula>
    </cfRule>
    <cfRule type="containsText" dxfId="642" priority="792" operator="containsText" text="New option added">
      <formula>NOT(ISERROR(SEARCH("New option added",E110)))</formula>
    </cfRule>
    <cfRule type="containsText" dxfId="641" priority="793" operator="containsText" text="Option exists">
      <formula>NOT(ISERROR(SEARCH("Option exists",E110)))</formula>
    </cfRule>
    <cfRule type="containsText" dxfId="640" priority="794" operator="containsText" text="interview will be repeated">
      <formula>NOT(ISERROR(SEARCH("interview will be repeated",E110)))</formula>
    </cfRule>
    <cfRule type="containsText" dxfId="639" priority="795" operator="containsText" text="Inconsistency">
      <formula>NOT(ISERROR(SEARCH("Inconsistency",E110)))</formula>
    </cfRule>
    <cfRule type="containsText" dxfId="638" priority="796" operator="containsText" text="Missing info">
      <formula>NOT(ISERROR(SEARCH("Missing info",E110)))</formula>
    </cfRule>
    <cfRule type="containsText" dxfId="637" priority="797" operator="containsText" text="wrong entry">
      <formula>NOT(ISERROR(SEARCH("wrong entry",E110)))</formula>
    </cfRule>
    <cfRule type="containsText" dxfId="636" priority="798" operator="containsText" text="Duplicate">
      <formula>NOT(ISERROR(SEARCH("Duplicate",E110)))</formula>
    </cfRule>
  </conditionalFormatting>
  <conditionalFormatting sqref="E110">
    <cfRule type="containsText" dxfId="635" priority="784" operator="containsText" text="value">
      <formula>NOT(ISERROR(SEARCH("value",E110)))</formula>
    </cfRule>
  </conditionalFormatting>
  <conditionalFormatting sqref="E117:E122">
    <cfRule type="containsText" dxfId="634" priority="770" operator="containsText" text="unanswered question">
      <formula>NOT(ISERROR(SEARCH("unanswered question",E117)))</formula>
    </cfRule>
    <cfRule type="containsText" dxfId="633" priority="771" operator="containsText" text="phone number missing a digit">
      <formula>NOT(ISERROR(SEARCH("phone number missing a digit",E117)))</formula>
    </cfRule>
    <cfRule type="containsText" dxfId="632" priority="772" operator="containsText" text="option already selected">
      <formula>NOT(ISERROR(SEARCH("option already selected",E117)))</formula>
    </cfRule>
    <cfRule type="containsText" dxfId="631" priority="773" operator="containsText" text="missing phone number">
      <formula>NOT(ISERROR(SEARCH("missing phone number",E117)))</formula>
    </cfRule>
    <cfRule type="containsText" dxfId="630" priority="774" operator="containsText" text="wrong phone number">
      <formula>NOT(ISERROR(SEARCH("wrong phone number",E117)))</formula>
    </cfRule>
    <cfRule type="containsText" dxfId="629" priority="775" operator="containsText" text="empty cell">
      <formula>NOT(ISERROR(SEARCH("empty cell",E117)))</formula>
    </cfRule>
    <cfRule type="containsText" dxfId="628" priority="776" operator="containsText" text="clarification needed">
      <formula>NOT(ISERROR(SEARCH("clarification needed",E117)))</formula>
    </cfRule>
    <cfRule type="containsText" dxfId="627" priority="777" operator="containsText" text="New option added">
      <formula>NOT(ISERROR(SEARCH("New option added",E117)))</formula>
    </cfRule>
    <cfRule type="containsText" dxfId="626" priority="778" operator="containsText" text="Option exists">
      <formula>NOT(ISERROR(SEARCH("Option exists",E117)))</formula>
    </cfRule>
    <cfRule type="containsText" dxfId="625" priority="779" operator="containsText" text="interview will be repeated">
      <formula>NOT(ISERROR(SEARCH("interview will be repeated",E117)))</formula>
    </cfRule>
    <cfRule type="containsText" dxfId="624" priority="780" operator="containsText" text="Inconsistency">
      <formula>NOT(ISERROR(SEARCH("Inconsistency",E117)))</formula>
    </cfRule>
    <cfRule type="containsText" dxfId="623" priority="781" operator="containsText" text="Missing info">
      <formula>NOT(ISERROR(SEARCH("Missing info",E117)))</formula>
    </cfRule>
    <cfRule type="containsText" dxfId="622" priority="782" operator="containsText" text="wrong entry">
      <formula>NOT(ISERROR(SEARCH("wrong entry",E117)))</formula>
    </cfRule>
    <cfRule type="containsText" dxfId="621" priority="783" operator="containsText" text="Duplicate">
      <formula>NOT(ISERROR(SEARCH("Duplicate",E117)))</formula>
    </cfRule>
  </conditionalFormatting>
  <conditionalFormatting sqref="E117:E122">
    <cfRule type="containsText" dxfId="620" priority="769" operator="containsText" text="value">
      <formula>NOT(ISERROR(SEARCH("value",E117)))</formula>
    </cfRule>
  </conditionalFormatting>
  <conditionalFormatting sqref="E138 E136 E114 E112 E100:E104 E86 E84 E10 E4">
    <cfRule type="containsText" dxfId="619" priority="755" operator="containsText" text="unanswered question">
      <formula>NOT(ISERROR(SEARCH("unanswered question",E4)))</formula>
    </cfRule>
    <cfRule type="containsText" dxfId="618" priority="756" operator="containsText" text="phone number missing a digit">
      <formula>NOT(ISERROR(SEARCH("phone number missing a digit",E4)))</formula>
    </cfRule>
    <cfRule type="containsText" dxfId="617" priority="757" operator="containsText" text="option already selected">
      <formula>NOT(ISERROR(SEARCH("option already selected",E4)))</formula>
    </cfRule>
    <cfRule type="containsText" dxfId="616" priority="758" operator="containsText" text="missing phone number">
      <formula>NOT(ISERROR(SEARCH("missing phone number",E4)))</formula>
    </cfRule>
    <cfRule type="containsText" dxfId="615" priority="759" operator="containsText" text="wrong phone number">
      <formula>NOT(ISERROR(SEARCH("wrong phone number",E4)))</formula>
    </cfRule>
    <cfRule type="containsText" dxfId="614" priority="760" operator="containsText" text="empty cell">
      <formula>NOT(ISERROR(SEARCH("empty cell",E4)))</formula>
    </cfRule>
    <cfRule type="containsText" dxfId="613" priority="761" operator="containsText" text="clarification needed">
      <formula>NOT(ISERROR(SEARCH("clarification needed",E4)))</formula>
    </cfRule>
    <cfRule type="containsText" dxfId="612" priority="762" operator="containsText" text="New option added">
      <formula>NOT(ISERROR(SEARCH("New option added",E4)))</formula>
    </cfRule>
    <cfRule type="containsText" dxfId="611" priority="763" operator="containsText" text="Option exists">
      <formula>NOT(ISERROR(SEARCH("Option exists",E4)))</formula>
    </cfRule>
    <cfRule type="containsText" dxfId="610" priority="764" operator="containsText" text="interview will be repeated">
      <formula>NOT(ISERROR(SEARCH("interview will be repeated",E4)))</formula>
    </cfRule>
    <cfRule type="containsText" dxfId="609" priority="765" operator="containsText" text="Inconsistency">
      <formula>NOT(ISERROR(SEARCH("Inconsistency",E4)))</formula>
    </cfRule>
    <cfRule type="containsText" dxfId="608" priority="766" operator="containsText" text="Missing info">
      <formula>NOT(ISERROR(SEARCH("Missing info",E4)))</formula>
    </cfRule>
    <cfRule type="containsText" dxfId="607" priority="767" operator="containsText" text="wrong entry">
      <formula>NOT(ISERROR(SEARCH("wrong entry",E4)))</formula>
    </cfRule>
    <cfRule type="containsText" dxfId="606" priority="768" operator="containsText" text="Duplicate">
      <formula>NOT(ISERROR(SEARCH("Duplicate",E4)))</formula>
    </cfRule>
  </conditionalFormatting>
  <conditionalFormatting sqref="E138 E136 E114 E112 E100:E104 E86 E84 E10 E4">
    <cfRule type="containsText" dxfId="605" priority="754" operator="containsText" text="value">
      <formula>NOT(ISERROR(SEARCH("value",E4)))</formula>
    </cfRule>
  </conditionalFormatting>
  <conditionalFormatting sqref="E19:E21">
    <cfRule type="containsText" dxfId="604" priority="753" operator="containsText" text="value">
      <formula>NOT(ISERROR(SEARCH("value",E19)))</formula>
    </cfRule>
  </conditionalFormatting>
  <conditionalFormatting sqref="E39">
    <cfRule type="containsText" dxfId="603" priority="752" operator="containsText" text="value">
      <formula>NOT(ISERROR(SEARCH("value",E39)))</formula>
    </cfRule>
  </conditionalFormatting>
  <conditionalFormatting sqref="E41:E43">
    <cfRule type="containsText" dxfId="602" priority="751" operator="containsText" text="value">
      <formula>NOT(ISERROR(SEARCH("value",E41)))</formula>
    </cfRule>
  </conditionalFormatting>
  <conditionalFormatting sqref="E96:E98">
    <cfRule type="containsText" dxfId="601" priority="750" operator="containsText" text="value">
      <formula>NOT(ISERROR(SEARCH("value",E96)))</formula>
    </cfRule>
  </conditionalFormatting>
  <conditionalFormatting sqref="E113">
    <cfRule type="containsText" dxfId="600" priority="749" operator="containsText" text="value">
      <formula>NOT(ISERROR(SEARCH("value",E113)))</formula>
    </cfRule>
  </conditionalFormatting>
  <conditionalFormatting sqref="E139:E141">
    <cfRule type="containsText" dxfId="599" priority="722" operator="containsText" text="unanswered question">
      <formula>NOT(ISERROR(SEARCH("unanswered question",E139)))</formula>
    </cfRule>
    <cfRule type="containsText" dxfId="598" priority="723" operator="containsText" text="phone number missing a digit">
      <formula>NOT(ISERROR(SEARCH("phone number missing a digit",E139)))</formula>
    </cfRule>
    <cfRule type="containsText" dxfId="597" priority="724" operator="containsText" text="option already selected">
      <formula>NOT(ISERROR(SEARCH("option already selected",E139)))</formula>
    </cfRule>
    <cfRule type="containsText" dxfId="596" priority="725" operator="containsText" text="missing phone number">
      <formula>NOT(ISERROR(SEARCH("missing phone number",E139)))</formula>
    </cfRule>
    <cfRule type="containsText" dxfId="595" priority="726" operator="containsText" text="wrong phone number">
      <formula>NOT(ISERROR(SEARCH("wrong phone number",E139)))</formula>
    </cfRule>
    <cfRule type="containsText" dxfId="594" priority="727" operator="containsText" text="empty cell">
      <formula>NOT(ISERROR(SEARCH("empty cell",E139)))</formula>
    </cfRule>
    <cfRule type="containsText" dxfId="593" priority="728" operator="containsText" text="clarification needed">
      <formula>NOT(ISERROR(SEARCH("clarification needed",E139)))</formula>
    </cfRule>
    <cfRule type="containsText" dxfId="592" priority="729" operator="containsText" text="New option added">
      <formula>NOT(ISERROR(SEARCH("New option added",E139)))</formula>
    </cfRule>
    <cfRule type="containsText" dxfId="591" priority="730" operator="containsText" text="Option exists">
      <formula>NOT(ISERROR(SEARCH("Option exists",E139)))</formula>
    </cfRule>
    <cfRule type="containsText" dxfId="590" priority="731" operator="containsText" text="interview will be repeated">
      <formula>NOT(ISERROR(SEARCH("interview will be repeated",E139)))</formula>
    </cfRule>
    <cfRule type="containsText" dxfId="589" priority="732" operator="containsText" text="Inconsistency">
      <formula>NOT(ISERROR(SEARCH("Inconsistency",E139)))</formula>
    </cfRule>
    <cfRule type="containsText" dxfId="588" priority="733" operator="containsText" text="Missing info">
      <formula>NOT(ISERROR(SEARCH("Missing info",E139)))</formula>
    </cfRule>
    <cfRule type="containsText" dxfId="587" priority="734" operator="containsText" text="wrong entry">
      <formula>NOT(ISERROR(SEARCH("wrong entry",E139)))</formula>
    </cfRule>
    <cfRule type="containsText" dxfId="586" priority="735" operator="containsText" text="Duplicate">
      <formula>NOT(ISERROR(SEARCH("Duplicate",E139)))</formula>
    </cfRule>
  </conditionalFormatting>
  <conditionalFormatting sqref="E139:E141">
    <cfRule type="containsText" dxfId="585" priority="721" operator="containsText" text="value">
      <formula>NOT(ISERROR(SEARCH("value",E139)))</formula>
    </cfRule>
  </conditionalFormatting>
  <conditionalFormatting sqref="E143:E145">
    <cfRule type="containsText" dxfId="584" priority="707" operator="containsText" text="unanswered question">
      <formula>NOT(ISERROR(SEARCH("unanswered question",E143)))</formula>
    </cfRule>
    <cfRule type="containsText" dxfId="583" priority="708" operator="containsText" text="phone number missing a digit">
      <formula>NOT(ISERROR(SEARCH("phone number missing a digit",E143)))</formula>
    </cfRule>
    <cfRule type="containsText" dxfId="582" priority="709" operator="containsText" text="option already selected">
      <formula>NOT(ISERROR(SEARCH("option already selected",E143)))</formula>
    </cfRule>
    <cfRule type="containsText" dxfId="581" priority="710" operator="containsText" text="missing phone number">
      <formula>NOT(ISERROR(SEARCH("missing phone number",E143)))</formula>
    </cfRule>
    <cfRule type="containsText" dxfId="580" priority="711" operator="containsText" text="wrong phone number">
      <formula>NOT(ISERROR(SEARCH("wrong phone number",E143)))</formula>
    </cfRule>
    <cfRule type="containsText" dxfId="579" priority="712" operator="containsText" text="empty cell">
      <formula>NOT(ISERROR(SEARCH("empty cell",E143)))</formula>
    </cfRule>
    <cfRule type="containsText" dxfId="578" priority="713" operator="containsText" text="clarification needed">
      <formula>NOT(ISERROR(SEARCH("clarification needed",E143)))</formula>
    </cfRule>
    <cfRule type="containsText" dxfId="577" priority="714" operator="containsText" text="New option added">
      <formula>NOT(ISERROR(SEARCH("New option added",E143)))</formula>
    </cfRule>
    <cfRule type="containsText" dxfId="576" priority="715" operator="containsText" text="Option exists">
      <formula>NOT(ISERROR(SEARCH("Option exists",E143)))</formula>
    </cfRule>
    <cfRule type="containsText" dxfId="575" priority="716" operator="containsText" text="interview will be repeated">
      <formula>NOT(ISERROR(SEARCH("interview will be repeated",E143)))</formula>
    </cfRule>
    <cfRule type="containsText" dxfId="574" priority="717" operator="containsText" text="Inconsistency">
      <formula>NOT(ISERROR(SEARCH("Inconsistency",E143)))</formula>
    </cfRule>
    <cfRule type="containsText" dxfId="573" priority="718" operator="containsText" text="Missing info">
      <formula>NOT(ISERROR(SEARCH("Missing info",E143)))</formula>
    </cfRule>
    <cfRule type="containsText" dxfId="572" priority="719" operator="containsText" text="wrong entry">
      <formula>NOT(ISERROR(SEARCH("wrong entry",E143)))</formula>
    </cfRule>
    <cfRule type="containsText" dxfId="571" priority="720" operator="containsText" text="Duplicate">
      <formula>NOT(ISERROR(SEARCH("Duplicate",E143)))</formula>
    </cfRule>
  </conditionalFormatting>
  <conditionalFormatting sqref="E143:E145">
    <cfRule type="containsText" dxfId="570" priority="706" operator="containsText" text="value">
      <formula>NOT(ISERROR(SEARCH("value",E143)))</formula>
    </cfRule>
  </conditionalFormatting>
  <conditionalFormatting sqref="E147:E149">
    <cfRule type="containsText" dxfId="569" priority="692" operator="containsText" text="unanswered question">
      <formula>NOT(ISERROR(SEARCH("unanswered question",E147)))</formula>
    </cfRule>
    <cfRule type="containsText" dxfId="568" priority="693" operator="containsText" text="phone number missing a digit">
      <formula>NOT(ISERROR(SEARCH("phone number missing a digit",E147)))</formula>
    </cfRule>
    <cfRule type="containsText" dxfId="567" priority="694" operator="containsText" text="option already selected">
      <formula>NOT(ISERROR(SEARCH("option already selected",E147)))</formula>
    </cfRule>
    <cfRule type="containsText" dxfId="566" priority="695" operator="containsText" text="missing phone number">
      <formula>NOT(ISERROR(SEARCH("missing phone number",E147)))</formula>
    </cfRule>
    <cfRule type="containsText" dxfId="565" priority="696" operator="containsText" text="wrong phone number">
      <formula>NOT(ISERROR(SEARCH("wrong phone number",E147)))</formula>
    </cfRule>
    <cfRule type="containsText" dxfId="564" priority="697" operator="containsText" text="empty cell">
      <formula>NOT(ISERROR(SEARCH("empty cell",E147)))</formula>
    </cfRule>
    <cfRule type="containsText" dxfId="563" priority="698" operator="containsText" text="clarification needed">
      <formula>NOT(ISERROR(SEARCH("clarification needed",E147)))</formula>
    </cfRule>
    <cfRule type="containsText" dxfId="562" priority="699" operator="containsText" text="New option added">
      <formula>NOT(ISERROR(SEARCH("New option added",E147)))</formula>
    </cfRule>
    <cfRule type="containsText" dxfId="561" priority="700" operator="containsText" text="Option exists">
      <formula>NOT(ISERROR(SEARCH("Option exists",E147)))</formula>
    </cfRule>
    <cfRule type="containsText" dxfId="560" priority="701" operator="containsText" text="interview will be repeated">
      <formula>NOT(ISERROR(SEARCH("interview will be repeated",E147)))</formula>
    </cfRule>
    <cfRule type="containsText" dxfId="559" priority="702" operator="containsText" text="Inconsistency">
      <formula>NOT(ISERROR(SEARCH("Inconsistency",E147)))</formula>
    </cfRule>
    <cfRule type="containsText" dxfId="558" priority="703" operator="containsText" text="Missing info">
      <formula>NOT(ISERROR(SEARCH("Missing info",E147)))</formula>
    </cfRule>
    <cfRule type="containsText" dxfId="557" priority="704" operator="containsText" text="wrong entry">
      <formula>NOT(ISERROR(SEARCH("wrong entry",E147)))</formula>
    </cfRule>
    <cfRule type="containsText" dxfId="556" priority="705" operator="containsText" text="Duplicate">
      <formula>NOT(ISERROR(SEARCH("Duplicate",E147)))</formula>
    </cfRule>
  </conditionalFormatting>
  <conditionalFormatting sqref="E147:E149">
    <cfRule type="containsText" dxfId="555" priority="691" operator="containsText" text="value">
      <formula>NOT(ISERROR(SEARCH("value",E147)))</formula>
    </cfRule>
  </conditionalFormatting>
  <conditionalFormatting sqref="E151:E153">
    <cfRule type="containsText" dxfId="554" priority="677" operator="containsText" text="unanswered question">
      <formula>NOT(ISERROR(SEARCH("unanswered question",E151)))</formula>
    </cfRule>
    <cfRule type="containsText" dxfId="553" priority="678" operator="containsText" text="phone number missing a digit">
      <formula>NOT(ISERROR(SEARCH("phone number missing a digit",E151)))</formula>
    </cfRule>
    <cfRule type="containsText" dxfId="552" priority="679" operator="containsText" text="option already selected">
      <formula>NOT(ISERROR(SEARCH("option already selected",E151)))</formula>
    </cfRule>
    <cfRule type="containsText" dxfId="551" priority="680" operator="containsText" text="missing phone number">
      <formula>NOT(ISERROR(SEARCH("missing phone number",E151)))</formula>
    </cfRule>
    <cfRule type="containsText" dxfId="550" priority="681" operator="containsText" text="wrong phone number">
      <formula>NOT(ISERROR(SEARCH("wrong phone number",E151)))</formula>
    </cfRule>
    <cfRule type="containsText" dxfId="549" priority="682" operator="containsText" text="empty cell">
      <formula>NOT(ISERROR(SEARCH("empty cell",E151)))</formula>
    </cfRule>
    <cfRule type="containsText" dxfId="548" priority="683" operator="containsText" text="clarification needed">
      <formula>NOT(ISERROR(SEARCH("clarification needed",E151)))</formula>
    </cfRule>
    <cfRule type="containsText" dxfId="547" priority="684" operator="containsText" text="New option added">
      <formula>NOT(ISERROR(SEARCH("New option added",E151)))</formula>
    </cfRule>
    <cfRule type="containsText" dxfId="546" priority="685" operator="containsText" text="Option exists">
      <formula>NOT(ISERROR(SEARCH("Option exists",E151)))</formula>
    </cfRule>
    <cfRule type="containsText" dxfId="545" priority="686" operator="containsText" text="interview will be repeated">
      <formula>NOT(ISERROR(SEARCH("interview will be repeated",E151)))</formula>
    </cfRule>
    <cfRule type="containsText" dxfId="544" priority="687" operator="containsText" text="Inconsistency">
      <formula>NOT(ISERROR(SEARCH("Inconsistency",E151)))</formula>
    </cfRule>
    <cfRule type="containsText" dxfId="543" priority="688" operator="containsText" text="Missing info">
      <formula>NOT(ISERROR(SEARCH("Missing info",E151)))</formula>
    </cfRule>
    <cfRule type="containsText" dxfId="542" priority="689" operator="containsText" text="wrong entry">
      <formula>NOT(ISERROR(SEARCH("wrong entry",E151)))</formula>
    </cfRule>
    <cfRule type="containsText" dxfId="541" priority="690" operator="containsText" text="Duplicate">
      <formula>NOT(ISERROR(SEARCH("Duplicate",E151)))</formula>
    </cfRule>
  </conditionalFormatting>
  <conditionalFormatting sqref="E151:E153">
    <cfRule type="containsText" dxfId="540" priority="676" operator="containsText" text="value">
      <formula>NOT(ISERROR(SEARCH("value",E151)))</formula>
    </cfRule>
  </conditionalFormatting>
  <conditionalFormatting sqref="E155:E157">
    <cfRule type="containsText" dxfId="539" priority="662" operator="containsText" text="unanswered question">
      <formula>NOT(ISERROR(SEARCH("unanswered question",E155)))</formula>
    </cfRule>
    <cfRule type="containsText" dxfId="538" priority="663" operator="containsText" text="phone number missing a digit">
      <formula>NOT(ISERROR(SEARCH("phone number missing a digit",E155)))</formula>
    </cfRule>
    <cfRule type="containsText" dxfId="537" priority="664" operator="containsText" text="option already selected">
      <formula>NOT(ISERROR(SEARCH("option already selected",E155)))</formula>
    </cfRule>
    <cfRule type="containsText" dxfId="536" priority="665" operator="containsText" text="missing phone number">
      <formula>NOT(ISERROR(SEARCH("missing phone number",E155)))</formula>
    </cfRule>
    <cfRule type="containsText" dxfId="535" priority="666" operator="containsText" text="wrong phone number">
      <formula>NOT(ISERROR(SEARCH("wrong phone number",E155)))</formula>
    </cfRule>
    <cfRule type="containsText" dxfId="534" priority="667" operator="containsText" text="empty cell">
      <formula>NOT(ISERROR(SEARCH("empty cell",E155)))</formula>
    </cfRule>
    <cfRule type="containsText" dxfId="533" priority="668" operator="containsText" text="clarification needed">
      <formula>NOT(ISERROR(SEARCH("clarification needed",E155)))</formula>
    </cfRule>
    <cfRule type="containsText" dxfId="532" priority="669" operator="containsText" text="New option added">
      <formula>NOT(ISERROR(SEARCH("New option added",E155)))</formula>
    </cfRule>
    <cfRule type="containsText" dxfId="531" priority="670" operator="containsText" text="Option exists">
      <formula>NOT(ISERROR(SEARCH("Option exists",E155)))</formula>
    </cfRule>
    <cfRule type="containsText" dxfId="530" priority="671" operator="containsText" text="interview will be repeated">
      <formula>NOT(ISERROR(SEARCH("interview will be repeated",E155)))</formula>
    </cfRule>
    <cfRule type="containsText" dxfId="529" priority="672" operator="containsText" text="Inconsistency">
      <formula>NOT(ISERROR(SEARCH("Inconsistency",E155)))</formula>
    </cfRule>
    <cfRule type="containsText" dxfId="528" priority="673" operator="containsText" text="Missing info">
      <formula>NOT(ISERROR(SEARCH("Missing info",E155)))</formula>
    </cfRule>
    <cfRule type="containsText" dxfId="527" priority="674" operator="containsText" text="wrong entry">
      <formula>NOT(ISERROR(SEARCH("wrong entry",E155)))</formula>
    </cfRule>
    <cfRule type="containsText" dxfId="526" priority="675" operator="containsText" text="Duplicate">
      <formula>NOT(ISERROR(SEARCH("Duplicate",E155)))</formula>
    </cfRule>
  </conditionalFormatting>
  <conditionalFormatting sqref="E155:E157">
    <cfRule type="containsText" dxfId="525" priority="661" operator="containsText" text="value">
      <formula>NOT(ISERROR(SEARCH("value",E155)))</formula>
    </cfRule>
  </conditionalFormatting>
  <conditionalFormatting sqref="E159:E161">
    <cfRule type="containsText" dxfId="524" priority="647" operator="containsText" text="unanswered question">
      <formula>NOT(ISERROR(SEARCH("unanswered question",E159)))</formula>
    </cfRule>
    <cfRule type="containsText" dxfId="523" priority="648" operator="containsText" text="phone number missing a digit">
      <formula>NOT(ISERROR(SEARCH("phone number missing a digit",E159)))</formula>
    </cfRule>
    <cfRule type="containsText" dxfId="522" priority="649" operator="containsText" text="option already selected">
      <formula>NOT(ISERROR(SEARCH("option already selected",E159)))</formula>
    </cfRule>
    <cfRule type="containsText" dxfId="521" priority="650" operator="containsText" text="missing phone number">
      <formula>NOT(ISERROR(SEARCH("missing phone number",E159)))</formula>
    </cfRule>
    <cfRule type="containsText" dxfId="520" priority="651" operator="containsText" text="wrong phone number">
      <formula>NOT(ISERROR(SEARCH("wrong phone number",E159)))</formula>
    </cfRule>
    <cfRule type="containsText" dxfId="519" priority="652" operator="containsText" text="empty cell">
      <formula>NOT(ISERROR(SEARCH("empty cell",E159)))</formula>
    </cfRule>
    <cfRule type="containsText" dxfId="518" priority="653" operator="containsText" text="clarification needed">
      <formula>NOT(ISERROR(SEARCH("clarification needed",E159)))</formula>
    </cfRule>
    <cfRule type="containsText" dxfId="517" priority="654" operator="containsText" text="New option added">
      <formula>NOT(ISERROR(SEARCH("New option added",E159)))</formula>
    </cfRule>
    <cfRule type="containsText" dxfId="516" priority="655" operator="containsText" text="Option exists">
      <formula>NOT(ISERROR(SEARCH("Option exists",E159)))</formula>
    </cfRule>
    <cfRule type="containsText" dxfId="515" priority="656" operator="containsText" text="interview will be repeated">
      <formula>NOT(ISERROR(SEARCH("interview will be repeated",E159)))</formula>
    </cfRule>
    <cfRule type="containsText" dxfId="514" priority="657" operator="containsText" text="Inconsistency">
      <formula>NOT(ISERROR(SEARCH("Inconsistency",E159)))</formula>
    </cfRule>
    <cfRule type="containsText" dxfId="513" priority="658" operator="containsText" text="Missing info">
      <formula>NOT(ISERROR(SEARCH("Missing info",E159)))</formula>
    </cfRule>
    <cfRule type="containsText" dxfId="512" priority="659" operator="containsText" text="wrong entry">
      <formula>NOT(ISERROR(SEARCH("wrong entry",E159)))</formula>
    </cfRule>
    <cfRule type="containsText" dxfId="511" priority="660" operator="containsText" text="Duplicate">
      <formula>NOT(ISERROR(SEARCH("Duplicate",E159)))</formula>
    </cfRule>
  </conditionalFormatting>
  <conditionalFormatting sqref="E159:E161">
    <cfRule type="containsText" dxfId="510" priority="646" operator="containsText" text="value">
      <formula>NOT(ISERROR(SEARCH("value",E159)))</formula>
    </cfRule>
  </conditionalFormatting>
  <conditionalFormatting sqref="E877">
    <cfRule type="containsText" dxfId="509" priority="629" operator="containsText" text="unanswered question">
      <formula>NOT(ISERROR(SEARCH("unanswered question",E877)))</formula>
    </cfRule>
    <cfRule type="containsText" dxfId="508" priority="630" operator="containsText" text="phone number missing a digit">
      <formula>NOT(ISERROR(SEARCH("phone number missing a digit",E877)))</formula>
    </cfRule>
    <cfRule type="containsText" dxfId="507" priority="631" operator="containsText" text="option already selected">
      <formula>NOT(ISERROR(SEARCH("option already selected",E877)))</formula>
    </cfRule>
    <cfRule type="containsText" dxfId="506" priority="632" operator="containsText" text="missing phone number">
      <formula>NOT(ISERROR(SEARCH("missing phone number",E877)))</formula>
    </cfRule>
    <cfRule type="containsText" dxfId="505" priority="633" operator="containsText" text="wrong phone number">
      <formula>NOT(ISERROR(SEARCH("wrong phone number",E877)))</formula>
    </cfRule>
    <cfRule type="containsText" dxfId="504" priority="634" operator="containsText" text="empty cell">
      <formula>NOT(ISERROR(SEARCH("empty cell",E877)))</formula>
    </cfRule>
    <cfRule type="containsText" dxfId="503" priority="635" operator="containsText" text="clarification needed">
      <formula>NOT(ISERROR(SEARCH("clarification needed",E877)))</formula>
    </cfRule>
    <cfRule type="containsText" dxfId="502" priority="636" operator="containsText" text="New option added">
      <formula>NOT(ISERROR(SEARCH("New option added",E877)))</formula>
    </cfRule>
    <cfRule type="containsText" dxfId="501" priority="637" operator="containsText" text="Option exists">
      <formula>NOT(ISERROR(SEARCH("Option exists",E877)))</formula>
    </cfRule>
    <cfRule type="containsText" dxfId="500" priority="638" operator="containsText" text="interview will be repeated">
      <formula>NOT(ISERROR(SEARCH("interview will be repeated",E877)))</formula>
    </cfRule>
    <cfRule type="containsText" dxfId="499" priority="639" operator="containsText" text="Inconsistency">
      <formula>NOT(ISERROR(SEARCH("Inconsistency",E877)))</formula>
    </cfRule>
    <cfRule type="containsText" dxfId="498" priority="640" operator="containsText" text="Missing info">
      <formula>NOT(ISERROR(SEARCH("Missing info",E877)))</formula>
    </cfRule>
    <cfRule type="containsText" dxfId="497" priority="641" operator="containsText" text="wrong entry">
      <formula>NOT(ISERROR(SEARCH("wrong entry",E877)))</formula>
    </cfRule>
    <cfRule type="containsText" dxfId="496" priority="642" operator="containsText" text="Duplicate">
      <formula>NOT(ISERROR(SEARCH("Duplicate",E877)))</formula>
    </cfRule>
  </conditionalFormatting>
  <conditionalFormatting sqref="E877">
    <cfRule type="containsText" dxfId="495" priority="628" operator="containsText" text="value">
      <formula>NOT(ISERROR(SEARCH("value",E877)))</formula>
    </cfRule>
  </conditionalFormatting>
  <conditionalFormatting sqref="E878:E879">
    <cfRule type="containsText" dxfId="494" priority="614" operator="containsText" text="unanswered question">
      <formula>NOT(ISERROR(SEARCH("unanswered question",E878)))</formula>
    </cfRule>
    <cfRule type="containsText" dxfId="493" priority="615" operator="containsText" text="phone number missing a digit">
      <formula>NOT(ISERROR(SEARCH("phone number missing a digit",E878)))</formula>
    </cfRule>
    <cfRule type="containsText" dxfId="492" priority="616" operator="containsText" text="option already selected">
      <formula>NOT(ISERROR(SEARCH("option already selected",E878)))</formula>
    </cfRule>
    <cfRule type="containsText" dxfId="491" priority="617" operator="containsText" text="missing phone number">
      <formula>NOT(ISERROR(SEARCH("missing phone number",E878)))</formula>
    </cfRule>
    <cfRule type="containsText" dxfId="490" priority="618" operator="containsText" text="wrong phone number">
      <formula>NOT(ISERROR(SEARCH("wrong phone number",E878)))</formula>
    </cfRule>
    <cfRule type="containsText" dxfId="489" priority="619" operator="containsText" text="empty cell">
      <formula>NOT(ISERROR(SEARCH("empty cell",E878)))</formula>
    </cfRule>
    <cfRule type="containsText" dxfId="488" priority="620" operator="containsText" text="clarification needed">
      <formula>NOT(ISERROR(SEARCH("clarification needed",E878)))</formula>
    </cfRule>
    <cfRule type="containsText" dxfId="487" priority="621" operator="containsText" text="New option added">
      <formula>NOT(ISERROR(SEARCH("New option added",E878)))</formula>
    </cfRule>
    <cfRule type="containsText" dxfId="486" priority="622" operator="containsText" text="Option exists">
      <formula>NOT(ISERROR(SEARCH("Option exists",E878)))</formula>
    </cfRule>
    <cfRule type="containsText" dxfId="485" priority="623" operator="containsText" text="interview will be repeated">
      <formula>NOT(ISERROR(SEARCH("interview will be repeated",E878)))</formula>
    </cfRule>
    <cfRule type="containsText" dxfId="484" priority="624" operator="containsText" text="Inconsistency">
      <formula>NOT(ISERROR(SEARCH("Inconsistency",E878)))</formula>
    </cfRule>
    <cfRule type="containsText" dxfId="483" priority="625" operator="containsText" text="Missing info">
      <formula>NOT(ISERROR(SEARCH("Missing info",E878)))</formula>
    </cfRule>
    <cfRule type="containsText" dxfId="482" priority="626" operator="containsText" text="wrong entry">
      <formula>NOT(ISERROR(SEARCH("wrong entry",E878)))</formula>
    </cfRule>
    <cfRule type="containsText" dxfId="481" priority="627" operator="containsText" text="Duplicate">
      <formula>NOT(ISERROR(SEARCH("Duplicate",E878)))</formula>
    </cfRule>
  </conditionalFormatting>
  <conditionalFormatting sqref="E878:E879">
    <cfRule type="containsText" dxfId="480" priority="613" operator="containsText" text="value">
      <formula>NOT(ISERROR(SEARCH("value",E878)))</formula>
    </cfRule>
  </conditionalFormatting>
  <conditionalFormatting sqref="E92:E93">
    <cfRule type="containsText" dxfId="479" priority="596" operator="containsText" text="unanswered question">
      <formula>NOT(ISERROR(SEARCH("unanswered question",E92)))</formula>
    </cfRule>
    <cfRule type="containsText" dxfId="478" priority="597" operator="containsText" text="phone number missing a digit">
      <formula>NOT(ISERROR(SEARCH("phone number missing a digit",E92)))</formula>
    </cfRule>
    <cfRule type="containsText" dxfId="477" priority="598" operator="containsText" text="option already selected">
      <formula>NOT(ISERROR(SEARCH("option already selected",E92)))</formula>
    </cfRule>
    <cfRule type="containsText" dxfId="476" priority="599" operator="containsText" text="missing phone number">
      <formula>NOT(ISERROR(SEARCH("missing phone number",E92)))</formula>
    </cfRule>
    <cfRule type="containsText" dxfId="475" priority="600" operator="containsText" text="wrong phone number">
      <formula>NOT(ISERROR(SEARCH("wrong phone number",E92)))</formula>
    </cfRule>
    <cfRule type="containsText" dxfId="474" priority="601" operator="containsText" text="empty cell">
      <formula>NOT(ISERROR(SEARCH("empty cell",E92)))</formula>
    </cfRule>
    <cfRule type="containsText" dxfId="473" priority="602" operator="containsText" text="clarification needed">
      <formula>NOT(ISERROR(SEARCH("clarification needed",E92)))</formula>
    </cfRule>
    <cfRule type="containsText" dxfId="472" priority="603" operator="containsText" text="New option added">
      <formula>NOT(ISERROR(SEARCH("New option added",E92)))</formula>
    </cfRule>
    <cfRule type="containsText" dxfId="471" priority="604" operator="containsText" text="Option exists">
      <formula>NOT(ISERROR(SEARCH("Option exists",E92)))</formula>
    </cfRule>
    <cfRule type="containsText" dxfId="470" priority="605" operator="containsText" text="interview will be repeated">
      <formula>NOT(ISERROR(SEARCH("interview will be repeated",E92)))</formula>
    </cfRule>
    <cfRule type="containsText" dxfId="469" priority="606" operator="containsText" text="Inconsistency">
      <formula>NOT(ISERROR(SEARCH("Inconsistency",E92)))</formula>
    </cfRule>
    <cfRule type="containsText" dxfId="468" priority="607" operator="containsText" text="Missing info">
      <formula>NOT(ISERROR(SEARCH("Missing info",E92)))</formula>
    </cfRule>
    <cfRule type="containsText" dxfId="467" priority="608" operator="containsText" text="wrong entry">
      <formula>NOT(ISERROR(SEARCH("wrong entry",E92)))</formula>
    </cfRule>
    <cfRule type="containsText" dxfId="466" priority="609" operator="containsText" text="Duplicate">
      <formula>NOT(ISERROR(SEARCH("Duplicate",E92)))</formula>
    </cfRule>
  </conditionalFormatting>
  <conditionalFormatting sqref="E92:E93">
    <cfRule type="containsText" dxfId="465" priority="595" operator="containsText" text="value">
      <formula>NOT(ISERROR(SEARCH("value",E92)))</formula>
    </cfRule>
  </conditionalFormatting>
  <conditionalFormatting sqref="E105">
    <cfRule type="containsText" dxfId="464" priority="580" operator="containsText" text="unanswered question">
      <formula>NOT(ISERROR(SEARCH("unanswered question",E105)))</formula>
    </cfRule>
    <cfRule type="containsText" dxfId="463" priority="581" operator="containsText" text="phone number missing a digit">
      <formula>NOT(ISERROR(SEARCH("phone number missing a digit",E105)))</formula>
    </cfRule>
    <cfRule type="containsText" dxfId="462" priority="582" operator="containsText" text="option already selected">
      <formula>NOT(ISERROR(SEARCH("option already selected",E105)))</formula>
    </cfRule>
    <cfRule type="containsText" dxfId="461" priority="583" operator="containsText" text="missing phone number">
      <formula>NOT(ISERROR(SEARCH("missing phone number",E105)))</formula>
    </cfRule>
    <cfRule type="containsText" dxfId="460" priority="584" operator="containsText" text="wrong phone number">
      <formula>NOT(ISERROR(SEARCH("wrong phone number",E105)))</formula>
    </cfRule>
    <cfRule type="containsText" dxfId="459" priority="585" operator="containsText" text="empty cell">
      <formula>NOT(ISERROR(SEARCH("empty cell",E105)))</formula>
    </cfRule>
    <cfRule type="containsText" dxfId="458" priority="586" operator="containsText" text="clarification needed">
      <formula>NOT(ISERROR(SEARCH("clarification needed",E105)))</formula>
    </cfRule>
    <cfRule type="containsText" dxfId="457" priority="587" operator="containsText" text="New option added">
      <formula>NOT(ISERROR(SEARCH("New option added",E105)))</formula>
    </cfRule>
    <cfRule type="containsText" dxfId="456" priority="588" operator="containsText" text="Option exists">
      <formula>NOT(ISERROR(SEARCH("Option exists",E105)))</formula>
    </cfRule>
    <cfRule type="containsText" dxfId="455" priority="589" operator="containsText" text="interview will be repeated">
      <formula>NOT(ISERROR(SEARCH("interview will be repeated",E105)))</formula>
    </cfRule>
    <cfRule type="containsText" dxfId="454" priority="590" operator="containsText" text="Inconsistency">
      <formula>NOT(ISERROR(SEARCH("Inconsistency",E105)))</formula>
    </cfRule>
    <cfRule type="containsText" dxfId="453" priority="591" operator="containsText" text="Missing info">
      <formula>NOT(ISERROR(SEARCH("Missing info",E105)))</formula>
    </cfRule>
    <cfRule type="containsText" dxfId="452" priority="592" operator="containsText" text="wrong entry">
      <formula>NOT(ISERROR(SEARCH("wrong entry",E105)))</formula>
    </cfRule>
    <cfRule type="containsText" dxfId="451" priority="593" operator="containsText" text="Duplicate">
      <formula>NOT(ISERROR(SEARCH("Duplicate",E105)))</formula>
    </cfRule>
  </conditionalFormatting>
  <conditionalFormatting sqref="E105">
    <cfRule type="containsText" dxfId="450" priority="579" operator="containsText" text="value">
      <formula>NOT(ISERROR(SEARCH("value",E105)))</formula>
    </cfRule>
  </conditionalFormatting>
  <conditionalFormatting sqref="E940">
    <cfRule type="containsText" dxfId="449" priority="524" operator="containsText" text="unanswered question">
      <formula>NOT(ISERROR(SEARCH("unanswered question",E940)))</formula>
    </cfRule>
    <cfRule type="containsText" dxfId="448" priority="525" operator="containsText" text="phone number missing a digit">
      <formula>NOT(ISERROR(SEARCH("phone number missing a digit",E940)))</formula>
    </cfRule>
    <cfRule type="containsText" dxfId="447" priority="526" operator="containsText" text="option already selected">
      <formula>NOT(ISERROR(SEARCH("option already selected",E940)))</formula>
    </cfRule>
    <cfRule type="containsText" dxfId="446" priority="527" operator="containsText" text="missing phone number">
      <formula>NOT(ISERROR(SEARCH("missing phone number",E940)))</formula>
    </cfRule>
    <cfRule type="containsText" dxfId="445" priority="528" operator="containsText" text="wrong phone number">
      <formula>NOT(ISERROR(SEARCH("wrong phone number",E940)))</formula>
    </cfRule>
    <cfRule type="containsText" dxfId="444" priority="529" operator="containsText" text="empty cell">
      <formula>NOT(ISERROR(SEARCH("empty cell",E940)))</formula>
    </cfRule>
    <cfRule type="containsText" dxfId="443" priority="530" operator="containsText" text="clarification needed">
      <formula>NOT(ISERROR(SEARCH("clarification needed",E940)))</formula>
    </cfRule>
    <cfRule type="containsText" dxfId="442" priority="531" operator="containsText" text="New option added">
      <formula>NOT(ISERROR(SEARCH("New option added",E940)))</formula>
    </cfRule>
    <cfRule type="containsText" dxfId="441" priority="532" operator="containsText" text="Option exists">
      <formula>NOT(ISERROR(SEARCH("Option exists",E940)))</formula>
    </cfRule>
    <cfRule type="containsText" dxfId="440" priority="533" operator="containsText" text="interview will be repeated">
      <formula>NOT(ISERROR(SEARCH("interview will be repeated",E940)))</formula>
    </cfRule>
    <cfRule type="containsText" dxfId="439" priority="534" operator="containsText" text="Inconsistency">
      <formula>NOT(ISERROR(SEARCH("Inconsistency",E940)))</formula>
    </cfRule>
    <cfRule type="containsText" dxfId="438" priority="535" operator="containsText" text="Missing info">
      <formula>NOT(ISERROR(SEARCH("Missing info",E940)))</formula>
    </cfRule>
    <cfRule type="containsText" dxfId="437" priority="536" operator="containsText" text="wrong entry">
      <formula>NOT(ISERROR(SEARCH("wrong entry",E940)))</formula>
    </cfRule>
    <cfRule type="containsText" dxfId="436" priority="537" operator="containsText" text="Duplicate">
      <formula>NOT(ISERROR(SEARCH("Duplicate",E940)))</formula>
    </cfRule>
  </conditionalFormatting>
  <conditionalFormatting sqref="E940">
    <cfRule type="containsText" dxfId="435" priority="523" operator="containsText" text="value">
      <formula>NOT(ISERROR(SEARCH("value",E940)))</formula>
    </cfRule>
  </conditionalFormatting>
  <conditionalFormatting sqref="E961:E966">
    <cfRule type="containsText" dxfId="434" priority="506" operator="containsText" text="unanswered question">
      <formula>NOT(ISERROR(SEARCH("unanswered question",E961)))</formula>
    </cfRule>
    <cfRule type="containsText" dxfId="433" priority="507" operator="containsText" text="phone number missing a digit">
      <formula>NOT(ISERROR(SEARCH("phone number missing a digit",E961)))</formula>
    </cfRule>
    <cfRule type="containsText" dxfId="432" priority="508" operator="containsText" text="option already selected">
      <formula>NOT(ISERROR(SEARCH("option already selected",E961)))</formula>
    </cfRule>
    <cfRule type="containsText" dxfId="431" priority="509" operator="containsText" text="missing phone number">
      <formula>NOT(ISERROR(SEARCH("missing phone number",E961)))</formula>
    </cfRule>
    <cfRule type="containsText" dxfId="430" priority="510" operator="containsText" text="wrong phone number">
      <formula>NOT(ISERROR(SEARCH("wrong phone number",E961)))</formula>
    </cfRule>
    <cfRule type="containsText" dxfId="429" priority="511" operator="containsText" text="empty cell">
      <formula>NOT(ISERROR(SEARCH("empty cell",E961)))</formula>
    </cfRule>
    <cfRule type="containsText" dxfId="428" priority="512" operator="containsText" text="clarification needed">
      <formula>NOT(ISERROR(SEARCH("clarification needed",E961)))</formula>
    </cfRule>
    <cfRule type="containsText" dxfId="427" priority="513" operator="containsText" text="New option added">
      <formula>NOT(ISERROR(SEARCH("New option added",E961)))</formula>
    </cfRule>
    <cfRule type="containsText" dxfId="426" priority="514" operator="containsText" text="Option exists">
      <formula>NOT(ISERROR(SEARCH("Option exists",E961)))</formula>
    </cfRule>
    <cfRule type="containsText" dxfId="425" priority="515" operator="containsText" text="interview will be repeated">
      <formula>NOT(ISERROR(SEARCH("interview will be repeated",E961)))</formula>
    </cfRule>
    <cfRule type="containsText" dxfId="424" priority="516" operator="containsText" text="Inconsistency">
      <formula>NOT(ISERROR(SEARCH("Inconsistency",E961)))</formula>
    </cfRule>
    <cfRule type="containsText" dxfId="423" priority="517" operator="containsText" text="Missing info">
      <formula>NOT(ISERROR(SEARCH("Missing info",E961)))</formula>
    </cfRule>
    <cfRule type="containsText" dxfId="422" priority="518" operator="containsText" text="wrong entry">
      <formula>NOT(ISERROR(SEARCH("wrong entry",E961)))</formula>
    </cfRule>
    <cfRule type="containsText" dxfId="421" priority="519" operator="containsText" text="Duplicate">
      <formula>NOT(ISERROR(SEARCH("Duplicate",E961)))</formula>
    </cfRule>
  </conditionalFormatting>
  <conditionalFormatting sqref="E961:E966">
    <cfRule type="containsText" dxfId="420" priority="505" operator="containsText" text="value">
      <formula>NOT(ISERROR(SEARCH("value",E961)))</formula>
    </cfRule>
  </conditionalFormatting>
  <conditionalFormatting sqref="E973">
    <cfRule type="containsText" dxfId="419" priority="456" operator="containsText" text="unanswered question">
      <formula>NOT(ISERROR(SEARCH("unanswered question",E973)))</formula>
    </cfRule>
    <cfRule type="containsText" dxfId="418" priority="457" operator="containsText" text="phone number missing a digit">
      <formula>NOT(ISERROR(SEARCH("phone number missing a digit",E973)))</formula>
    </cfRule>
    <cfRule type="containsText" dxfId="417" priority="458" operator="containsText" text="option already selected">
      <formula>NOT(ISERROR(SEARCH("option already selected",E973)))</formula>
    </cfRule>
    <cfRule type="containsText" dxfId="416" priority="459" operator="containsText" text="missing phone number">
      <formula>NOT(ISERROR(SEARCH("missing phone number",E973)))</formula>
    </cfRule>
    <cfRule type="containsText" dxfId="415" priority="460" operator="containsText" text="wrong phone number">
      <formula>NOT(ISERROR(SEARCH("wrong phone number",E973)))</formula>
    </cfRule>
    <cfRule type="containsText" dxfId="414" priority="461" operator="containsText" text="empty cell">
      <formula>NOT(ISERROR(SEARCH("empty cell",E973)))</formula>
    </cfRule>
    <cfRule type="containsText" dxfId="413" priority="462" operator="containsText" text="clarification needed">
      <formula>NOT(ISERROR(SEARCH("clarification needed",E973)))</formula>
    </cfRule>
    <cfRule type="containsText" dxfId="412" priority="463" operator="containsText" text="New option added">
      <formula>NOT(ISERROR(SEARCH("New option added",E973)))</formula>
    </cfRule>
    <cfRule type="containsText" dxfId="411" priority="464" operator="containsText" text="Option exists">
      <formula>NOT(ISERROR(SEARCH("Option exists",E973)))</formula>
    </cfRule>
    <cfRule type="containsText" dxfId="410" priority="465" operator="containsText" text="interview will be repeated">
      <formula>NOT(ISERROR(SEARCH("interview will be repeated",E973)))</formula>
    </cfRule>
    <cfRule type="containsText" dxfId="409" priority="466" operator="containsText" text="Inconsistency">
      <formula>NOT(ISERROR(SEARCH("Inconsistency",E973)))</formula>
    </cfRule>
    <cfRule type="containsText" dxfId="408" priority="467" operator="containsText" text="Missing info">
      <formula>NOT(ISERROR(SEARCH("Missing info",E973)))</formula>
    </cfRule>
    <cfRule type="containsText" dxfId="407" priority="468" operator="containsText" text="wrong entry">
      <formula>NOT(ISERROR(SEARCH("wrong entry",E973)))</formula>
    </cfRule>
    <cfRule type="containsText" dxfId="406" priority="469" operator="containsText" text="Duplicate">
      <formula>NOT(ISERROR(SEARCH("Duplicate",E973)))</formula>
    </cfRule>
  </conditionalFormatting>
  <conditionalFormatting sqref="E973">
    <cfRule type="containsText" dxfId="405" priority="455" operator="containsText" text="value">
      <formula>NOT(ISERROR(SEARCH("value",E973)))</formula>
    </cfRule>
  </conditionalFormatting>
  <conditionalFormatting sqref="E974:E976">
    <cfRule type="containsText" dxfId="404" priority="441" operator="containsText" text="unanswered question">
      <formula>NOT(ISERROR(SEARCH("unanswered question",E974)))</formula>
    </cfRule>
    <cfRule type="containsText" dxfId="403" priority="442" operator="containsText" text="phone number missing a digit">
      <formula>NOT(ISERROR(SEARCH("phone number missing a digit",E974)))</formula>
    </cfRule>
    <cfRule type="containsText" dxfId="402" priority="443" operator="containsText" text="option already selected">
      <formula>NOT(ISERROR(SEARCH("option already selected",E974)))</formula>
    </cfRule>
    <cfRule type="containsText" dxfId="401" priority="444" operator="containsText" text="missing phone number">
      <formula>NOT(ISERROR(SEARCH("missing phone number",E974)))</formula>
    </cfRule>
    <cfRule type="containsText" dxfId="400" priority="445" operator="containsText" text="wrong phone number">
      <formula>NOT(ISERROR(SEARCH("wrong phone number",E974)))</formula>
    </cfRule>
    <cfRule type="containsText" dxfId="399" priority="446" operator="containsText" text="empty cell">
      <formula>NOT(ISERROR(SEARCH("empty cell",E974)))</formula>
    </cfRule>
    <cfRule type="containsText" dxfId="398" priority="447" operator="containsText" text="clarification needed">
      <formula>NOT(ISERROR(SEARCH("clarification needed",E974)))</formula>
    </cfRule>
    <cfRule type="containsText" dxfId="397" priority="448" operator="containsText" text="New option added">
      <formula>NOT(ISERROR(SEARCH("New option added",E974)))</formula>
    </cfRule>
    <cfRule type="containsText" dxfId="396" priority="449" operator="containsText" text="Option exists">
      <formula>NOT(ISERROR(SEARCH("Option exists",E974)))</formula>
    </cfRule>
    <cfRule type="containsText" dxfId="395" priority="450" operator="containsText" text="interview will be repeated">
      <formula>NOT(ISERROR(SEARCH("interview will be repeated",E974)))</formula>
    </cfRule>
    <cfRule type="containsText" dxfId="394" priority="451" operator="containsText" text="Inconsistency">
      <formula>NOT(ISERROR(SEARCH("Inconsistency",E974)))</formula>
    </cfRule>
    <cfRule type="containsText" dxfId="393" priority="452" operator="containsText" text="Missing info">
      <formula>NOT(ISERROR(SEARCH("Missing info",E974)))</formula>
    </cfRule>
    <cfRule type="containsText" dxfId="392" priority="453" operator="containsText" text="wrong entry">
      <formula>NOT(ISERROR(SEARCH("wrong entry",E974)))</formula>
    </cfRule>
    <cfRule type="containsText" dxfId="391" priority="454" operator="containsText" text="Duplicate">
      <formula>NOT(ISERROR(SEARCH("Duplicate",E974)))</formula>
    </cfRule>
  </conditionalFormatting>
  <conditionalFormatting sqref="E974:E976">
    <cfRule type="containsText" dxfId="390" priority="440" operator="containsText" text="value">
      <formula>NOT(ISERROR(SEARCH("value",E974)))</formula>
    </cfRule>
  </conditionalFormatting>
  <conditionalFormatting sqref="E983">
    <cfRule type="containsText" dxfId="389" priority="424" operator="containsText" text="unanswered question">
      <formula>NOT(ISERROR(SEARCH("unanswered question",E983)))</formula>
    </cfRule>
    <cfRule type="containsText" dxfId="388" priority="425" operator="containsText" text="phone number missing a digit">
      <formula>NOT(ISERROR(SEARCH("phone number missing a digit",E983)))</formula>
    </cfRule>
    <cfRule type="containsText" dxfId="387" priority="426" operator="containsText" text="option already selected">
      <formula>NOT(ISERROR(SEARCH("option already selected",E983)))</formula>
    </cfRule>
    <cfRule type="containsText" dxfId="386" priority="427" operator="containsText" text="missing phone number">
      <formula>NOT(ISERROR(SEARCH("missing phone number",E983)))</formula>
    </cfRule>
    <cfRule type="containsText" dxfId="385" priority="428" operator="containsText" text="wrong phone number">
      <formula>NOT(ISERROR(SEARCH("wrong phone number",E983)))</formula>
    </cfRule>
    <cfRule type="containsText" dxfId="384" priority="429" operator="containsText" text="empty cell">
      <formula>NOT(ISERROR(SEARCH("empty cell",E983)))</formula>
    </cfRule>
    <cfRule type="containsText" dxfId="383" priority="430" operator="containsText" text="clarification needed">
      <formula>NOT(ISERROR(SEARCH("clarification needed",E983)))</formula>
    </cfRule>
    <cfRule type="containsText" dxfId="382" priority="431" operator="containsText" text="New option added">
      <formula>NOT(ISERROR(SEARCH("New option added",E983)))</formula>
    </cfRule>
    <cfRule type="containsText" dxfId="381" priority="432" operator="containsText" text="Option exists">
      <formula>NOT(ISERROR(SEARCH("Option exists",E983)))</formula>
    </cfRule>
    <cfRule type="containsText" dxfId="380" priority="433" operator="containsText" text="interview will be repeated">
      <formula>NOT(ISERROR(SEARCH("interview will be repeated",E983)))</formula>
    </cfRule>
    <cfRule type="containsText" dxfId="379" priority="434" operator="containsText" text="Inconsistency">
      <formula>NOT(ISERROR(SEARCH("Inconsistency",E983)))</formula>
    </cfRule>
    <cfRule type="containsText" dxfId="378" priority="435" operator="containsText" text="Missing info">
      <formula>NOT(ISERROR(SEARCH("Missing info",E983)))</formula>
    </cfRule>
    <cfRule type="containsText" dxfId="377" priority="436" operator="containsText" text="wrong entry">
      <formula>NOT(ISERROR(SEARCH("wrong entry",E983)))</formula>
    </cfRule>
    <cfRule type="containsText" dxfId="376" priority="437" operator="containsText" text="Duplicate">
      <formula>NOT(ISERROR(SEARCH("Duplicate",E983)))</formula>
    </cfRule>
  </conditionalFormatting>
  <conditionalFormatting sqref="E983">
    <cfRule type="containsText" dxfId="375" priority="423" operator="containsText" text="value">
      <formula>NOT(ISERROR(SEARCH("value",E983)))</formula>
    </cfRule>
  </conditionalFormatting>
  <conditionalFormatting sqref="E985">
    <cfRule type="containsText" dxfId="374" priority="406" operator="containsText" text="unanswered question">
      <formula>NOT(ISERROR(SEARCH("unanswered question",E985)))</formula>
    </cfRule>
    <cfRule type="containsText" dxfId="373" priority="407" operator="containsText" text="phone number missing a digit">
      <formula>NOT(ISERROR(SEARCH("phone number missing a digit",E985)))</formula>
    </cfRule>
    <cfRule type="containsText" dxfId="372" priority="408" operator="containsText" text="option already selected">
      <formula>NOT(ISERROR(SEARCH("option already selected",E985)))</formula>
    </cfRule>
    <cfRule type="containsText" dxfId="371" priority="409" operator="containsText" text="missing phone number">
      <formula>NOT(ISERROR(SEARCH("missing phone number",E985)))</formula>
    </cfRule>
    <cfRule type="containsText" dxfId="370" priority="410" operator="containsText" text="wrong phone number">
      <formula>NOT(ISERROR(SEARCH("wrong phone number",E985)))</formula>
    </cfRule>
    <cfRule type="containsText" dxfId="369" priority="411" operator="containsText" text="empty cell">
      <formula>NOT(ISERROR(SEARCH("empty cell",E985)))</formula>
    </cfRule>
    <cfRule type="containsText" dxfId="368" priority="412" operator="containsText" text="clarification needed">
      <formula>NOT(ISERROR(SEARCH("clarification needed",E985)))</formula>
    </cfRule>
    <cfRule type="containsText" dxfId="367" priority="413" operator="containsText" text="New option added">
      <formula>NOT(ISERROR(SEARCH("New option added",E985)))</formula>
    </cfRule>
    <cfRule type="containsText" dxfId="366" priority="414" operator="containsText" text="Option exists">
      <formula>NOT(ISERROR(SEARCH("Option exists",E985)))</formula>
    </cfRule>
    <cfRule type="containsText" dxfId="365" priority="415" operator="containsText" text="interview will be repeated">
      <formula>NOT(ISERROR(SEARCH("interview will be repeated",E985)))</formula>
    </cfRule>
    <cfRule type="containsText" dxfId="364" priority="416" operator="containsText" text="Inconsistency">
      <formula>NOT(ISERROR(SEARCH("Inconsistency",E985)))</formula>
    </cfRule>
    <cfRule type="containsText" dxfId="363" priority="417" operator="containsText" text="Missing info">
      <formula>NOT(ISERROR(SEARCH("Missing info",E985)))</formula>
    </cfRule>
    <cfRule type="containsText" dxfId="362" priority="418" operator="containsText" text="wrong entry">
      <formula>NOT(ISERROR(SEARCH("wrong entry",E985)))</formula>
    </cfRule>
    <cfRule type="containsText" dxfId="361" priority="419" operator="containsText" text="Duplicate">
      <formula>NOT(ISERROR(SEARCH("Duplicate",E985)))</formula>
    </cfRule>
  </conditionalFormatting>
  <conditionalFormatting sqref="E985">
    <cfRule type="containsText" dxfId="360" priority="405" operator="containsText" text="value">
      <formula>NOT(ISERROR(SEARCH("value",E985)))</formula>
    </cfRule>
  </conditionalFormatting>
  <conditionalFormatting sqref="E986">
    <cfRule type="containsText" dxfId="359" priority="389" operator="containsText" text="unanswered question">
      <formula>NOT(ISERROR(SEARCH("unanswered question",E986)))</formula>
    </cfRule>
    <cfRule type="containsText" dxfId="358" priority="390" operator="containsText" text="phone number missing a digit">
      <formula>NOT(ISERROR(SEARCH("phone number missing a digit",E986)))</formula>
    </cfRule>
    <cfRule type="containsText" dxfId="357" priority="391" operator="containsText" text="option already selected">
      <formula>NOT(ISERROR(SEARCH("option already selected",E986)))</formula>
    </cfRule>
    <cfRule type="containsText" dxfId="356" priority="392" operator="containsText" text="missing phone number">
      <formula>NOT(ISERROR(SEARCH("missing phone number",E986)))</formula>
    </cfRule>
    <cfRule type="containsText" dxfId="355" priority="393" operator="containsText" text="wrong phone number">
      <formula>NOT(ISERROR(SEARCH("wrong phone number",E986)))</formula>
    </cfRule>
    <cfRule type="containsText" dxfId="354" priority="394" operator="containsText" text="empty cell">
      <formula>NOT(ISERROR(SEARCH("empty cell",E986)))</formula>
    </cfRule>
    <cfRule type="containsText" dxfId="353" priority="395" operator="containsText" text="clarification needed">
      <formula>NOT(ISERROR(SEARCH("clarification needed",E986)))</formula>
    </cfRule>
    <cfRule type="containsText" dxfId="352" priority="396" operator="containsText" text="New option added">
      <formula>NOT(ISERROR(SEARCH("New option added",E986)))</formula>
    </cfRule>
    <cfRule type="containsText" dxfId="351" priority="397" operator="containsText" text="Option exists">
      <formula>NOT(ISERROR(SEARCH("Option exists",E986)))</formula>
    </cfRule>
    <cfRule type="containsText" dxfId="350" priority="398" operator="containsText" text="interview will be repeated">
      <formula>NOT(ISERROR(SEARCH("interview will be repeated",E986)))</formula>
    </cfRule>
    <cfRule type="containsText" dxfId="349" priority="399" operator="containsText" text="Inconsistency">
      <formula>NOT(ISERROR(SEARCH("Inconsistency",E986)))</formula>
    </cfRule>
    <cfRule type="containsText" dxfId="348" priority="400" operator="containsText" text="Missing info">
      <formula>NOT(ISERROR(SEARCH("Missing info",E986)))</formula>
    </cfRule>
    <cfRule type="containsText" dxfId="347" priority="401" operator="containsText" text="wrong entry">
      <formula>NOT(ISERROR(SEARCH("wrong entry",E986)))</formula>
    </cfRule>
    <cfRule type="containsText" dxfId="346" priority="402" operator="containsText" text="Duplicate">
      <formula>NOT(ISERROR(SEARCH("Duplicate",E986)))</formula>
    </cfRule>
  </conditionalFormatting>
  <conditionalFormatting sqref="E986">
    <cfRule type="containsText" dxfId="345" priority="388" operator="containsText" text="value">
      <formula>NOT(ISERROR(SEARCH("value",E986)))</formula>
    </cfRule>
  </conditionalFormatting>
  <conditionalFormatting sqref="E989">
    <cfRule type="containsText" dxfId="344" priority="374" operator="containsText" text="unanswered question">
      <formula>NOT(ISERROR(SEARCH("unanswered question",E989)))</formula>
    </cfRule>
    <cfRule type="containsText" dxfId="343" priority="375" operator="containsText" text="phone number missing a digit">
      <formula>NOT(ISERROR(SEARCH("phone number missing a digit",E989)))</formula>
    </cfRule>
    <cfRule type="containsText" dxfId="342" priority="376" operator="containsText" text="option already selected">
      <formula>NOT(ISERROR(SEARCH("option already selected",E989)))</formula>
    </cfRule>
    <cfRule type="containsText" dxfId="341" priority="377" operator="containsText" text="missing phone number">
      <formula>NOT(ISERROR(SEARCH("missing phone number",E989)))</formula>
    </cfRule>
    <cfRule type="containsText" dxfId="340" priority="378" operator="containsText" text="wrong phone number">
      <formula>NOT(ISERROR(SEARCH("wrong phone number",E989)))</formula>
    </cfRule>
    <cfRule type="containsText" dxfId="339" priority="379" operator="containsText" text="empty cell">
      <formula>NOT(ISERROR(SEARCH("empty cell",E989)))</formula>
    </cfRule>
    <cfRule type="containsText" dxfId="338" priority="380" operator="containsText" text="clarification needed">
      <formula>NOT(ISERROR(SEARCH("clarification needed",E989)))</formula>
    </cfRule>
    <cfRule type="containsText" dxfId="337" priority="381" operator="containsText" text="New option added">
      <formula>NOT(ISERROR(SEARCH("New option added",E989)))</formula>
    </cfRule>
    <cfRule type="containsText" dxfId="336" priority="382" operator="containsText" text="Option exists">
      <formula>NOT(ISERROR(SEARCH("Option exists",E989)))</formula>
    </cfRule>
    <cfRule type="containsText" dxfId="335" priority="383" operator="containsText" text="interview will be repeated">
      <formula>NOT(ISERROR(SEARCH("interview will be repeated",E989)))</formula>
    </cfRule>
    <cfRule type="containsText" dxfId="334" priority="384" operator="containsText" text="Inconsistency">
      <formula>NOT(ISERROR(SEARCH("Inconsistency",E989)))</formula>
    </cfRule>
    <cfRule type="containsText" dxfId="333" priority="385" operator="containsText" text="Missing info">
      <formula>NOT(ISERROR(SEARCH("Missing info",E989)))</formula>
    </cfRule>
    <cfRule type="containsText" dxfId="332" priority="386" operator="containsText" text="wrong entry">
      <formula>NOT(ISERROR(SEARCH("wrong entry",E989)))</formula>
    </cfRule>
    <cfRule type="containsText" dxfId="331" priority="387" operator="containsText" text="Duplicate">
      <formula>NOT(ISERROR(SEARCH("Duplicate",E989)))</formula>
    </cfRule>
  </conditionalFormatting>
  <conditionalFormatting sqref="E989">
    <cfRule type="containsText" dxfId="330" priority="373" operator="containsText" text="value">
      <formula>NOT(ISERROR(SEARCH("value",E989)))</formula>
    </cfRule>
  </conditionalFormatting>
  <conditionalFormatting sqref="E993">
    <cfRule type="containsText" dxfId="329" priority="359" operator="containsText" text="unanswered question">
      <formula>NOT(ISERROR(SEARCH("unanswered question",E993)))</formula>
    </cfRule>
    <cfRule type="containsText" dxfId="328" priority="360" operator="containsText" text="phone number missing a digit">
      <formula>NOT(ISERROR(SEARCH("phone number missing a digit",E993)))</formula>
    </cfRule>
    <cfRule type="containsText" dxfId="327" priority="361" operator="containsText" text="option already selected">
      <formula>NOT(ISERROR(SEARCH("option already selected",E993)))</formula>
    </cfRule>
    <cfRule type="containsText" dxfId="326" priority="362" operator="containsText" text="missing phone number">
      <formula>NOT(ISERROR(SEARCH("missing phone number",E993)))</formula>
    </cfRule>
    <cfRule type="containsText" dxfId="325" priority="363" operator="containsText" text="wrong phone number">
      <formula>NOT(ISERROR(SEARCH("wrong phone number",E993)))</formula>
    </cfRule>
    <cfRule type="containsText" dxfId="324" priority="364" operator="containsText" text="empty cell">
      <formula>NOT(ISERROR(SEARCH("empty cell",E993)))</formula>
    </cfRule>
    <cfRule type="containsText" dxfId="323" priority="365" operator="containsText" text="clarification needed">
      <formula>NOT(ISERROR(SEARCH("clarification needed",E993)))</formula>
    </cfRule>
    <cfRule type="containsText" dxfId="322" priority="366" operator="containsText" text="New option added">
      <formula>NOT(ISERROR(SEARCH("New option added",E993)))</formula>
    </cfRule>
    <cfRule type="containsText" dxfId="321" priority="367" operator="containsText" text="Option exists">
      <formula>NOT(ISERROR(SEARCH("Option exists",E993)))</formula>
    </cfRule>
    <cfRule type="containsText" dxfId="320" priority="368" operator="containsText" text="interview will be repeated">
      <formula>NOT(ISERROR(SEARCH("interview will be repeated",E993)))</formula>
    </cfRule>
    <cfRule type="containsText" dxfId="319" priority="369" operator="containsText" text="Inconsistency">
      <formula>NOT(ISERROR(SEARCH("Inconsistency",E993)))</formula>
    </cfRule>
    <cfRule type="containsText" dxfId="318" priority="370" operator="containsText" text="Missing info">
      <formula>NOT(ISERROR(SEARCH("Missing info",E993)))</formula>
    </cfRule>
    <cfRule type="containsText" dxfId="317" priority="371" operator="containsText" text="wrong entry">
      <formula>NOT(ISERROR(SEARCH("wrong entry",E993)))</formula>
    </cfRule>
    <cfRule type="containsText" dxfId="316" priority="372" operator="containsText" text="Duplicate">
      <formula>NOT(ISERROR(SEARCH("Duplicate",E993)))</formula>
    </cfRule>
  </conditionalFormatting>
  <conditionalFormatting sqref="E993">
    <cfRule type="containsText" dxfId="315" priority="358" operator="containsText" text="value">
      <formula>NOT(ISERROR(SEARCH("value",E993)))</formula>
    </cfRule>
  </conditionalFormatting>
  <conditionalFormatting sqref="E994">
    <cfRule type="containsText" dxfId="314" priority="344" operator="containsText" text="unanswered question">
      <formula>NOT(ISERROR(SEARCH("unanswered question",E994)))</formula>
    </cfRule>
    <cfRule type="containsText" dxfId="313" priority="345" operator="containsText" text="phone number missing a digit">
      <formula>NOT(ISERROR(SEARCH("phone number missing a digit",E994)))</formula>
    </cfRule>
    <cfRule type="containsText" dxfId="312" priority="346" operator="containsText" text="option already selected">
      <formula>NOT(ISERROR(SEARCH("option already selected",E994)))</formula>
    </cfRule>
    <cfRule type="containsText" dxfId="311" priority="347" operator="containsText" text="missing phone number">
      <formula>NOT(ISERROR(SEARCH("missing phone number",E994)))</formula>
    </cfRule>
    <cfRule type="containsText" dxfId="310" priority="348" operator="containsText" text="wrong phone number">
      <formula>NOT(ISERROR(SEARCH("wrong phone number",E994)))</formula>
    </cfRule>
    <cfRule type="containsText" dxfId="309" priority="349" operator="containsText" text="empty cell">
      <formula>NOT(ISERROR(SEARCH("empty cell",E994)))</formula>
    </cfRule>
    <cfRule type="containsText" dxfId="308" priority="350" operator="containsText" text="clarification needed">
      <formula>NOT(ISERROR(SEARCH("clarification needed",E994)))</formula>
    </cfRule>
    <cfRule type="containsText" dxfId="307" priority="351" operator="containsText" text="New option added">
      <formula>NOT(ISERROR(SEARCH("New option added",E994)))</formula>
    </cfRule>
    <cfRule type="containsText" dxfId="306" priority="352" operator="containsText" text="Option exists">
      <formula>NOT(ISERROR(SEARCH("Option exists",E994)))</formula>
    </cfRule>
    <cfRule type="containsText" dxfId="305" priority="353" operator="containsText" text="interview will be repeated">
      <formula>NOT(ISERROR(SEARCH("interview will be repeated",E994)))</formula>
    </cfRule>
    <cfRule type="containsText" dxfId="304" priority="354" operator="containsText" text="Inconsistency">
      <formula>NOT(ISERROR(SEARCH("Inconsistency",E994)))</formula>
    </cfRule>
    <cfRule type="containsText" dxfId="303" priority="355" operator="containsText" text="Missing info">
      <formula>NOT(ISERROR(SEARCH("Missing info",E994)))</formula>
    </cfRule>
    <cfRule type="containsText" dxfId="302" priority="356" operator="containsText" text="wrong entry">
      <formula>NOT(ISERROR(SEARCH("wrong entry",E994)))</formula>
    </cfRule>
    <cfRule type="containsText" dxfId="301" priority="357" operator="containsText" text="Duplicate">
      <formula>NOT(ISERROR(SEARCH("Duplicate",E994)))</formula>
    </cfRule>
  </conditionalFormatting>
  <conditionalFormatting sqref="E994">
    <cfRule type="containsText" dxfId="300" priority="343" operator="containsText" text="value">
      <formula>NOT(ISERROR(SEARCH("value",E994)))</formula>
    </cfRule>
  </conditionalFormatting>
  <conditionalFormatting sqref="E990:E992">
    <cfRule type="containsText" dxfId="299" priority="329" operator="containsText" text="unanswered question">
      <formula>NOT(ISERROR(SEARCH("unanswered question",E990)))</formula>
    </cfRule>
    <cfRule type="containsText" dxfId="298" priority="330" operator="containsText" text="phone number missing a digit">
      <formula>NOT(ISERROR(SEARCH("phone number missing a digit",E990)))</formula>
    </cfRule>
    <cfRule type="containsText" dxfId="297" priority="331" operator="containsText" text="option already selected">
      <formula>NOT(ISERROR(SEARCH("option already selected",E990)))</formula>
    </cfRule>
    <cfRule type="containsText" dxfId="296" priority="332" operator="containsText" text="missing phone number">
      <formula>NOT(ISERROR(SEARCH("missing phone number",E990)))</formula>
    </cfRule>
    <cfRule type="containsText" dxfId="295" priority="333" operator="containsText" text="wrong phone number">
      <formula>NOT(ISERROR(SEARCH("wrong phone number",E990)))</formula>
    </cfRule>
    <cfRule type="containsText" dxfId="294" priority="334" operator="containsText" text="empty cell">
      <formula>NOT(ISERROR(SEARCH("empty cell",E990)))</formula>
    </cfRule>
    <cfRule type="containsText" dxfId="293" priority="335" operator="containsText" text="clarification needed">
      <formula>NOT(ISERROR(SEARCH("clarification needed",E990)))</formula>
    </cfRule>
    <cfRule type="containsText" dxfId="292" priority="336" operator="containsText" text="New option added">
      <formula>NOT(ISERROR(SEARCH("New option added",E990)))</formula>
    </cfRule>
    <cfRule type="containsText" dxfId="291" priority="337" operator="containsText" text="Option exists">
      <formula>NOT(ISERROR(SEARCH("Option exists",E990)))</formula>
    </cfRule>
    <cfRule type="containsText" dxfId="290" priority="338" operator="containsText" text="interview will be repeated">
      <formula>NOT(ISERROR(SEARCH("interview will be repeated",E990)))</formula>
    </cfRule>
    <cfRule type="containsText" dxfId="289" priority="339" operator="containsText" text="Inconsistency">
      <formula>NOT(ISERROR(SEARCH("Inconsistency",E990)))</formula>
    </cfRule>
    <cfRule type="containsText" dxfId="288" priority="340" operator="containsText" text="Missing info">
      <formula>NOT(ISERROR(SEARCH("Missing info",E990)))</formula>
    </cfRule>
    <cfRule type="containsText" dxfId="287" priority="341" operator="containsText" text="wrong entry">
      <formula>NOT(ISERROR(SEARCH("wrong entry",E990)))</formula>
    </cfRule>
    <cfRule type="containsText" dxfId="286" priority="342" operator="containsText" text="Duplicate">
      <formula>NOT(ISERROR(SEARCH("Duplicate",E990)))</formula>
    </cfRule>
  </conditionalFormatting>
  <conditionalFormatting sqref="E990:E992">
    <cfRule type="containsText" dxfId="285" priority="328" operator="containsText" text="value">
      <formula>NOT(ISERROR(SEARCH("value",E990)))</formula>
    </cfRule>
  </conditionalFormatting>
  <conditionalFormatting sqref="E1002">
    <cfRule type="containsText" dxfId="284" priority="310" operator="containsText" text="unanswered question">
      <formula>NOT(ISERROR(SEARCH("unanswered question",E1002)))</formula>
    </cfRule>
    <cfRule type="containsText" dxfId="283" priority="311" operator="containsText" text="phone number missing a digit">
      <formula>NOT(ISERROR(SEARCH("phone number missing a digit",E1002)))</formula>
    </cfRule>
    <cfRule type="containsText" dxfId="282" priority="312" operator="containsText" text="option already selected">
      <formula>NOT(ISERROR(SEARCH("option already selected",E1002)))</formula>
    </cfRule>
    <cfRule type="containsText" dxfId="281" priority="313" operator="containsText" text="missing phone number">
      <formula>NOT(ISERROR(SEARCH("missing phone number",E1002)))</formula>
    </cfRule>
    <cfRule type="containsText" dxfId="280" priority="314" operator="containsText" text="wrong phone number">
      <formula>NOT(ISERROR(SEARCH("wrong phone number",E1002)))</formula>
    </cfRule>
    <cfRule type="containsText" dxfId="279" priority="315" operator="containsText" text="empty cell">
      <formula>NOT(ISERROR(SEARCH("empty cell",E1002)))</formula>
    </cfRule>
    <cfRule type="containsText" dxfId="278" priority="316" operator="containsText" text="clarification needed">
      <formula>NOT(ISERROR(SEARCH("clarification needed",E1002)))</formula>
    </cfRule>
    <cfRule type="containsText" dxfId="277" priority="317" operator="containsText" text="New option added">
      <formula>NOT(ISERROR(SEARCH("New option added",E1002)))</formula>
    </cfRule>
    <cfRule type="containsText" dxfId="276" priority="318" operator="containsText" text="Option exists">
      <formula>NOT(ISERROR(SEARCH("Option exists",E1002)))</formula>
    </cfRule>
    <cfRule type="containsText" dxfId="275" priority="319" operator="containsText" text="interview will be repeated">
      <formula>NOT(ISERROR(SEARCH("interview will be repeated",E1002)))</formula>
    </cfRule>
    <cfRule type="containsText" dxfId="274" priority="320" operator="containsText" text="Inconsistency">
      <formula>NOT(ISERROR(SEARCH("Inconsistency",E1002)))</formula>
    </cfRule>
    <cfRule type="containsText" dxfId="273" priority="321" operator="containsText" text="Missing info">
      <formula>NOT(ISERROR(SEARCH("Missing info",E1002)))</formula>
    </cfRule>
    <cfRule type="containsText" dxfId="272" priority="322" operator="containsText" text="wrong entry">
      <formula>NOT(ISERROR(SEARCH("wrong entry",E1002)))</formula>
    </cfRule>
    <cfRule type="containsText" dxfId="271" priority="323" operator="containsText" text="Duplicate">
      <formula>NOT(ISERROR(SEARCH("Duplicate",E1002)))</formula>
    </cfRule>
  </conditionalFormatting>
  <conditionalFormatting sqref="E1002">
    <cfRule type="containsText" dxfId="270" priority="309" operator="containsText" text="value">
      <formula>NOT(ISERROR(SEARCH("value",E1002)))</formula>
    </cfRule>
  </conditionalFormatting>
  <conditionalFormatting sqref="E1004">
    <cfRule type="containsText" dxfId="269" priority="295" operator="containsText" text="unanswered question">
      <formula>NOT(ISERROR(SEARCH("unanswered question",E1004)))</formula>
    </cfRule>
    <cfRule type="containsText" dxfId="268" priority="296" operator="containsText" text="phone number missing a digit">
      <formula>NOT(ISERROR(SEARCH("phone number missing a digit",E1004)))</formula>
    </cfRule>
    <cfRule type="containsText" dxfId="267" priority="297" operator="containsText" text="option already selected">
      <formula>NOT(ISERROR(SEARCH("option already selected",E1004)))</formula>
    </cfRule>
    <cfRule type="containsText" dxfId="266" priority="298" operator="containsText" text="missing phone number">
      <formula>NOT(ISERROR(SEARCH("missing phone number",E1004)))</formula>
    </cfRule>
    <cfRule type="containsText" dxfId="265" priority="299" operator="containsText" text="wrong phone number">
      <formula>NOT(ISERROR(SEARCH("wrong phone number",E1004)))</formula>
    </cfRule>
    <cfRule type="containsText" dxfId="264" priority="300" operator="containsText" text="empty cell">
      <formula>NOT(ISERROR(SEARCH("empty cell",E1004)))</formula>
    </cfRule>
    <cfRule type="containsText" dxfId="263" priority="301" operator="containsText" text="clarification needed">
      <formula>NOT(ISERROR(SEARCH("clarification needed",E1004)))</formula>
    </cfRule>
    <cfRule type="containsText" dxfId="262" priority="302" operator="containsText" text="New option added">
      <formula>NOT(ISERROR(SEARCH("New option added",E1004)))</formula>
    </cfRule>
    <cfRule type="containsText" dxfId="261" priority="303" operator="containsText" text="Option exists">
      <formula>NOT(ISERROR(SEARCH("Option exists",E1004)))</formula>
    </cfRule>
    <cfRule type="containsText" dxfId="260" priority="304" operator="containsText" text="interview will be repeated">
      <formula>NOT(ISERROR(SEARCH("interview will be repeated",E1004)))</formula>
    </cfRule>
    <cfRule type="containsText" dxfId="259" priority="305" operator="containsText" text="Inconsistency">
      <formula>NOT(ISERROR(SEARCH("Inconsistency",E1004)))</formula>
    </cfRule>
    <cfRule type="containsText" dxfId="258" priority="306" operator="containsText" text="Missing info">
      <formula>NOT(ISERROR(SEARCH("Missing info",E1004)))</formula>
    </cfRule>
    <cfRule type="containsText" dxfId="257" priority="307" operator="containsText" text="wrong entry">
      <formula>NOT(ISERROR(SEARCH("wrong entry",E1004)))</formula>
    </cfRule>
    <cfRule type="containsText" dxfId="256" priority="308" operator="containsText" text="Duplicate">
      <formula>NOT(ISERROR(SEARCH("Duplicate",E1004)))</formula>
    </cfRule>
  </conditionalFormatting>
  <conditionalFormatting sqref="E1004">
    <cfRule type="containsText" dxfId="255" priority="294" operator="containsText" text="value">
      <formula>NOT(ISERROR(SEARCH("value",E1004)))</formula>
    </cfRule>
  </conditionalFormatting>
  <conditionalFormatting sqref="E1006">
    <cfRule type="containsText" dxfId="254" priority="280" operator="containsText" text="unanswered question">
      <formula>NOT(ISERROR(SEARCH("unanswered question",E1006)))</formula>
    </cfRule>
    <cfRule type="containsText" dxfId="253" priority="281" operator="containsText" text="phone number missing a digit">
      <formula>NOT(ISERROR(SEARCH("phone number missing a digit",E1006)))</formula>
    </cfRule>
    <cfRule type="containsText" dxfId="252" priority="282" operator="containsText" text="option already selected">
      <formula>NOT(ISERROR(SEARCH("option already selected",E1006)))</formula>
    </cfRule>
    <cfRule type="containsText" dxfId="251" priority="283" operator="containsText" text="missing phone number">
      <formula>NOT(ISERROR(SEARCH("missing phone number",E1006)))</formula>
    </cfRule>
    <cfRule type="containsText" dxfId="250" priority="284" operator="containsText" text="wrong phone number">
      <formula>NOT(ISERROR(SEARCH("wrong phone number",E1006)))</formula>
    </cfRule>
    <cfRule type="containsText" dxfId="249" priority="285" operator="containsText" text="empty cell">
      <formula>NOT(ISERROR(SEARCH("empty cell",E1006)))</formula>
    </cfRule>
    <cfRule type="containsText" dxfId="248" priority="286" operator="containsText" text="clarification needed">
      <formula>NOT(ISERROR(SEARCH("clarification needed",E1006)))</formula>
    </cfRule>
    <cfRule type="containsText" dxfId="247" priority="287" operator="containsText" text="New option added">
      <formula>NOT(ISERROR(SEARCH("New option added",E1006)))</formula>
    </cfRule>
    <cfRule type="containsText" dxfId="246" priority="288" operator="containsText" text="Option exists">
      <formula>NOT(ISERROR(SEARCH("Option exists",E1006)))</formula>
    </cfRule>
    <cfRule type="containsText" dxfId="245" priority="289" operator="containsText" text="interview will be repeated">
      <formula>NOT(ISERROR(SEARCH("interview will be repeated",E1006)))</formula>
    </cfRule>
    <cfRule type="containsText" dxfId="244" priority="290" operator="containsText" text="Inconsistency">
      <formula>NOT(ISERROR(SEARCH("Inconsistency",E1006)))</formula>
    </cfRule>
    <cfRule type="containsText" dxfId="243" priority="291" operator="containsText" text="Missing info">
      <formula>NOT(ISERROR(SEARCH("Missing info",E1006)))</formula>
    </cfRule>
    <cfRule type="containsText" dxfId="242" priority="292" operator="containsText" text="wrong entry">
      <formula>NOT(ISERROR(SEARCH("wrong entry",E1006)))</formula>
    </cfRule>
    <cfRule type="containsText" dxfId="241" priority="293" operator="containsText" text="Duplicate">
      <formula>NOT(ISERROR(SEARCH("Duplicate",E1006)))</formula>
    </cfRule>
  </conditionalFormatting>
  <conditionalFormatting sqref="E1006">
    <cfRule type="containsText" dxfId="240" priority="279" operator="containsText" text="value">
      <formula>NOT(ISERROR(SEARCH("value",E1006)))</formula>
    </cfRule>
  </conditionalFormatting>
  <conditionalFormatting sqref="E1008:E1010">
    <cfRule type="containsText" dxfId="239" priority="265" operator="containsText" text="unanswered question">
      <formula>NOT(ISERROR(SEARCH("unanswered question",E1008)))</formula>
    </cfRule>
    <cfRule type="containsText" dxfId="238" priority="266" operator="containsText" text="phone number missing a digit">
      <formula>NOT(ISERROR(SEARCH("phone number missing a digit",E1008)))</formula>
    </cfRule>
    <cfRule type="containsText" dxfId="237" priority="267" operator="containsText" text="option already selected">
      <formula>NOT(ISERROR(SEARCH("option already selected",E1008)))</formula>
    </cfRule>
    <cfRule type="containsText" dxfId="236" priority="268" operator="containsText" text="missing phone number">
      <formula>NOT(ISERROR(SEARCH("missing phone number",E1008)))</formula>
    </cfRule>
    <cfRule type="containsText" dxfId="235" priority="269" operator="containsText" text="wrong phone number">
      <formula>NOT(ISERROR(SEARCH("wrong phone number",E1008)))</formula>
    </cfRule>
    <cfRule type="containsText" dxfId="234" priority="270" operator="containsText" text="empty cell">
      <formula>NOT(ISERROR(SEARCH("empty cell",E1008)))</formula>
    </cfRule>
    <cfRule type="containsText" dxfId="233" priority="271" operator="containsText" text="clarification needed">
      <formula>NOT(ISERROR(SEARCH("clarification needed",E1008)))</formula>
    </cfRule>
    <cfRule type="containsText" dxfId="232" priority="272" operator="containsText" text="New option added">
      <formula>NOT(ISERROR(SEARCH("New option added",E1008)))</formula>
    </cfRule>
    <cfRule type="containsText" dxfId="231" priority="273" operator="containsText" text="Option exists">
      <formula>NOT(ISERROR(SEARCH("Option exists",E1008)))</formula>
    </cfRule>
    <cfRule type="containsText" dxfId="230" priority="274" operator="containsText" text="interview will be repeated">
      <formula>NOT(ISERROR(SEARCH("interview will be repeated",E1008)))</formula>
    </cfRule>
    <cfRule type="containsText" dxfId="229" priority="275" operator="containsText" text="Inconsistency">
      <formula>NOT(ISERROR(SEARCH("Inconsistency",E1008)))</formula>
    </cfRule>
    <cfRule type="containsText" dxfId="228" priority="276" operator="containsText" text="Missing info">
      <formula>NOT(ISERROR(SEARCH("Missing info",E1008)))</formula>
    </cfRule>
    <cfRule type="containsText" dxfId="227" priority="277" operator="containsText" text="wrong entry">
      <formula>NOT(ISERROR(SEARCH("wrong entry",E1008)))</formula>
    </cfRule>
    <cfRule type="containsText" dxfId="226" priority="278" operator="containsText" text="Duplicate">
      <formula>NOT(ISERROR(SEARCH("Duplicate",E1008)))</formula>
    </cfRule>
  </conditionalFormatting>
  <conditionalFormatting sqref="E1008:E1010">
    <cfRule type="containsText" dxfId="225" priority="264" operator="containsText" text="value">
      <formula>NOT(ISERROR(SEARCH("value",E1008)))</formula>
    </cfRule>
  </conditionalFormatting>
  <conditionalFormatting sqref="E1013">
    <cfRule type="containsText" dxfId="224" priority="243" operator="containsText" text="unanswered question">
      <formula>NOT(ISERROR(SEARCH("unanswered question",E1013)))</formula>
    </cfRule>
    <cfRule type="containsText" dxfId="223" priority="244" operator="containsText" text="phone number missing a digit">
      <formula>NOT(ISERROR(SEARCH("phone number missing a digit",E1013)))</formula>
    </cfRule>
    <cfRule type="containsText" dxfId="222" priority="245" operator="containsText" text="option already selected">
      <formula>NOT(ISERROR(SEARCH("option already selected",E1013)))</formula>
    </cfRule>
    <cfRule type="containsText" dxfId="221" priority="246" operator="containsText" text="missing phone number">
      <formula>NOT(ISERROR(SEARCH("missing phone number",E1013)))</formula>
    </cfRule>
    <cfRule type="containsText" dxfId="220" priority="247" operator="containsText" text="wrong phone number">
      <formula>NOT(ISERROR(SEARCH("wrong phone number",E1013)))</formula>
    </cfRule>
    <cfRule type="containsText" dxfId="219" priority="248" operator="containsText" text="empty cell">
      <formula>NOT(ISERROR(SEARCH("empty cell",E1013)))</formula>
    </cfRule>
    <cfRule type="containsText" dxfId="218" priority="249" operator="containsText" text="clarification needed">
      <formula>NOT(ISERROR(SEARCH("clarification needed",E1013)))</formula>
    </cfRule>
    <cfRule type="containsText" dxfId="217" priority="250" operator="containsText" text="New option added">
      <formula>NOT(ISERROR(SEARCH("New option added",E1013)))</formula>
    </cfRule>
    <cfRule type="containsText" dxfId="216" priority="251" operator="containsText" text="Option exists">
      <formula>NOT(ISERROR(SEARCH("Option exists",E1013)))</formula>
    </cfRule>
    <cfRule type="containsText" dxfId="215" priority="252" operator="containsText" text="interview will be repeated">
      <formula>NOT(ISERROR(SEARCH("interview will be repeated",E1013)))</formula>
    </cfRule>
    <cfRule type="containsText" dxfId="214" priority="253" operator="containsText" text="Inconsistency">
      <formula>NOT(ISERROR(SEARCH("Inconsistency",E1013)))</formula>
    </cfRule>
    <cfRule type="containsText" dxfId="213" priority="254" operator="containsText" text="Missing info">
      <formula>NOT(ISERROR(SEARCH("Missing info",E1013)))</formula>
    </cfRule>
    <cfRule type="containsText" dxfId="212" priority="255" operator="containsText" text="wrong entry">
      <formula>NOT(ISERROR(SEARCH("wrong entry",E1013)))</formula>
    </cfRule>
    <cfRule type="containsText" dxfId="211" priority="256" operator="containsText" text="Duplicate">
      <formula>NOT(ISERROR(SEARCH("Duplicate",E1013)))</formula>
    </cfRule>
  </conditionalFormatting>
  <conditionalFormatting sqref="E1013">
    <cfRule type="containsText" dxfId="210" priority="242" operator="containsText" text="value">
      <formula>NOT(ISERROR(SEARCH("value",E1013)))</formula>
    </cfRule>
  </conditionalFormatting>
  <conditionalFormatting sqref="E1012">
    <cfRule type="containsText" dxfId="209" priority="228" operator="containsText" text="unanswered question">
      <formula>NOT(ISERROR(SEARCH("unanswered question",E1012)))</formula>
    </cfRule>
    <cfRule type="containsText" dxfId="208" priority="229" operator="containsText" text="phone number missing a digit">
      <formula>NOT(ISERROR(SEARCH("phone number missing a digit",E1012)))</formula>
    </cfRule>
    <cfRule type="containsText" dxfId="207" priority="230" operator="containsText" text="option already selected">
      <formula>NOT(ISERROR(SEARCH("option already selected",E1012)))</formula>
    </cfRule>
    <cfRule type="containsText" dxfId="206" priority="231" operator="containsText" text="missing phone number">
      <formula>NOT(ISERROR(SEARCH("missing phone number",E1012)))</formula>
    </cfRule>
    <cfRule type="containsText" dxfId="205" priority="232" operator="containsText" text="wrong phone number">
      <formula>NOT(ISERROR(SEARCH("wrong phone number",E1012)))</formula>
    </cfRule>
    <cfRule type="containsText" dxfId="204" priority="233" operator="containsText" text="empty cell">
      <formula>NOT(ISERROR(SEARCH("empty cell",E1012)))</formula>
    </cfRule>
    <cfRule type="containsText" dxfId="203" priority="234" operator="containsText" text="clarification needed">
      <formula>NOT(ISERROR(SEARCH("clarification needed",E1012)))</formula>
    </cfRule>
    <cfRule type="containsText" dxfId="202" priority="235" operator="containsText" text="New option added">
      <formula>NOT(ISERROR(SEARCH("New option added",E1012)))</formula>
    </cfRule>
    <cfRule type="containsText" dxfId="201" priority="236" operator="containsText" text="Option exists">
      <formula>NOT(ISERROR(SEARCH("Option exists",E1012)))</formula>
    </cfRule>
    <cfRule type="containsText" dxfId="200" priority="237" operator="containsText" text="interview will be repeated">
      <formula>NOT(ISERROR(SEARCH("interview will be repeated",E1012)))</formula>
    </cfRule>
    <cfRule type="containsText" dxfId="199" priority="238" operator="containsText" text="Inconsistency">
      <formula>NOT(ISERROR(SEARCH("Inconsistency",E1012)))</formula>
    </cfRule>
    <cfRule type="containsText" dxfId="198" priority="239" operator="containsText" text="Missing info">
      <formula>NOT(ISERROR(SEARCH("Missing info",E1012)))</formula>
    </cfRule>
    <cfRule type="containsText" dxfId="197" priority="240" operator="containsText" text="wrong entry">
      <formula>NOT(ISERROR(SEARCH("wrong entry",E1012)))</formula>
    </cfRule>
    <cfRule type="containsText" dxfId="196" priority="241" operator="containsText" text="Duplicate">
      <formula>NOT(ISERROR(SEARCH("Duplicate",E1012)))</formula>
    </cfRule>
  </conditionalFormatting>
  <conditionalFormatting sqref="E1012">
    <cfRule type="containsText" dxfId="195" priority="227" operator="containsText" text="value">
      <formula>NOT(ISERROR(SEARCH("value",E1012)))</formula>
    </cfRule>
  </conditionalFormatting>
  <conditionalFormatting sqref="E1020:E1022">
    <cfRule type="containsText" dxfId="194" priority="209" operator="containsText" text="unanswered question">
      <formula>NOT(ISERROR(SEARCH("unanswered question",E1020)))</formula>
    </cfRule>
    <cfRule type="containsText" dxfId="193" priority="210" operator="containsText" text="phone number missing a digit">
      <formula>NOT(ISERROR(SEARCH("phone number missing a digit",E1020)))</formula>
    </cfRule>
    <cfRule type="containsText" dxfId="192" priority="211" operator="containsText" text="option already selected">
      <formula>NOT(ISERROR(SEARCH("option already selected",E1020)))</formula>
    </cfRule>
    <cfRule type="containsText" dxfId="191" priority="212" operator="containsText" text="missing phone number">
      <formula>NOT(ISERROR(SEARCH("missing phone number",E1020)))</formula>
    </cfRule>
    <cfRule type="containsText" dxfId="190" priority="213" operator="containsText" text="wrong phone number">
      <formula>NOT(ISERROR(SEARCH("wrong phone number",E1020)))</formula>
    </cfRule>
    <cfRule type="containsText" dxfId="189" priority="214" operator="containsText" text="empty cell">
      <formula>NOT(ISERROR(SEARCH("empty cell",E1020)))</formula>
    </cfRule>
    <cfRule type="containsText" dxfId="188" priority="215" operator="containsText" text="clarification needed">
      <formula>NOT(ISERROR(SEARCH("clarification needed",E1020)))</formula>
    </cfRule>
    <cfRule type="containsText" dxfId="187" priority="216" operator="containsText" text="New option added">
      <formula>NOT(ISERROR(SEARCH("New option added",E1020)))</formula>
    </cfRule>
    <cfRule type="containsText" dxfId="186" priority="217" operator="containsText" text="Option exists">
      <formula>NOT(ISERROR(SEARCH("Option exists",E1020)))</formula>
    </cfRule>
    <cfRule type="containsText" dxfId="185" priority="218" operator="containsText" text="interview will be repeated">
      <formula>NOT(ISERROR(SEARCH("interview will be repeated",E1020)))</formula>
    </cfRule>
    <cfRule type="containsText" dxfId="184" priority="219" operator="containsText" text="Inconsistency">
      <formula>NOT(ISERROR(SEARCH("Inconsistency",E1020)))</formula>
    </cfRule>
    <cfRule type="containsText" dxfId="183" priority="220" operator="containsText" text="Missing info">
      <formula>NOT(ISERROR(SEARCH("Missing info",E1020)))</formula>
    </cfRule>
    <cfRule type="containsText" dxfId="182" priority="221" operator="containsText" text="wrong entry">
      <formula>NOT(ISERROR(SEARCH("wrong entry",E1020)))</formula>
    </cfRule>
    <cfRule type="containsText" dxfId="181" priority="222" operator="containsText" text="Duplicate">
      <formula>NOT(ISERROR(SEARCH("Duplicate",E1020)))</formula>
    </cfRule>
  </conditionalFormatting>
  <conditionalFormatting sqref="E1020:E1022">
    <cfRule type="containsText" dxfId="180" priority="208" operator="containsText" text="value">
      <formula>NOT(ISERROR(SEARCH("value",E1020)))</formula>
    </cfRule>
  </conditionalFormatting>
  <conditionalFormatting sqref="E1023">
    <cfRule type="containsText" dxfId="179" priority="193" operator="containsText" text="unanswered question">
      <formula>NOT(ISERROR(SEARCH("unanswered question",E1023)))</formula>
    </cfRule>
    <cfRule type="containsText" dxfId="178" priority="194" operator="containsText" text="phone number missing a digit">
      <formula>NOT(ISERROR(SEARCH("phone number missing a digit",E1023)))</formula>
    </cfRule>
    <cfRule type="containsText" dxfId="177" priority="195" operator="containsText" text="option already selected">
      <formula>NOT(ISERROR(SEARCH("option already selected",E1023)))</formula>
    </cfRule>
    <cfRule type="containsText" dxfId="176" priority="196" operator="containsText" text="missing phone number">
      <formula>NOT(ISERROR(SEARCH("missing phone number",E1023)))</formula>
    </cfRule>
    <cfRule type="containsText" dxfId="175" priority="197" operator="containsText" text="wrong phone number">
      <formula>NOT(ISERROR(SEARCH("wrong phone number",E1023)))</formula>
    </cfRule>
    <cfRule type="containsText" dxfId="174" priority="198" operator="containsText" text="empty cell">
      <formula>NOT(ISERROR(SEARCH("empty cell",E1023)))</formula>
    </cfRule>
    <cfRule type="containsText" dxfId="173" priority="199" operator="containsText" text="clarification needed">
      <formula>NOT(ISERROR(SEARCH("clarification needed",E1023)))</formula>
    </cfRule>
    <cfRule type="containsText" dxfId="172" priority="200" operator="containsText" text="New option added">
      <formula>NOT(ISERROR(SEARCH("New option added",E1023)))</formula>
    </cfRule>
    <cfRule type="containsText" dxfId="171" priority="201" operator="containsText" text="Option exists">
      <formula>NOT(ISERROR(SEARCH("Option exists",E1023)))</formula>
    </cfRule>
    <cfRule type="containsText" dxfId="170" priority="202" operator="containsText" text="interview will be repeated">
      <formula>NOT(ISERROR(SEARCH("interview will be repeated",E1023)))</formula>
    </cfRule>
    <cfRule type="containsText" dxfId="169" priority="203" operator="containsText" text="Inconsistency">
      <formula>NOT(ISERROR(SEARCH("Inconsistency",E1023)))</formula>
    </cfRule>
    <cfRule type="containsText" dxfId="168" priority="204" operator="containsText" text="Missing info">
      <formula>NOT(ISERROR(SEARCH("Missing info",E1023)))</formula>
    </cfRule>
    <cfRule type="containsText" dxfId="167" priority="205" operator="containsText" text="wrong entry">
      <formula>NOT(ISERROR(SEARCH("wrong entry",E1023)))</formula>
    </cfRule>
    <cfRule type="containsText" dxfId="166" priority="206" operator="containsText" text="Duplicate">
      <formula>NOT(ISERROR(SEARCH("Duplicate",E1023)))</formula>
    </cfRule>
  </conditionalFormatting>
  <conditionalFormatting sqref="E1023">
    <cfRule type="containsText" dxfId="165" priority="192" operator="containsText" text="value">
      <formula>NOT(ISERROR(SEARCH("value",E1023)))</formula>
    </cfRule>
  </conditionalFormatting>
  <conditionalFormatting sqref="E1024:E1025">
    <cfRule type="containsText" dxfId="164" priority="178" operator="containsText" text="unanswered question">
      <formula>NOT(ISERROR(SEARCH("unanswered question",E1024)))</formula>
    </cfRule>
    <cfRule type="containsText" dxfId="163" priority="179" operator="containsText" text="phone number missing a digit">
      <formula>NOT(ISERROR(SEARCH("phone number missing a digit",E1024)))</formula>
    </cfRule>
    <cfRule type="containsText" dxfId="162" priority="180" operator="containsText" text="option already selected">
      <formula>NOT(ISERROR(SEARCH("option already selected",E1024)))</formula>
    </cfRule>
    <cfRule type="containsText" dxfId="161" priority="181" operator="containsText" text="missing phone number">
      <formula>NOT(ISERROR(SEARCH("missing phone number",E1024)))</formula>
    </cfRule>
    <cfRule type="containsText" dxfId="160" priority="182" operator="containsText" text="wrong phone number">
      <formula>NOT(ISERROR(SEARCH("wrong phone number",E1024)))</formula>
    </cfRule>
    <cfRule type="containsText" dxfId="159" priority="183" operator="containsText" text="empty cell">
      <formula>NOT(ISERROR(SEARCH("empty cell",E1024)))</formula>
    </cfRule>
    <cfRule type="containsText" dxfId="158" priority="184" operator="containsText" text="clarification needed">
      <formula>NOT(ISERROR(SEARCH("clarification needed",E1024)))</formula>
    </cfRule>
    <cfRule type="containsText" dxfId="157" priority="185" operator="containsText" text="New option added">
      <formula>NOT(ISERROR(SEARCH("New option added",E1024)))</formula>
    </cfRule>
    <cfRule type="containsText" dxfId="156" priority="186" operator="containsText" text="Option exists">
      <formula>NOT(ISERROR(SEARCH("Option exists",E1024)))</formula>
    </cfRule>
    <cfRule type="containsText" dxfId="155" priority="187" operator="containsText" text="interview will be repeated">
      <formula>NOT(ISERROR(SEARCH("interview will be repeated",E1024)))</formula>
    </cfRule>
    <cfRule type="containsText" dxfId="154" priority="188" operator="containsText" text="Inconsistency">
      <formula>NOT(ISERROR(SEARCH("Inconsistency",E1024)))</formula>
    </cfRule>
    <cfRule type="containsText" dxfId="153" priority="189" operator="containsText" text="Missing info">
      <formula>NOT(ISERROR(SEARCH("Missing info",E1024)))</formula>
    </cfRule>
    <cfRule type="containsText" dxfId="152" priority="190" operator="containsText" text="wrong entry">
      <formula>NOT(ISERROR(SEARCH("wrong entry",E1024)))</formula>
    </cfRule>
    <cfRule type="containsText" dxfId="151" priority="191" operator="containsText" text="Duplicate">
      <formula>NOT(ISERROR(SEARCH("Duplicate",E1024)))</formula>
    </cfRule>
  </conditionalFormatting>
  <conditionalFormatting sqref="E1024:E1025">
    <cfRule type="containsText" dxfId="150" priority="177" operator="containsText" text="value">
      <formula>NOT(ISERROR(SEARCH("value",E1024)))</formula>
    </cfRule>
  </conditionalFormatting>
  <conditionalFormatting sqref="E1030:E1032">
    <cfRule type="containsText" dxfId="149" priority="161" operator="containsText" text="unanswered question">
      <formula>NOT(ISERROR(SEARCH("unanswered question",E1030)))</formula>
    </cfRule>
    <cfRule type="containsText" dxfId="148" priority="162" operator="containsText" text="phone number missing a digit">
      <formula>NOT(ISERROR(SEARCH("phone number missing a digit",E1030)))</formula>
    </cfRule>
    <cfRule type="containsText" dxfId="147" priority="163" operator="containsText" text="option already selected">
      <formula>NOT(ISERROR(SEARCH("option already selected",E1030)))</formula>
    </cfRule>
    <cfRule type="containsText" dxfId="146" priority="164" operator="containsText" text="missing phone number">
      <formula>NOT(ISERROR(SEARCH("missing phone number",E1030)))</formula>
    </cfRule>
    <cfRule type="containsText" dxfId="145" priority="165" operator="containsText" text="wrong phone number">
      <formula>NOT(ISERROR(SEARCH("wrong phone number",E1030)))</formula>
    </cfRule>
    <cfRule type="containsText" dxfId="144" priority="166" operator="containsText" text="empty cell">
      <formula>NOT(ISERROR(SEARCH("empty cell",E1030)))</formula>
    </cfRule>
    <cfRule type="containsText" dxfId="143" priority="167" operator="containsText" text="clarification needed">
      <formula>NOT(ISERROR(SEARCH("clarification needed",E1030)))</formula>
    </cfRule>
    <cfRule type="containsText" dxfId="142" priority="168" operator="containsText" text="New option added">
      <formula>NOT(ISERROR(SEARCH("New option added",E1030)))</formula>
    </cfRule>
    <cfRule type="containsText" dxfId="141" priority="169" operator="containsText" text="Option exists">
      <formula>NOT(ISERROR(SEARCH("Option exists",E1030)))</formula>
    </cfRule>
    <cfRule type="containsText" dxfId="140" priority="170" operator="containsText" text="interview will be repeated">
      <formula>NOT(ISERROR(SEARCH("interview will be repeated",E1030)))</formula>
    </cfRule>
    <cfRule type="containsText" dxfId="139" priority="171" operator="containsText" text="Inconsistency">
      <formula>NOT(ISERROR(SEARCH("Inconsistency",E1030)))</formula>
    </cfRule>
    <cfRule type="containsText" dxfId="138" priority="172" operator="containsText" text="Missing info">
      <formula>NOT(ISERROR(SEARCH("Missing info",E1030)))</formula>
    </cfRule>
    <cfRule type="containsText" dxfId="137" priority="173" operator="containsText" text="wrong entry">
      <formula>NOT(ISERROR(SEARCH("wrong entry",E1030)))</formula>
    </cfRule>
    <cfRule type="containsText" dxfId="136" priority="174" operator="containsText" text="Duplicate">
      <formula>NOT(ISERROR(SEARCH("Duplicate",E1030)))</formula>
    </cfRule>
  </conditionalFormatting>
  <conditionalFormatting sqref="E1030:E1032">
    <cfRule type="containsText" dxfId="135" priority="160" operator="containsText" text="value">
      <formula>NOT(ISERROR(SEARCH("value",E1030)))</formula>
    </cfRule>
  </conditionalFormatting>
  <conditionalFormatting sqref="E1033:E1035">
    <cfRule type="containsText" dxfId="134" priority="146" operator="containsText" text="unanswered question">
      <formula>NOT(ISERROR(SEARCH("unanswered question",E1033)))</formula>
    </cfRule>
    <cfRule type="containsText" dxfId="133" priority="147" operator="containsText" text="phone number missing a digit">
      <formula>NOT(ISERROR(SEARCH("phone number missing a digit",E1033)))</formula>
    </cfRule>
    <cfRule type="containsText" dxfId="132" priority="148" operator="containsText" text="option already selected">
      <formula>NOT(ISERROR(SEARCH("option already selected",E1033)))</formula>
    </cfRule>
    <cfRule type="containsText" dxfId="131" priority="149" operator="containsText" text="missing phone number">
      <formula>NOT(ISERROR(SEARCH("missing phone number",E1033)))</formula>
    </cfRule>
    <cfRule type="containsText" dxfId="130" priority="150" operator="containsText" text="wrong phone number">
      <formula>NOT(ISERROR(SEARCH("wrong phone number",E1033)))</formula>
    </cfRule>
    <cfRule type="containsText" dxfId="129" priority="151" operator="containsText" text="empty cell">
      <formula>NOT(ISERROR(SEARCH("empty cell",E1033)))</formula>
    </cfRule>
    <cfRule type="containsText" dxfId="128" priority="152" operator="containsText" text="clarification needed">
      <formula>NOT(ISERROR(SEARCH("clarification needed",E1033)))</formula>
    </cfRule>
    <cfRule type="containsText" dxfId="127" priority="153" operator="containsText" text="New option added">
      <formula>NOT(ISERROR(SEARCH("New option added",E1033)))</formula>
    </cfRule>
    <cfRule type="containsText" dxfId="126" priority="154" operator="containsText" text="Option exists">
      <formula>NOT(ISERROR(SEARCH("Option exists",E1033)))</formula>
    </cfRule>
    <cfRule type="containsText" dxfId="125" priority="155" operator="containsText" text="interview will be repeated">
      <formula>NOT(ISERROR(SEARCH("interview will be repeated",E1033)))</formula>
    </cfRule>
    <cfRule type="containsText" dxfId="124" priority="156" operator="containsText" text="Inconsistency">
      <formula>NOT(ISERROR(SEARCH("Inconsistency",E1033)))</formula>
    </cfRule>
    <cfRule type="containsText" dxfId="123" priority="157" operator="containsText" text="Missing info">
      <formula>NOT(ISERROR(SEARCH("Missing info",E1033)))</formula>
    </cfRule>
    <cfRule type="containsText" dxfId="122" priority="158" operator="containsText" text="wrong entry">
      <formula>NOT(ISERROR(SEARCH("wrong entry",E1033)))</formula>
    </cfRule>
    <cfRule type="containsText" dxfId="121" priority="159" operator="containsText" text="Duplicate">
      <formula>NOT(ISERROR(SEARCH("Duplicate",E1033)))</formula>
    </cfRule>
  </conditionalFormatting>
  <conditionalFormatting sqref="E1033:E1035">
    <cfRule type="containsText" dxfId="120" priority="145" operator="containsText" text="value">
      <formula>NOT(ISERROR(SEARCH("value",E1033)))</formula>
    </cfRule>
  </conditionalFormatting>
  <conditionalFormatting sqref="E1036:E1037">
    <cfRule type="containsText" dxfId="119" priority="127" operator="containsText" text="unanswered question">
      <formula>NOT(ISERROR(SEARCH("unanswered question",E1036)))</formula>
    </cfRule>
    <cfRule type="containsText" dxfId="118" priority="128" operator="containsText" text="phone number missing a digit">
      <formula>NOT(ISERROR(SEARCH("phone number missing a digit",E1036)))</formula>
    </cfRule>
    <cfRule type="containsText" dxfId="117" priority="129" operator="containsText" text="option already selected">
      <formula>NOT(ISERROR(SEARCH("option already selected",E1036)))</formula>
    </cfRule>
    <cfRule type="containsText" dxfId="116" priority="130" operator="containsText" text="missing phone number">
      <formula>NOT(ISERROR(SEARCH("missing phone number",E1036)))</formula>
    </cfRule>
    <cfRule type="containsText" dxfId="115" priority="131" operator="containsText" text="wrong phone number">
      <formula>NOT(ISERROR(SEARCH("wrong phone number",E1036)))</formula>
    </cfRule>
    <cfRule type="containsText" dxfId="114" priority="132" operator="containsText" text="empty cell">
      <formula>NOT(ISERROR(SEARCH("empty cell",E1036)))</formula>
    </cfRule>
    <cfRule type="containsText" dxfId="113" priority="133" operator="containsText" text="clarification needed">
      <formula>NOT(ISERROR(SEARCH("clarification needed",E1036)))</formula>
    </cfRule>
    <cfRule type="containsText" dxfId="112" priority="134" operator="containsText" text="New option added">
      <formula>NOT(ISERROR(SEARCH("New option added",E1036)))</formula>
    </cfRule>
    <cfRule type="containsText" dxfId="111" priority="135" operator="containsText" text="Option exists">
      <formula>NOT(ISERROR(SEARCH("Option exists",E1036)))</formula>
    </cfRule>
    <cfRule type="containsText" dxfId="110" priority="136" operator="containsText" text="interview will be repeated">
      <formula>NOT(ISERROR(SEARCH("interview will be repeated",E1036)))</formula>
    </cfRule>
    <cfRule type="containsText" dxfId="109" priority="137" operator="containsText" text="Inconsistency">
      <formula>NOT(ISERROR(SEARCH("Inconsistency",E1036)))</formula>
    </cfRule>
    <cfRule type="containsText" dxfId="108" priority="138" operator="containsText" text="Missing info">
      <formula>NOT(ISERROR(SEARCH("Missing info",E1036)))</formula>
    </cfRule>
    <cfRule type="containsText" dxfId="107" priority="139" operator="containsText" text="wrong entry">
      <formula>NOT(ISERROR(SEARCH("wrong entry",E1036)))</formula>
    </cfRule>
    <cfRule type="containsText" dxfId="106" priority="140" operator="containsText" text="Duplicate">
      <formula>NOT(ISERROR(SEARCH("Duplicate",E1036)))</formula>
    </cfRule>
  </conditionalFormatting>
  <conditionalFormatting sqref="E1036:E1037">
    <cfRule type="containsText" dxfId="105" priority="126" operator="containsText" text="value">
      <formula>NOT(ISERROR(SEARCH("value",E1036)))</formula>
    </cfRule>
  </conditionalFormatting>
  <conditionalFormatting sqref="E1051:E1053">
    <cfRule type="containsText" dxfId="104" priority="105" operator="containsText" text="unanswered question">
      <formula>NOT(ISERROR(SEARCH("unanswered question",E1051)))</formula>
    </cfRule>
    <cfRule type="containsText" dxfId="103" priority="106" operator="containsText" text="phone number missing a digit">
      <formula>NOT(ISERROR(SEARCH("phone number missing a digit",E1051)))</formula>
    </cfRule>
    <cfRule type="containsText" dxfId="102" priority="107" operator="containsText" text="option already selected">
      <formula>NOT(ISERROR(SEARCH("option already selected",E1051)))</formula>
    </cfRule>
    <cfRule type="containsText" dxfId="101" priority="108" operator="containsText" text="missing phone number">
      <formula>NOT(ISERROR(SEARCH("missing phone number",E1051)))</formula>
    </cfRule>
    <cfRule type="containsText" dxfId="100" priority="109" operator="containsText" text="wrong phone number">
      <formula>NOT(ISERROR(SEARCH("wrong phone number",E1051)))</formula>
    </cfRule>
    <cfRule type="containsText" dxfId="99" priority="110" operator="containsText" text="empty cell">
      <formula>NOT(ISERROR(SEARCH("empty cell",E1051)))</formula>
    </cfRule>
    <cfRule type="containsText" dxfId="98" priority="111" operator="containsText" text="clarification needed">
      <formula>NOT(ISERROR(SEARCH("clarification needed",E1051)))</formula>
    </cfRule>
    <cfRule type="containsText" dxfId="97" priority="112" operator="containsText" text="New option added">
      <formula>NOT(ISERROR(SEARCH("New option added",E1051)))</formula>
    </cfRule>
    <cfRule type="containsText" dxfId="96" priority="113" operator="containsText" text="Option exists">
      <formula>NOT(ISERROR(SEARCH("Option exists",E1051)))</formula>
    </cfRule>
    <cfRule type="containsText" dxfId="95" priority="114" operator="containsText" text="interview will be repeated">
      <formula>NOT(ISERROR(SEARCH("interview will be repeated",E1051)))</formula>
    </cfRule>
    <cfRule type="containsText" dxfId="94" priority="115" operator="containsText" text="Inconsistency">
      <formula>NOT(ISERROR(SEARCH("Inconsistency",E1051)))</formula>
    </cfRule>
    <cfRule type="containsText" dxfId="93" priority="116" operator="containsText" text="Missing info">
      <formula>NOT(ISERROR(SEARCH("Missing info",E1051)))</formula>
    </cfRule>
    <cfRule type="containsText" dxfId="92" priority="117" operator="containsText" text="wrong entry">
      <formula>NOT(ISERROR(SEARCH("wrong entry",E1051)))</formula>
    </cfRule>
    <cfRule type="containsText" dxfId="91" priority="118" operator="containsText" text="Duplicate">
      <formula>NOT(ISERROR(SEARCH("Duplicate",E1051)))</formula>
    </cfRule>
  </conditionalFormatting>
  <conditionalFormatting sqref="E1051:E1053">
    <cfRule type="containsText" dxfId="90" priority="104" operator="containsText" text="value">
      <formula>NOT(ISERROR(SEARCH("value",E1051)))</formula>
    </cfRule>
  </conditionalFormatting>
  <conditionalFormatting sqref="E1065:E1067">
    <cfRule type="containsText" dxfId="89" priority="87" operator="containsText" text="unanswered question">
      <formula>NOT(ISERROR(SEARCH("unanswered question",E1065)))</formula>
    </cfRule>
    <cfRule type="containsText" dxfId="88" priority="88" operator="containsText" text="phone number missing a digit">
      <formula>NOT(ISERROR(SEARCH("phone number missing a digit",E1065)))</formula>
    </cfRule>
    <cfRule type="containsText" dxfId="87" priority="89" operator="containsText" text="option already selected">
      <formula>NOT(ISERROR(SEARCH("option already selected",E1065)))</formula>
    </cfRule>
    <cfRule type="containsText" dxfId="86" priority="90" operator="containsText" text="missing phone number">
      <formula>NOT(ISERROR(SEARCH("missing phone number",E1065)))</formula>
    </cfRule>
    <cfRule type="containsText" dxfId="85" priority="91" operator="containsText" text="wrong phone number">
      <formula>NOT(ISERROR(SEARCH("wrong phone number",E1065)))</formula>
    </cfRule>
    <cfRule type="containsText" dxfId="84" priority="92" operator="containsText" text="empty cell">
      <formula>NOT(ISERROR(SEARCH("empty cell",E1065)))</formula>
    </cfRule>
    <cfRule type="containsText" dxfId="83" priority="93" operator="containsText" text="clarification needed">
      <formula>NOT(ISERROR(SEARCH("clarification needed",E1065)))</formula>
    </cfRule>
    <cfRule type="containsText" dxfId="82" priority="94" operator="containsText" text="New option added">
      <formula>NOT(ISERROR(SEARCH("New option added",E1065)))</formula>
    </cfRule>
    <cfRule type="containsText" dxfId="81" priority="95" operator="containsText" text="Option exists">
      <formula>NOT(ISERROR(SEARCH("Option exists",E1065)))</formula>
    </cfRule>
    <cfRule type="containsText" dxfId="80" priority="96" operator="containsText" text="interview will be repeated">
      <formula>NOT(ISERROR(SEARCH("interview will be repeated",E1065)))</formula>
    </cfRule>
    <cfRule type="containsText" dxfId="79" priority="97" operator="containsText" text="Inconsistency">
      <formula>NOT(ISERROR(SEARCH("Inconsistency",E1065)))</formula>
    </cfRule>
    <cfRule type="containsText" dxfId="78" priority="98" operator="containsText" text="Missing info">
      <formula>NOT(ISERROR(SEARCH("Missing info",E1065)))</formula>
    </cfRule>
    <cfRule type="containsText" dxfId="77" priority="99" operator="containsText" text="wrong entry">
      <formula>NOT(ISERROR(SEARCH("wrong entry",E1065)))</formula>
    </cfRule>
    <cfRule type="containsText" dxfId="76" priority="100" operator="containsText" text="Duplicate">
      <formula>NOT(ISERROR(SEARCH("Duplicate",E1065)))</formula>
    </cfRule>
  </conditionalFormatting>
  <conditionalFormatting sqref="E1065:E1067">
    <cfRule type="containsText" dxfId="75" priority="86" operator="containsText" text="value">
      <formula>NOT(ISERROR(SEARCH("value",E1065)))</formula>
    </cfRule>
  </conditionalFormatting>
  <conditionalFormatting sqref="E1068">
    <cfRule type="containsText" dxfId="74" priority="72" operator="containsText" text="unanswered question">
      <formula>NOT(ISERROR(SEARCH("unanswered question",E1068)))</formula>
    </cfRule>
    <cfRule type="containsText" dxfId="73" priority="73" operator="containsText" text="phone number missing a digit">
      <formula>NOT(ISERROR(SEARCH("phone number missing a digit",E1068)))</formula>
    </cfRule>
    <cfRule type="containsText" dxfId="72" priority="74" operator="containsText" text="option already selected">
      <formula>NOT(ISERROR(SEARCH("option already selected",E1068)))</formula>
    </cfRule>
    <cfRule type="containsText" dxfId="71" priority="75" operator="containsText" text="missing phone number">
      <formula>NOT(ISERROR(SEARCH("missing phone number",E1068)))</formula>
    </cfRule>
    <cfRule type="containsText" dxfId="70" priority="76" operator="containsText" text="wrong phone number">
      <formula>NOT(ISERROR(SEARCH("wrong phone number",E1068)))</formula>
    </cfRule>
    <cfRule type="containsText" dxfId="69" priority="77" operator="containsText" text="empty cell">
      <formula>NOT(ISERROR(SEARCH("empty cell",E1068)))</formula>
    </cfRule>
    <cfRule type="containsText" dxfId="68" priority="78" operator="containsText" text="clarification needed">
      <formula>NOT(ISERROR(SEARCH("clarification needed",E1068)))</formula>
    </cfRule>
    <cfRule type="containsText" dxfId="67" priority="79" operator="containsText" text="New option added">
      <formula>NOT(ISERROR(SEARCH("New option added",E1068)))</formula>
    </cfRule>
    <cfRule type="containsText" dxfId="66" priority="80" operator="containsText" text="Option exists">
      <formula>NOT(ISERROR(SEARCH("Option exists",E1068)))</formula>
    </cfRule>
    <cfRule type="containsText" dxfId="65" priority="81" operator="containsText" text="interview will be repeated">
      <formula>NOT(ISERROR(SEARCH("interview will be repeated",E1068)))</formula>
    </cfRule>
    <cfRule type="containsText" dxfId="64" priority="82" operator="containsText" text="Inconsistency">
      <formula>NOT(ISERROR(SEARCH("Inconsistency",E1068)))</formula>
    </cfRule>
    <cfRule type="containsText" dxfId="63" priority="83" operator="containsText" text="Missing info">
      <formula>NOT(ISERROR(SEARCH("Missing info",E1068)))</formula>
    </cfRule>
    <cfRule type="containsText" dxfId="62" priority="84" operator="containsText" text="wrong entry">
      <formula>NOT(ISERROR(SEARCH("wrong entry",E1068)))</formula>
    </cfRule>
    <cfRule type="containsText" dxfId="61" priority="85" operator="containsText" text="Duplicate">
      <formula>NOT(ISERROR(SEARCH("Duplicate",E1068)))</formula>
    </cfRule>
  </conditionalFormatting>
  <conditionalFormatting sqref="E1068">
    <cfRule type="containsText" dxfId="60" priority="71" operator="containsText" text="value">
      <formula>NOT(ISERROR(SEARCH("value",E1068)))</formula>
    </cfRule>
  </conditionalFormatting>
  <conditionalFormatting sqref="E1069:E1072">
    <cfRule type="containsText" dxfId="59" priority="57" operator="containsText" text="unanswered question">
      <formula>NOT(ISERROR(SEARCH("unanswered question",E1069)))</formula>
    </cfRule>
    <cfRule type="containsText" dxfId="58" priority="58" operator="containsText" text="phone number missing a digit">
      <formula>NOT(ISERROR(SEARCH("phone number missing a digit",E1069)))</formula>
    </cfRule>
    <cfRule type="containsText" dxfId="57" priority="59" operator="containsText" text="option already selected">
      <formula>NOT(ISERROR(SEARCH("option already selected",E1069)))</formula>
    </cfRule>
    <cfRule type="containsText" dxfId="56" priority="60" operator="containsText" text="missing phone number">
      <formula>NOT(ISERROR(SEARCH("missing phone number",E1069)))</formula>
    </cfRule>
    <cfRule type="containsText" dxfId="55" priority="61" operator="containsText" text="wrong phone number">
      <formula>NOT(ISERROR(SEARCH("wrong phone number",E1069)))</formula>
    </cfRule>
    <cfRule type="containsText" dxfId="54" priority="62" operator="containsText" text="empty cell">
      <formula>NOT(ISERROR(SEARCH("empty cell",E1069)))</formula>
    </cfRule>
    <cfRule type="containsText" dxfId="53" priority="63" operator="containsText" text="clarification needed">
      <formula>NOT(ISERROR(SEARCH("clarification needed",E1069)))</formula>
    </cfRule>
    <cfRule type="containsText" dxfId="52" priority="64" operator="containsText" text="New option added">
      <formula>NOT(ISERROR(SEARCH("New option added",E1069)))</formula>
    </cfRule>
    <cfRule type="containsText" dxfId="51" priority="65" operator="containsText" text="Option exists">
      <formula>NOT(ISERROR(SEARCH("Option exists",E1069)))</formula>
    </cfRule>
    <cfRule type="containsText" dxfId="50" priority="66" operator="containsText" text="interview will be repeated">
      <formula>NOT(ISERROR(SEARCH("interview will be repeated",E1069)))</formula>
    </cfRule>
    <cfRule type="containsText" dxfId="49" priority="67" operator="containsText" text="Inconsistency">
      <formula>NOT(ISERROR(SEARCH("Inconsistency",E1069)))</formula>
    </cfRule>
    <cfRule type="containsText" dxfId="48" priority="68" operator="containsText" text="Missing info">
      <formula>NOT(ISERROR(SEARCH("Missing info",E1069)))</formula>
    </cfRule>
    <cfRule type="containsText" dxfId="47" priority="69" operator="containsText" text="wrong entry">
      <formula>NOT(ISERROR(SEARCH("wrong entry",E1069)))</formula>
    </cfRule>
    <cfRule type="containsText" dxfId="46" priority="70" operator="containsText" text="Duplicate">
      <formula>NOT(ISERROR(SEARCH("Duplicate",E1069)))</formula>
    </cfRule>
  </conditionalFormatting>
  <conditionalFormatting sqref="E1069:E1072">
    <cfRule type="containsText" dxfId="45" priority="56" operator="containsText" text="value">
      <formula>NOT(ISERROR(SEARCH("value",E1069)))</formula>
    </cfRule>
  </conditionalFormatting>
  <conditionalFormatting sqref="E1073">
    <cfRule type="containsText" dxfId="44" priority="42" operator="containsText" text="unanswered question">
      <formula>NOT(ISERROR(SEARCH("unanswered question",E1073)))</formula>
    </cfRule>
    <cfRule type="containsText" dxfId="43" priority="43" operator="containsText" text="phone number missing a digit">
      <formula>NOT(ISERROR(SEARCH("phone number missing a digit",E1073)))</formula>
    </cfRule>
    <cfRule type="containsText" dxfId="42" priority="44" operator="containsText" text="option already selected">
      <formula>NOT(ISERROR(SEARCH("option already selected",E1073)))</formula>
    </cfRule>
    <cfRule type="containsText" dxfId="41" priority="45" operator="containsText" text="missing phone number">
      <formula>NOT(ISERROR(SEARCH("missing phone number",E1073)))</formula>
    </cfRule>
    <cfRule type="containsText" dxfId="40" priority="46" operator="containsText" text="wrong phone number">
      <formula>NOT(ISERROR(SEARCH("wrong phone number",E1073)))</formula>
    </cfRule>
    <cfRule type="containsText" dxfId="39" priority="47" operator="containsText" text="empty cell">
      <formula>NOT(ISERROR(SEARCH("empty cell",E1073)))</formula>
    </cfRule>
    <cfRule type="containsText" dxfId="38" priority="48" operator="containsText" text="clarification needed">
      <formula>NOT(ISERROR(SEARCH("clarification needed",E1073)))</formula>
    </cfRule>
    <cfRule type="containsText" dxfId="37" priority="49" operator="containsText" text="New option added">
      <formula>NOT(ISERROR(SEARCH("New option added",E1073)))</formula>
    </cfRule>
    <cfRule type="containsText" dxfId="36" priority="50" operator="containsText" text="Option exists">
      <formula>NOT(ISERROR(SEARCH("Option exists",E1073)))</formula>
    </cfRule>
    <cfRule type="containsText" dxfId="35" priority="51" operator="containsText" text="interview will be repeated">
      <formula>NOT(ISERROR(SEARCH("interview will be repeated",E1073)))</formula>
    </cfRule>
    <cfRule type="containsText" dxfId="34" priority="52" operator="containsText" text="Inconsistency">
      <formula>NOT(ISERROR(SEARCH("Inconsistency",E1073)))</formula>
    </cfRule>
    <cfRule type="containsText" dxfId="33" priority="53" operator="containsText" text="Missing info">
      <formula>NOT(ISERROR(SEARCH("Missing info",E1073)))</formula>
    </cfRule>
    <cfRule type="containsText" dxfId="32" priority="54" operator="containsText" text="wrong entry">
      <formula>NOT(ISERROR(SEARCH("wrong entry",E1073)))</formula>
    </cfRule>
    <cfRule type="containsText" dxfId="31" priority="55" operator="containsText" text="Duplicate">
      <formula>NOT(ISERROR(SEARCH("Duplicate",E1073)))</formula>
    </cfRule>
  </conditionalFormatting>
  <conditionalFormatting sqref="E1073">
    <cfRule type="containsText" dxfId="30" priority="41" operator="containsText" text="value">
      <formula>NOT(ISERROR(SEARCH("value",E1073)))</formula>
    </cfRule>
  </conditionalFormatting>
  <conditionalFormatting sqref="E1074">
    <cfRule type="containsText" dxfId="29" priority="20" operator="containsText" text="unanswered question">
      <formula>NOT(ISERROR(SEARCH("unanswered question",E1074)))</formula>
    </cfRule>
    <cfRule type="containsText" dxfId="28" priority="21" operator="containsText" text="phone number missing a digit">
      <formula>NOT(ISERROR(SEARCH("phone number missing a digit",E1074)))</formula>
    </cfRule>
    <cfRule type="containsText" dxfId="27" priority="22" operator="containsText" text="option already selected">
      <formula>NOT(ISERROR(SEARCH("option already selected",E1074)))</formula>
    </cfRule>
    <cfRule type="containsText" dxfId="26" priority="23" operator="containsText" text="missing phone number">
      <formula>NOT(ISERROR(SEARCH("missing phone number",E1074)))</formula>
    </cfRule>
    <cfRule type="containsText" dxfId="25" priority="24" operator="containsText" text="wrong phone number">
      <formula>NOT(ISERROR(SEARCH("wrong phone number",E1074)))</formula>
    </cfRule>
    <cfRule type="containsText" dxfId="24" priority="25" operator="containsText" text="empty cell">
      <formula>NOT(ISERROR(SEARCH("empty cell",E1074)))</formula>
    </cfRule>
    <cfRule type="containsText" dxfId="23" priority="26" operator="containsText" text="clarification needed">
      <formula>NOT(ISERROR(SEARCH("clarification needed",E1074)))</formula>
    </cfRule>
    <cfRule type="containsText" dxfId="22" priority="27" operator="containsText" text="New option added">
      <formula>NOT(ISERROR(SEARCH("New option added",E1074)))</formula>
    </cfRule>
    <cfRule type="containsText" dxfId="21" priority="28" operator="containsText" text="Option exists">
      <formula>NOT(ISERROR(SEARCH("Option exists",E1074)))</formula>
    </cfRule>
    <cfRule type="containsText" dxfId="20" priority="29" operator="containsText" text="interview will be repeated">
      <formula>NOT(ISERROR(SEARCH("interview will be repeated",E1074)))</formula>
    </cfRule>
    <cfRule type="containsText" dxfId="19" priority="30" operator="containsText" text="Inconsistency">
      <formula>NOT(ISERROR(SEARCH("Inconsistency",E1074)))</formula>
    </cfRule>
    <cfRule type="containsText" dxfId="18" priority="31" operator="containsText" text="Missing info">
      <formula>NOT(ISERROR(SEARCH("Missing info",E1074)))</formula>
    </cfRule>
    <cfRule type="containsText" dxfId="17" priority="32" operator="containsText" text="wrong entry">
      <formula>NOT(ISERROR(SEARCH("wrong entry",E1074)))</formula>
    </cfRule>
    <cfRule type="containsText" dxfId="16" priority="33" operator="containsText" text="Duplicate">
      <formula>NOT(ISERROR(SEARCH("Duplicate",E1074)))</formula>
    </cfRule>
  </conditionalFormatting>
  <conditionalFormatting sqref="E1074">
    <cfRule type="containsText" dxfId="15" priority="19" operator="containsText" text="value">
      <formula>NOT(ISERROR(SEARCH("value",E1074)))</formula>
    </cfRule>
  </conditionalFormatting>
  <conditionalFormatting sqref="E1084">
    <cfRule type="containsText" dxfId="14" priority="3" operator="containsText" text="unanswered question">
      <formula>NOT(ISERROR(SEARCH("unanswered question",E1084)))</formula>
    </cfRule>
    <cfRule type="containsText" dxfId="13" priority="4" operator="containsText" text="phone number missing a digit">
      <formula>NOT(ISERROR(SEARCH("phone number missing a digit",E1084)))</formula>
    </cfRule>
    <cfRule type="containsText" dxfId="12" priority="5" operator="containsText" text="option already selected">
      <formula>NOT(ISERROR(SEARCH("option already selected",E1084)))</formula>
    </cfRule>
    <cfRule type="containsText" dxfId="11" priority="6" operator="containsText" text="missing phone number">
      <formula>NOT(ISERROR(SEARCH("missing phone number",E1084)))</formula>
    </cfRule>
    <cfRule type="containsText" dxfId="10" priority="7" operator="containsText" text="wrong phone number">
      <formula>NOT(ISERROR(SEARCH("wrong phone number",E1084)))</formula>
    </cfRule>
    <cfRule type="containsText" dxfId="9" priority="8" operator="containsText" text="empty cell">
      <formula>NOT(ISERROR(SEARCH("empty cell",E1084)))</formula>
    </cfRule>
    <cfRule type="containsText" dxfId="8" priority="9" operator="containsText" text="clarification needed">
      <formula>NOT(ISERROR(SEARCH("clarification needed",E1084)))</formula>
    </cfRule>
    <cfRule type="containsText" dxfId="7" priority="10" operator="containsText" text="New option added">
      <formula>NOT(ISERROR(SEARCH("New option added",E1084)))</formula>
    </cfRule>
    <cfRule type="containsText" dxfId="6" priority="11" operator="containsText" text="Option exists">
      <formula>NOT(ISERROR(SEARCH("Option exists",E1084)))</formula>
    </cfRule>
    <cfRule type="containsText" dxfId="5" priority="12" operator="containsText" text="interview will be repeated">
      <formula>NOT(ISERROR(SEARCH("interview will be repeated",E1084)))</formula>
    </cfRule>
    <cfRule type="containsText" dxfId="4" priority="13" operator="containsText" text="Inconsistency">
      <formula>NOT(ISERROR(SEARCH("Inconsistency",E1084)))</formula>
    </cfRule>
    <cfRule type="containsText" dxfId="3" priority="14" operator="containsText" text="Missing info">
      <formula>NOT(ISERROR(SEARCH("Missing info",E1084)))</formula>
    </cfRule>
    <cfRule type="containsText" dxfId="2" priority="15" operator="containsText" text="wrong entry">
      <formula>NOT(ISERROR(SEARCH("wrong entry",E1084)))</formula>
    </cfRule>
    <cfRule type="containsText" dxfId="1" priority="16" operator="containsText" text="Duplicate">
      <formula>NOT(ISERROR(SEARCH("Duplicate",E1084)))</formula>
    </cfRule>
  </conditionalFormatting>
  <conditionalFormatting sqref="E1084">
    <cfRule type="containsText" dxfId="0" priority="2" operator="containsText" text="value">
      <formula>NOT(ISERROR(SEARCH("value",E1084)))</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
  <sheetViews>
    <sheetView workbookViewId="0">
      <selection activeCell="B22" sqref="B22"/>
    </sheetView>
  </sheetViews>
  <sheetFormatPr defaultColWidth="11.42578125" defaultRowHeight="15" x14ac:dyDescent="0.25"/>
  <cols>
    <col min="1" max="1" width="42" customWidth="1"/>
    <col min="2" max="2" width="41.5703125" customWidth="1"/>
  </cols>
  <sheetData>
    <row r="1" spans="1:2" ht="15.75" customHeight="1" x14ac:dyDescent="0.25">
      <c r="A1" s="1" t="s">
        <v>782</v>
      </c>
      <c r="B1" s="1" t="s">
        <v>789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C6FF1-CCF7-4F2D-A6FC-D9A9D1DD9A7E}">
  <dimension ref="A1:M343"/>
  <sheetViews>
    <sheetView workbookViewId="0">
      <selection activeCell="D12" sqref="D12"/>
    </sheetView>
  </sheetViews>
  <sheetFormatPr defaultRowHeight="15" x14ac:dyDescent="0.25"/>
  <cols>
    <col min="1" max="1" width="20.42578125" customWidth="1"/>
    <col min="2" max="2" width="34.5703125" customWidth="1"/>
    <col min="4" max="4" width="42.42578125" customWidth="1"/>
  </cols>
  <sheetData>
    <row r="1" spans="1:13" x14ac:dyDescent="0.25">
      <c r="A1" t="s">
        <v>3216</v>
      </c>
      <c r="B1" t="s">
        <v>2092</v>
      </c>
      <c r="C1" t="s">
        <v>2094</v>
      </c>
      <c r="D1" t="s">
        <v>2093</v>
      </c>
      <c r="E1" t="s">
        <v>3217</v>
      </c>
      <c r="F1" t="s">
        <v>3218</v>
      </c>
      <c r="G1" t="s">
        <v>3219</v>
      </c>
      <c r="H1" t="s">
        <v>3220</v>
      </c>
      <c r="I1" t="s">
        <v>3221</v>
      </c>
      <c r="J1" t="s">
        <v>3222</v>
      </c>
      <c r="K1" t="s">
        <v>3223</v>
      </c>
      <c r="L1" t="s">
        <v>3224</v>
      </c>
      <c r="M1" t="s">
        <v>3225</v>
      </c>
    </row>
    <row r="2" spans="1:13" x14ac:dyDescent="0.25">
      <c r="A2" t="s">
        <v>0</v>
      </c>
      <c r="B2" t="s">
        <v>0</v>
      </c>
    </row>
    <row r="3" spans="1:13" x14ac:dyDescent="0.25">
      <c r="A3" t="s">
        <v>1</v>
      </c>
      <c r="B3" t="s">
        <v>1</v>
      </c>
    </row>
    <row r="4" spans="1:13" x14ac:dyDescent="0.25">
      <c r="A4" t="s">
        <v>2</v>
      </c>
      <c r="B4" t="s">
        <v>2</v>
      </c>
    </row>
    <row r="5" spans="1:13" x14ac:dyDescent="0.25">
      <c r="A5" t="s">
        <v>3</v>
      </c>
      <c r="B5" t="s">
        <v>3</v>
      </c>
    </row>
    <row r="6" spans="1:13" x14ac:dyDescent="0.25">
      <c r="A6" t="s">
        <v>4</v>
      </c>
      <c r="B6" t="s">
        <v>4</v>
      </c>
    </row>
    <row r="7" spans="1:13" x14ac:dyDescent="0.25">
      <c r="A7" t="s">
        <v>3226</v>
      </c>
      <c r="B7" t="s">
        <v>3227</v>
      </c>
      <c r="C7" t="s">
        <v>3228</v>
      </c>
      <c r="D7" t="s">
        <v>3229</v>
      </c>
      <c r="G7" t="s">
        <v>3230</v>
      </c>
    </row>
    <row r="8" spans="1:13" x14ac:dyDescent="0.25">
      <c r="A8" t="s">
        <v>3231</v>
      </c>
      <c r="B8" t="s">
        <v>1087</v>
      </c>
      <c r="C8" t="s">
        <v>3232</v>
      </c>
      <c r="D8" t="s">
        <v>3233</v>
      </c>
      <c r="E8" t="s">
        <v>3234</v>
      </c>
      <c r="F8" t="s">
        <v>3235</v>
      </c>
      <c r="G8" t="s">
        <v>3230</v>
      </c>
    </row>
    <row r="9" spans="1:13" x14ac:dyDescent="0.25">
      <c r="A9" t="s">
        <v>3236</v>
      </c>
      <c r="B9" t="s">
        <v>1088</v>
      </c>
      <c r="C9" t="s">
        <v>3237</v>
      </c>
      <c r="D9" t="s">
        <v>5</v>
      </c>
      <c r="G9" t="s">
        <v>3230</v>
      </c>
      <c r="H9" t="s">
        <v>3238</v>
      </c>
      <c r="J9" t="s">
        <v>3239</v>
      </c>
    </row>
    <row r="10" spans="1:13" x14ac:dyDescent="0.25">
      <c r="A10" t="s">
        <v>3240</v>
      </c>
    </row>
    <row r="11" spans="1:13" x14ac:dyDescent="0.25">
      <c r="A11" t="s">
        <v>3226</v>
      </c>
      <c r="B11" t="s">
        <v>3241</v>
      </c>
      <c r="C11" t="s">
        <v>3242</v>
      </c>
      <c r="D11" t="s">
        <v>3243</v>
      </c>
      <c r="G11" t="s">
        <v>3230</v>
      </c>
    </row>
    <row r="12" spans="1:13" x14ac:dyDescent="0.25">
      <c r="A12" t="s">
        <v>3244</v>
      </c>
      <c r="B12" t="s">
        <v>1089</v>
      </c>
      <c r="C12" t="s">
        <v>3245</v>
      </c>
      <c r="D12" t="s">
        <v>6</v>
      </c>
      <c r="E12" t="s">
        <v>3246</v>
      </c>
      <c r="F12" t="s">
        <v>3247</v>
      </c>
      <c r="G12" t="s">
        <v>3248</v>
      </c>
    </row>
    <row r="13" spans="1:13" x14ac:dyDescent="0.25">
      <c r="A13" t="s">
        <v>3249</v>
      </c>
      <c r="B13" t="s">
        <v>1090</v>
      </c>
      <c r="C13" t="s">
        <v>3250</v>
      </c>
      <c r="D13" t="s">
        <v>7</v>
      </c>
      <c r="E13" t="s">
        <v>3246</v>
      </c>
      <c r="F13" t="s">
        <v>3247</v>
      </c>
      <c r="G13" t="s">
        <v>3248</v>
      </c>
      <c r="K13" t="s">
        <v>3251</v>
      </c>
    </row>
    <row r="14" spans="1:13" x14ac:dyDescent="0.25">
      <c r="A14" t="s">
        <v>3231</v>
      </c>
      <c r="B14" t="s">
        <v>1091</v>
      </c>
      <c r="C14" t="s">
        <v>3252</v>
      </c>
      <c r="D14" t="s">
        <v>8</v>
      </c>
      <c r="G14" t="s">
        <v>3230</v>
      </c>
      <c r="K14" t="s">
        <v>3251</v>
      </c>
    </row>
    <row r="15" spans="1:13" x14ac:dyDescent="0.25">
      <c r="A15" t="s">
        <v>3240</v>
      </c>
    </row>
    <row r="16" spans="1:13" x14ac:dyDescent="0.25">
      <c r="A16" t="s">
        <v>3226</v>
      </c>
      <c r="B16" t="s">
        <v>3253</v>
      </c>
      <c r="C16" t="s">
        <v>3254</v>
      </c>
      <c r="D16" t="s">
        <v>3255</v>
      </c>
      <c r="G16" t="s">
        <v>3230</v>
      </c>
      <c r="K16" t="s">
        <v>3251</v>
      </c>
    </row>
    <row r="17" spans="1:11" x14ac:dyDescent="0.25">
      <c r="A17" t="s">
        <v>3256</v>
      </c>
      <c r="B17" t="s">
        <v>1092</v>
      </c>
      <c r="C17" t="s">
        <v>3257</v>
      </c>
      <c r="D17" t="s">
        <v>9</v>
      </c>
      <c r="E17" t="s">
        <v>3258</v>
      </c>
      <c r="F17" t="s">
        <v>3259</v>
      </c>
      <c r="G17" t="s">
        <v>3230</v>
      </c>
    </row>
    <row r="18" spans="1:11" x14ac:dyDescent="0.25">
      <c r="A18" t="s">
        <v>3260</v>
      </c>
      <c r="B18" t="s">
        <v>1093</v>
      </c>
      <c r="C18" t="s">
        <v>3261</v>
      </c>
      <c r="D18" t="s">
        <v>10</v>
      </c>
      <c r="E18" t="s">
        <v>3246</v>
      </c>
      <c r="F18" t="s">
        <v>3247</v>
      </c>
      <c r="G18" t="s">
        <v>3230</v>
      </c>
    </row>
    <row r="19" spans="1:11" x14ac:dyDescent="0.25">
      <c r="A19" t="s">
        <v>3231</v>
      </c>
      <c r="B19" t="s">
        <v>1094</v>
      </c>
      <c r="C19" t="s">
        <v>3262</v>
      </c>
      <c r="D19" t="s">
        <v>11</v>
      </c>
      <c r="G19" t="s">
        <v>3230</v>
      </c>
      <c r="K19" t="s">
        <v>3263</v>
      </c>
    </row>
    <row r="20" spans="1:11" x14ac:dyDescent="0.25">
      <c r="A20" t="s">
        <v>3264</v>
      </c>
      <c r="B20" t="s">
        <v>3265</v>
      </c>
      <c r="C20" t="s">
        <v>3266</v>
      </c>
      <c r="D20" t="s">
        <v>3267</v>
      </c>
      <c r="E20" t="s">
        <v>3268</v>
      </c>
      <c r="F20" t="s">
        <v>3269</v>
      </c>
      <c r="G20" t="s">
        <v>3230</v>
      </c>
    </row>
    <row r="21" spans="1:11" x14ac:dyDescent="0.25">
      <c r="A21" t="s">
        <v>3270</v>
      </c>
      <c r="B21" t="s">
        <v>1095</v>
      </c>
      <c r="C21" t="s">
        <v>3271</v>
      </c>
      <c r="D21" t="s">
        <v>12</v>
      </c>
      <c r="E21" t="s">
        <v>3272</v>
      </c>
      <c r="F21" t="s">
        <v>3273</v>
      </c>
      <c r="G21" t="s">
        <v>3230</v>
      </c>
    </row>
    <row r="22" spans="1:11" x14ac:dyDescent="0.25">
      <c r="A22" t="s">
        <v>3274</v>
      </c>
      <c r="B22" t="s">
        <v>1096</v>
      </c>
      <c r="C22" t="s">
        <v>3275</v>
      </c>
      <c r="D22" t="s">
        <v>13</v>
      </c>
      <c r="E22" t="s">
        <v>3276</v>
      </c>
      <c r="F22" t="s">
        <v>3277</v>
      </c>
      <c r="G22" t="s">
        <v>3230</v>
      </c>
      <c r="H22" t="s">
        <v>3278</v>
      </c>
      <c r="I22" t="s">
        <v>3279</v>
      </c>
      <c r="J22" t="s">
        <v>3280</v>
      </c>
      <c r="K22" t="s">
        <v>3281</v>
      </c>
    </row>
    <row r="23" spans="1:11" x14ac:dyDescent="0.25">
      <c r="A23" t="s">
        <v>3231</v>
      </c>
      <c r="B23" t="s">
        <v>1107</v>
      </c>
      <c r="C23" t="s">
        <v>3262</v>
      </c>
      <c r="D23" t="s">
        <v>11</v>
      </c>
      <c r="G23" t="s">
        <v>3230</v>
      </c>
      <c r="K23" t="s">
        <v>3282</v>
      </c>
    </row>
    <row r="24" spans="1:11" x14ac:dyDescent="0.25">
      <c r="A24" t="s">
        <v>3264</v>
      </c>
      <c r="B24" t="s">
        <v>1108</v>
      </c>
      <c r="C24" t="s">
        <v>3283</v>
      </c>
      <c r="D24" t="s">
        <v>24</v>
      </c>
      <c r="G24" t="s">
        <v>3230</v>
      </c>
      <c r="K24" t="s">
        <v>3281</v>
      </c>
    </row>
    <row r="25" spans="1:11" x14ac:dyDescent="0.25">
      <c r="A25" t="s">
        <v>3264</v>
      </c>
      <c r="B25" t="s">
        <v>1109</v>
      </c>
      <c r="C25" t="s">
        <v>3284</v>
      </c>
      <c r="D25" t="s">
        <v>25</v>
      </c>
      <c r="G25" t="s">
        <v>3230</v>
      </c>
      <c r="K25" t="s">
        <v>3281</v>
      </c>
    </row>
    <row r="26" spans="1:11" x14ac:dyDescent="0.25">
      <c r="A26" t="s">
        <v>3264</v>
      </c>
      <c r="B26" t="s">
        <v>1110</v>
      </c>
      <c r="C26" t="s">
        <v>3285</v>
      </c>
      <c r="D26" t="s">
        <v>26</v>
      </c>
      <c r="G26" t="s">
        <v>3230</v>
      </c>
      <c r="K26" t="s">
        <v>3281</v>
      </c>
    </row>
    <row r="27" spans="1:11" x14ac:dyDescent="0.25">
      <c r="A27" t="s">
        <v>3226</v>
      </c>
      <c r="B27" t="s">
        <v>3286</v>
      </c>
      <c r="C27" t="s">
        <v>3287</v>
      </c>
      <c r="D27" t="s">
        <v>3288</v>
      </c>
      <c r="G27" t="s">
        <v>3230</v>
      </c>
    </row>
    <row r="28" spans="1:11" x14ac:dyDescent="0.25">
      <c r="A28" t="s">
        <v>3289</v>
      </c>
      <c r="B28" t="s">
        <v>1111</v>
      </c>
      <c r="C28" t="s">
        <v>3290</v>
      </c>
      <c r="D28" t="s">
        <v>27</v>
      </c>
      <c r="E28" t="s">
        <v>3276</v>
      </c>
      <c r="F28" t="s">
        <v>3277</v>
      </c>
      <c r="G28" t="s">
        <v>3230</v>
      </c>
      <c r="H28" t="s">
        <v>3278</v>
      </c>
      <c r="I28" t="s">
        <v>3279</v>
      </c>
      <c r="J28" t="s">
        <v>3280</v>
      </c>
      <c r="K28" t="s">
        <v>3291</v>
      </c>
    </row>
    <row r="29" spans="1:11" x14ac:dyDescent="0.25">
      <c r="A29" t="s">
        <v>3292</v>
      </c>
      <c r="B29" t="s">
        <v>1115</v>
      </c>
      <c r="C29" t="s">
        <v>3293</v>
      </c>
      <c r="D29" t="s">
        <v>31</v>
      </c>
      <c r="E29" t="s">
        <v>3276</v>
      </c>
      <c r="F29" t="s">
        <v>3277</v>
      </c>
      <c r="G29" t="s">
        <v>3230</v>
      </c>
      <c r="H29" t="s">
        <v>3278</v>
      </c>
      <c r="I29" t="s">
        <v>3279</v>
      </c>
      <c r="J29" t="s">
        <v>3280</v>
      </c>
      <c r="K29" t="s">
        <v>3281</v>
      </c>
    </row>
    <row r="30" spans="1:11" x14ac:dyDescent="0.25">
      <c r="A30" t="s">
        <v>3231</v>
      </c>
      <c r="B30" t="s">
        <v>1123</v>
      </c>
      <c r="C30" t="s">
        <v>3262</v>
      </c>
      <c r="D30" t="s">
        <v>11</v>
      </c>
      <c r="G30" t="s">
        <v>3230</v>
      </c>
      <c r="K30" t="s">
        <v>3294</v>
      </c>
    </row>
    <row r="31" spans="1:11" x14ac:dyDescent="0.25">
      <c r="A31" t="s">
        <v>3226</v>
      </c>
      <c r="B31" t="s">
        <v>3295</v>
      </c>
      <c r="C31" t="s">
        <v>2166</v>
      </c>
      <c r="D31" t="s">
        <v>497</v>
      </c>
      <c r="G31" t="s">
        <v>3230</v>
      </c>
      <c r="K31" t="s">
        <v>3296</v>
      </c>
    </row>
    <row r="32" spans="1:11" x14ac:dyDescent="0.25">
      <c r="A32" t="s">
        <v>3297</v>
      </c>
      <c r="B32" t="s">
        <v>1124</v>
      </c>
      <c r="C32" t="s">
        <v>3298</v>
      </c>
      <c r="D32" t="s">
        <v>39</v>
      </c>
      <c r="E32" t="s">
        <v>3246</v>
      </c>
      <c r="F32" t="s">
        <v>3247</v>
      </c>
      <c r="G32" t="s">
        <v>3230</v>
      </c>
    </row>
    <row r="33" spans="1:11" x14ac:dyDescent="0.25">
      <c r="A33" t="s">
        <v>3299</v>
      </c>
      <c r="B33" t="s">
        <v>1125</v>
      </c>
      <c r="C33" t="s">
        <v>3300</v>
      </c>
      <c r="D33" t="s">
        <v>40</v>
      </c>
      <c r="E33" t="s">
        <v>3276</v>
      </c>
      <c r="F33" t="s">
        <v>3277</v>
      </c>
      <c r="G33" t="s">
        <v>3230</v>
      </c>
      <c r="H33" t="s">
        <v>3278</v>
      </c>
      <c r="I33" t="s">
        <v>3279</v>
      </c>
      <c r="J33" t="s">
        <v>3280</v>
      </c>
    </row>
    <row r="34" spans="1:11" x14ac:dyDescent="0.25">
      <c r="A34" t="s">
        <v>3231</v>
      </c>
      <c r="B34" t="s">
        <v>1134</v>
      </c>
      <c r="C34" t="s">
        <v>3262</v>
      </c>
      <c r="D34" t="s">
        <v>11</v>
      </c>
      <c r="G34" t="s">
        <v>3230</v>
      </c>
      <c r="K34" t="s">
        <v>3301</v>
      </c>
    </row>
    <row r="35" spans="1:11" x14ac:dyDescent="0.25">
      <c r="A35" t="s">
        <v>3302</v>
      </c>
      <c r="B35" t="s">
        <v>1135</v>
      </c>
      <c r="C35" t="s">
        <v>3303</v>
      </c>
      <c r="D35" t="s">
        <v>49</v>
      </c>
      <c r="E35" t="s">
        <v>3246</v>
      </c>
      <c r="F35" t="s">
        <v>3247</v>
      </c>
      <c r="G35" t="s">
        <v>3230</v>
      </c>
      <c r="K35" t="s">
        <v>3304</v>
      </c>
    </row>
    <row r="36" spans="1:11" x14ac:dyDescent="0.25">
      <c r="A36" t="s">
        <v>3231</v>
      </c>
      <c r="B36" t="s">
        <v>1136</v>
      </c>
      <c r="C36" t="s">
        <v>3262</v>
      </c>
      <c r="D36" t="s">
        <v>11</v>
      </c>
      <c r="G36" t="s">
        <v>3230</v>
      </c>
      <c r="K36" t="s">
        <v>3305</v>
      </c>
    </row>
    <row r="37" spans="1:11" x14ac:dyDescent="0.25">
      <c r="A37" t="s">
        <v>3306</v>
      </c>
      <c r="B37" t="s">
        <v>1137</v>
      </c>
      <c r="C37" t="s">
        <v>3307</v>
      </c>
      <c r="D37" t="s">
        <v>50</v>
      </c>
      <c r="E37" t="s">
        <v>3246</v>
      </c>
      <c r="F37" t="s">
        <v>3247</v>
      </c>
      <c r="G37" t="s">
        <v>3230</v>
      </c>
      <c r="K37" t="s">
        <v>3308</v>
      </c>
    </row>
    <row r="38" spans="1:11" x14ac:dyDescent="0.25">
      <c r="A38" t="s">
        <v>3231</v>
      </c>
      <c r="B38" t="s">
        <v>1138</v>
      </c>
      <c r="C38" t="s">
        <v>3262</v>
      </c>
      <c r="D38" t="s">
        <v>11</v>
      </c>
      <c r="G38" t="s">
        <v>3230</v>
      </c>
      <c r="K38" t="s">
        <v>3309</v>
      </c>
    </row>
    <row r="39" spans="1:11" x14ac:dyDescent="0.25">
      <c r="A39" t="s">
        <v>3264</v>
      </c>
      <c r="B39" t="s">
        <v>1139</v>
      </c>
      <c r="C39" t="s">
        <v>3310</v>
      </c>
      <c r="D39" t="s">
        <v>51</v>
      </c>
      <c r="G39" t="s">
        <v>3230</v>
      </c>
      <c r="H39" t="s">
        <v>3311</v>
      </c>
    </row>
    <row r="40" spans="1:11" x14ac:dyDescent="0.25">
      <c r="A40" t="s">
        <v>3312</v>
      </c>
      <c r="B40" t="s">
        <v>1140</v>
      </c>
      <c r="C40" t="s">
        <v>3313</v>
      </c>
      <c r="D40" t="s">
        <v>52</v>
      </c>
      <c r="E40" t="s">
        <v>3276</v>
      </c>
      <c r="F40" t="s">
        <v>3277</v>
      </c>
      <c r="G40" t="s">
        <v>3230</v>
      </c>
      <c r="H40" t="s">
        <v>3278</v>
      </c>
      <c r="I40" t="s">
        <v>3279</v>
      </c>
      <c r="J40" t="s">
        <v>3280</v>
      </c>
      <c r="K40" t="s">
        <v>3314</v>
      </c>
    </row>
    <row r="41" spans="1:11" x14ac:dyDescent="0.25">
      <c r="A41" t="s">
        <v>3231</v>
      </c>
      <c r="B41" t="s">
        <v>1148</v>
      </c>
      <c r="C41" t="s">
        <v>3262</v>
      </c>
      <c r="D41" t="s">
        <v>11</v>
      </c>
      <c r="G41" t="s">
        <v>3230</v>
      </c>
      <c r="K41" t="s">
        <v>3315</v>
      </c>
    </row>
    <row r="42" spans="1:11" x14ac:dyDescent="0.25">
      <c r="A42" t="s">
        <v>3316</v>
      </c>
      <c r="B42" t="s">
        <v>1149</v>
      </c>
      <c r="C42" t="s">
        <v>3317</v>
      </c>
      <c r="D42" t="s">
        <v>60</v>
      </c>
      <c r="E42" t="s">
        <v>3246</v>
      </c>
      <c r="F42" t="s">
        <v>3247</v>
      </c>
      <c r="G42" t="s">
        <v>3230</v>
      </c>
    </row>
    <row r="43" spans="1:11" x14ac:dyDescent="0.25">
      <c r="A43" t="s">
        <v>3231</v>
      </c>
      <c r="B43" t="s">
        <v>1150</v>
      </c>
      <c r="C43" t="s">
        <v>3262</v>
      </c>
      <c r="D43" t="s">
        <v>11</v>
      </c>
      <c r="G43" t="s">
        <v>3230</v>
      </c>
      <c r="K43" t="s">
        <v>3318</v>
      </c>
    </row>
    <row r="44" spans="1:11" x14ac:dyDescent="0.25">
      <c r="A44" t="s">
        <v>3319</v>
      </c>
      <c r="B44" t="s">
        <v>1151</v>
      </c>
      <c r="C44" t="s">
        <v>3320</v>
      </c>
      <c r="D44" t="s">
        <v>61</v>
      </c>
      <c r="E44" t="s">
        <v>3276</v>
      </c>
      <c r="F44" t="s">
        <v>3277</v>
      </c>
      <c r="G44" t="s">
        <v>3230</v>
      </c>
      <c r="H44" t="s">
        <v>3278</v>
      </c>
      <c r="I44" t="s">
        <v>3279</v>
      </c>
      <c r="J44" t="s">
        <v>3280</v>
      </c>
      <c r="K44" t="s">
        <v>3314</v>
      </c>
    </row>
    <row r="45" spans="1:11" x14ac:dyDescent="0.25">
      <c r="A45" t="s">
        <v>3231</v>
      </c>
      <c r="B45" t="s">
        <v>1161</v>
      </c>
      <c r="C45" t="s">
        <v>3262</v>
      </c>
      <c r="D45" t="s">
        <v>11</v>
      </c>
      <c r="G45" t="s">
        <v>3230</v>
      </c>
      <c r="K45" t="s">
        <v>3321</v>
      </c>
    </row>
    <row r="46" spans="1:11" x14ac:dyDescent="0.25">
      <c r="A46" t="s">
        <v>3240</v>
      </c>
    </row>
    <row r="47" spans="1:11" x14ac:dyDescent="0.25">
      <c r="A47" t="s">
        <v>3226</v>
      </c>
      <c r="B47" t="s">
        <v>3322</v>
      </c>
      <c r="C47" t="s">
        <v>2167</v>
      </c>
      <c r="D47" t="s">
        <v>309</v>
      </c>
      <c r="G47" t="s">
        <v>3230</v>
      </c>
      <c r="K47" t="s">
        <v>3323</v>
      </c>
    </row>
    <row r="48" spans="1:11" x14ac:dyDescent="0.25">
      <c r="A48" t="s">
        <v>3297</v>
      </c>
      <c r="B48" t="s">
        <v>1162</v>
      </c>
      <c r="C48" t="s">
        <v>3298</v>
      </c>
      <c r="D48" t="s">
        <v>39</v>
      </c>
      <c r="E48" t="s">
        <v>3246</v>
      </c>
      <c r="F48" t="s">
        <v>3247</v>
      </c>
      <c r="G48" t="s">
        <v>3230</v>
      </c>
    </row>
    <row r="49" spans="1:11" x14ac:dyDescent="0.25">
      <c r="A49" t="s">
        <v>3299</v>
      </c>
      <c r="B49" t="s">
        <v>1163</v>
      </c>
      <c r="C49" t="s">
        <v>3300</v>
      </c>
      <c r="D49" t="s">
        <v>40</v>
      </c>
      <c r="E49" t="s">
        <v>3276</v>
      </c>
      <c r="F49" t="s">
        <v>3277</v>
      </c>
      <c r="G49" t="s">
        <v>3230</v>
      </c>
      <c r="H49" t="s">
        <v>3278</v>
      </c>
      <c r="I49" t="s">
        <v>3279</v>
      </c>
      <c r="J49" t="s">
        <v>3280</v>
      </c>
    </row>
    <row r="50" spans="1:11" x14ac:dyDescent="0.25">
      <c r="A50" t="s">
        <v>3231</v>
      </c>
      <c r="B50" t="s">
        <v>1172</v>
      </c>
      <c r="C50" t="s">
        <v>3262</v>
      </c>
      <c r="D50" t="s">
        <v>11</v>
      </c>
      <c r="G50" t="s">
        <v>3230</v>
      </c>
      <c r="K50" t="s">
        <v>3324</v>
      </c>
    </row>
    <row r="51" spans="1:11" x14ac:dyDescent="0.25">
      <c r="A51" t="s">
        <v>3302</v>
      </c>
      <c r="B51" t="s">
        <v>1173</v>
      </c>
      <c r="C51" t="s">
        <v>3303</v>
      </c>
      <c r="D51" t="s">
        <v>49</v>
      </c>
      <c r="E51" t="s">
        <v>3246</v>
      </c>
      <c r="F51" t="s">
        <v>3247</v>
      </c>
      <c r="G51" t="s">
        <v>3230</v>
      </c>
      <c r="K51" t="s">
        <v>3325</v>
      </c>
    </row>
    <row r="52" spans="1:11" x14ac:dyDescent="0.25">
      <c r="A52" t="s">
        <v>3231</v>
      </c>
      <c r="B52" t="s">
        <v>1174</v>
      </c>
      <c r="C52" t="s">
        <v>3262</v>
      </c>
      <c r="D52" t="s">
        <v>11</v>
      </c>
      <c r="G52" t="s">
        <v>3230</v>
      </c>
      <c r="K52" t="s">
        <v>3326</v>
      </c>
    </row>
    <row r="53" spans="1:11" x14ac:dyDescent="0.25">
      <c r="A53" t="s">
        <v>3306</v>
      </c>
      <c r="B53" t="s">
        <v>1175</v>
      </c>
      <c r="C53" t="s">
        <v>3307</v>
      </c>
      <c r="D53" t="s">
        <v>50</v>
      </c>
      <c r="E53" t="s">
        <v>3246</v>
      </c>
      <c r="F53" t="s">
        <v>3247</v>
      </c>
      <c r="G53" t="s">
        <v>3230</v>
      </c>
      <c r="K53" t="s">
        <v>3327</v>
      </c>
    </row>
    <row r="54" spans="1:11" x14ac:dyDescent="0.25">
      <c r="A54" t="s">
        <v>3231</v>
      </c>
      <c r="B54" t="s">
        <v>1176</v>
      </c>
      <c r="C54" t="s">
        <v>3262</v>
      </c>
      <c r="D54" t="s">
        <v>11</v>
      </c>
      <c r="G54" t="s">
        <v>3230</v>
      </c>
      <c r="K54" t="s">
        <v>3328</v>
      </c>
    </row>
    <row r="55" spans="1:11" x14ac:dyDescent="0.25">
      <c r="A55" t="s">
        <v>3264</v>
      </c>
      <c r="B55" t="s">
        <v>1177</v>
      </c>
      <c r="C55" t="s">
        <v>3310</v>
      </c>
      <c r="D55" t="s">
        <v>51</v>
      </c>
      <c r="G55" t="s">
        <v>3230</v>
      </c>
      <c r="H55" t="s">
        <v>3311</v>
      </c>
    </row>
    <row r="56" spans="1:11" x14ac:dyDescent="0.25">
      <c r="A56" t="s">
        <v>3312</v>
      </c>
      <c r="B56" t="s">
        <v>1178</v>
      </c>
      <c r="C56" t="s">
        <v>3313</v>
      </c>
      <c r="D56" t="s">
        <v>52</v>
      </c>
      <c r="E56" t="s">
        <v>3276</v>
      </c>
      <c r="F56" t="s">
        <v>3277</v>
      </c>
      <c r="G56" t="s">
        <v>3230</v>
      </c>
      <c r="H56" t="s">
        <v>3278</v>
      </c>
      <c r="I56" t="s">
        <v>3279</v>
      </c>
      <c r="J56" t="s">
        <v>3280</v>
      </c>
      <c r="K56" t="s">
        <v>3329</v>
      </c>
    </row>
    <row r="57" spans="1:11" x14ac:dyDescent="0.25">
      <c r="A57" t="s">
        <v>3231</v>
      </c>
      <c r="B57" t="s">
        <v>1186</v>
      </c>
      <c r="C57" t="s">
        <v>3262</v>
      </c>
      <c r="D57" t="s">
        <v>11</v>
      </c>
      <c r="G57" t="s">
        <v>3230</v>
      </c>
      <c r="K57" t="s">
        <v>3330</v>
      </c>
    </row>
    <row r="58" spans="1:11" x14ac:dyDescent="0.25">
      <c r="A58" t="s">
        <v>3316</v>
      </c>
      <c r="B58" t="s">
        <v>1187</v>
      </c>
      <c r="C58" t="s">
        <v>3317</v>
      </c>
      <c r="D58" t="s">
        <v>60</v>
      </c>
      <c r="E58" t="s">
        <v>3246</v>
      </c>
      <c r="F58" t="s">
        <v>3247</v>
      </c>
      <c r="G58" t="s">
        <v>3230</v>
      </c>
    </row>
    <row r="59" spans="1:11" x14ac:dyDescent="0.25">
      <c r="A59" t="s">
        <v>3231</v>
      </c>
      <c r="B59" t="s">
        <v>1188</v>
      </c>
      <c r="C59" t="s">
        <v>3262</v>
      </c>
      <c r="D59" t="s">
        <v>11</v>
      </c>
      <c r="G59" t="s">
        <v>3230</v>
      </c>
      <c r="K59" t="s">
        <v>3331</v>
      </c>
    </row>
    <row r="60" spans="1:11" x14ac:dyDescent="0.25">
      <c r="A60" t="s">
        <v>3319</v>
      </c>
      <c r="B60" t="s">
        <v>1189</v>
      </c>
      <c r="C60" t="s">
        <v>3320</v>
      </c>
      <c r="D60" t="s">
        <v>61</v>
      </c>
      <c r="E60" t="s">
        <v>3276</v>
      </c>
      <c r="F60" t="s">
        <v>3277</v>
      </c>
      <c r="G60" t="s">
        <v>3230</v>
      </c>
      <c r="H60" t="s">
        <v>3278</v>
      </c>
      <c r="I60" t="s">
        <v>3279</v>
      </c>
      <c r="J60" t="s">
        <v>3280</v>
      </c>
      <c r="K60" t="s">
        <v>3329</v>
      </c>
    </row>
    <row r="61" spans="1:11" x14ac:dyDescent="0.25">
      <c r="A61" t="s">
        <v>3231</v>
      </c>
      <c r="B61" t="s">
        <v>1199</v>
      </c>
      <c r="C61" t="s">
        <v>3262</v>
      </c>
      <c r="D61" t="s">
        <v>11</v>
      </c>
      <c r="G61" t="s">
        <v>3230</v>
      </c>
      <c r="K61" t="s">
        <v>3332</v>
      </c>
    </row>
    <row r="62" spans="1:11" x14ac:dyDescent="0.25">
      <c r="A62" t="s">
        <v>3240</v>
      </c>
    </row>
    <row r="63" spans="1:11" x14ac:dyDescent="0.25">
      <c r="A63" t="s">
        <v>3226</v>
      </c>
      <c r="B63" t="s">
        <v>3333</v>
      </c>
      <c r="C63" t="s">
        <v>2170</v>
      </c>
      <c r="D63" t="s">
        <v>2169</v>
      </c>
      <c r="G63" t="s">
        <v>3230</v>
      </c>
      <c r="K63" t="s">
        <v>3334</v>
      </c>
    </row>
    <row r="64" spans="1:11" x14ac:dyDescent="0.25">
      <c r="A64" t="s">
        <v>3297</v>
      </c>
      <c r="B64" t="s">
        <v>1200</v>
      </c>
      <c r="C64" t="s">
        <v>3298</v>
      </c>
      <c r="D64" t="s">
        <v>39</v>
      </c>
      <c r="E64" t="s">
        <v>3246</v>
      </c>
      <c r="F64" t="s">
        <v>3247</v>
      </c>
      <c r="G64" t="s">
        <v>3230</v>
      </c>
    </row>
    <row r="65" spans="1:11" x14ac:dyDescent="0.25">
      <c r="A65" t="s">
        <v>3299</v>
      </c>
      <c r="B65" t="s">
        <v>1201</v>
      </c>
      <c r="C65" t="s">
        <v>3300</v>
      </c>
      <c r="D65" t="s">
        <v>40</v>
      </c>
      <c r="E65" t="s">
        <v>3276</v>
      </c>
      <c r="F65" t="s">
        <v>3277</v>
      </c>
      <c r="G65" t="s">
        <v>3230</v>
      </c>
      <c r="H65" t="s">
        <v>3278</v>
      </c>
      <c r="I65" t="s">
        <v>3279</v>
      </c>
      <c r="J65" t="s">
        <v>3280</v>
      </c>
    </row>
    <row r="66" spans="1:11" x14ac:dyDescent="0.25">
      <c r="A66" t="s">
        <v>3231</v>
      </c>
      <c r="B66" t="s">
        <v>1210</v>
      </c>
      <c r="C66" t="s">
        <v>3262</v>
      </c>
      <c r="D66" t="s">
        <v>11</v>
      </c>
      <c r="G66" t="s">
        <v>3230</v>
      </c>
      <c r="K66" t="s">
        <v>3335</v>
      </c>
    </row>
    <row r="67" spans="1:11" x14ac:dyDescent="0.25">
      <c r="A67" t="s">
        <v>3302</v>
      </c>
      <c r="B67" t="s">
        <v>1211</v>
      </c>
      <c r="C67" t="s">
        <v>3303</v>
      </c>
      <c r="D67" t="s">
        <v>49</v>
      </c>
      <c r="E67" t="s">
        <v>3246</v>
      </c>
      <c r="F67" t="s">
        <v>3247</v>
      </c>
      <c r="G67" t="s">
        <v>3230</v>
      </c>
      <c r="K67" t="s">
        <v>3336</v>
      </c>
    </row>
    <row r="68" spans="1:11" x14ac:dyDescent="0.25">
      <c r="A68" t="s">
        <v>3231</v>
      </c>
      <c r="B68" t="s">
        <v>1212</v>
      </c>
      <c r="C68" t="s">
        <v>3262</v>
      </c>
      <c r="D68" t="s">
        <v>11</v>
      </c>
      <c r="G68" t="s">
        <v>3230</v>
      </c>
      <c r="K68" t="s">
        <v>3337</v>
      </c>
    </row>
    <row r="69" spans="1:11" x14ac:dyDescent="0.25">
      <c r="A69" t="s">
        <v>3306</v>
      </c>
      <c r="B69" t="s">
        <v>1213</v>
      </c>
      <c r="C69" t="s">
        <v>3307</v>
      </c>
      <c r="D69" t="s">
        <v>50</v>
      </c>
      <c r="E69" t="s">
        <v>3246</v>
      </c>
      <c r="F69" t="s">
        <v>3247</v>
      </c>
      <c r="G69" t="s">
        <v>3230</v>
      </c>
      <c r="K69" t="s">
        <v>3338</v>
      </c>
    </row>
    <row r="70" spans="1:11" x14ac:dyDescent="0.25">
      <c r="A70" t="s">
        <v>3231</v>
      </c>
      <c r="B70" t="s">
        <v>1214</v>
      </c>
      <c r="C70" t="s">
        <v>3262</v>
      </c>
      <c r="D70" t="s">
        <v>11</v>
      </c>
      <c r="G70" t="s">
        <v>3230</v>
      </c>
      <c r="K70" t="s">
        <v>3339</v>
      </c>
    </row>
    <row r="71" spans="1:11" x14ac:dyDescent="0.25">
      <c r="A71" t="s">
        <v>3264</v>
      </c>
      <c r="B71" t="s">
        <v>1215</v>
      </c>
      <c r="C71" t="s">
        <v>3310</v>
      </c>
      <c r="D71" t="s">
        <v>51</v>
      </c>
      <c r="G71" t="s">
        <v>3230</v>
      </c>
      <c r="H71" t="s">
        <v>3311</v>
      </c>
    </row>
    <row r="72" spans="1:11" x14ac:dyDescent="0.25">
      <c r="A72" t="s">
        <v>3312</v>
      </c>
      <c r="B72" t="s">
        <v>1216</v>
      </c>
      <c r="C72" t="s">
        <v>3313</v>
      </c>
      <c r="D72" t="s">
        <v>52</v>
      </c>
      <c r="E72" t="s">
        <v>3276</v>
      </c>
      <c r="F72" t="s">
        <v>3277</v>
      </c>
      <c r="G72" t="s">
        <v>3230</v>
      </c>
      <c r="H72" t="s">
        <v>3278</v>
      </c>
      <c r="I72" t="s">
        <v>3279</v>
      </c>
      <c r="J72" t="s">
        <v>3280</v>
      </c>
      <c r="K72" t="s">
        <v>3340</v>
      </c>
    </row>
    <row r="73" spans="1:11" x14ac:dyDescent="0.25">
      <c r="A73" t="s">
        <v>3231</v>
      </c>
      <c r="B73" t="s">
        <v>1224</v>
      </c>
      <c r="C73" t="s">
        <v>3262</v>
      </c>
      <c r="D73" t="s">
        <v>11</v>
      </c>
      <c r="G73" t="s">
        <v>3230</v>
      </c>
      <c r="K73" t="s">
        <v>3341</v>
      </c>
    </row>
    <row r="74" spans="1:11" x14ac:dyDescent="0.25">
      <c r="A74" t="s">
        <v>3316</v>
      </c>
      <c r="B74" t="s">
        <v>1225</v>
      </c>
      <c r="C74" t="s">
        <v>3317</v>
      </c>
      <c r="D74" t="s">
        <v>60</v>
      </c>
      <c r="E74" t="s">
        <v>3246</v>
      </c>
      <c r="F74" t="s">
        <v>3247</v>
      </c>
      <c r="G74" t="s">
        <v>3230</v>
      </c>
    </row>
    <row r="75" spans="1:11" x14ac:dyDescent="0.25">
      <c r="A75" t="s">
        <v>3231</v>
      </c>
      <c r="B75" t="s">
        <v>1226</v>
      </c>
      <c r="C75" t="s">
        <v>3262</v>
      </c>
      <c r="D75" t="s">
        <v>11</v>
      </c>
      <c r="G75" t="s">
        <v>3230</v>
      </c>
      <c r="K75" t="s">
        <v>3342</v>
      </c>
    </row>
    <row r="76" spans="1:11" x14ac:dyDescent="0.25">
      <c r="A76" t="s">
        <v>3319</v>
      </c>
      <c r="B76" t="s">
        <v>1227</v>
      </c>
      <c r="C76" t="s">
        <v>3320</v>
      </c>
      <c r="D76" t="s">
        <v>61</v>
      </c>
      <c r="E76" t="s">
        <v>3276</v>
      </c>
      <c r="F76" t="s">
        <v>3277</v>
      </c>
      <c r="G76" t="s">
        <v>3230</v>
      </c>
      <c r="H76" t="s">
        <v>3278</v>
      </c>
      <c r="I76" t="s">
        <v>3279</v>
      </c>
      <c r="J76" t="s">
        <v>3280</v>
      </c>
      <c r="K76" t="s">
        <v>3340</v>
      </c>
    </row>
    <row r="77" spans="1:11" x14ac:dyDescent="0.25">
      <c r="A77" t="s">
        <v>3231</v>
      </c>
      <c r="B77" t="s">
        <v>1237</v>
      </c>
      <c r="C77" t="s">
        <v>3262</v>
      </c>
      <c r="D77" t="s">
        <v>11</v>
      </c>
      <c r="G77" t="s">
        <v>3230</v>
      </c>
      <c r="K77" t="s">
        <v>3343</v>
      </c>
    </row>
    <row r="78" spans="1:11" x14ac:dyDescent="0.25">
      <c r="A78" t="s">
        <v>3240</v>
      </c>
    </row>
    <row r="79" spans="1:11" x14ac:dyDescent="0.25">
      <c r="A79" t="s">
        <v>3226</v>
      </c>
      <c r="B79" t="s">
        <v>3344</v>
      </c>
      <c r="C79" t="s">
        <v>2166</v>
      </c>
      <c r="D79" t="s">
        <v>2174</v>
      </c>
      <c r="G79" t="s">
        <v>3230</v>
      </c>
      <c r="K79" t="s">
        <v>3345</v>
      </c>
    </row>
    <row r="80" spans="1:11" x14ac:dyDescent="0.25">
      <c r="A80" t="s">
        <v>3297</v>
      </c>
      <c r="B80" t="s">
        <v>1238</v>
      </c>
      <c r="C80" t="s">
        <v>3298</v>
      </c>
      <c r="D80" t="s">
        <v>39</v>
      </c>
      <c r="E80" t="s">
        <v>3246</v>
      </c>
      <c r="F80" t="s">
        <v>3247</v>
      </c>
      <c r="G80" t="s">
        <v>3230</v>
      </c>
    </row>
    <row r="81" spans="1:11" x14ac:dyDescent="0.25">
      <c r="A81" t="s">
        <v>3299</v>
      </c>
      <c r="B81" t="s">
        <v>1239</v>
      </c>
      <c r="C81" t="s">
        <v>3300</v>
      </c>
      <c r="D81" t="s">
        <v>40</v>
      </c>
      <c r="E81" t="s">
        <v>3276</v>
      </c>
      <c r="F81" t="s">
        <v>3277</v>
      </c>
      <c r="G81" t="s">
        <v>3230</v>
      </c>
      <c r="H81" t="s">
        <v>3278</v>
      </c>
      <c r="I81" t="s">
        <v>3279</v>
      </c>
      <c r="J81" t="s">
        <v>3280</v>
      </c>
    </row>
    <row r="82" spans="1:11" x14ac:dyDescent="0.25">
      <c r="A82" t="s">
        <v>3231</v>
      </c>
      <c r="B82" t="s">
        <v>1248</v>
      </c>
      <c r="C82" t="s">
        <v>3262</v>
      </c>
      <c r="D82" t="s">
        <v>11</v>
      </c>
      <c r="G82" t="s">
        <v>3230</v>
      </c>
      <c r="K82" t="s">
        <v>3346</v>
      </c>
    </row>
    <row r="83" spans="1:11" x14ac:dyDescent="0.25">
      <c r="A83" t="s">
        <v>3302</v>
      </c>
      <c r="B83" t="s">
        <v>1249</v>
      </c>
      <c r="C83" t="s">
        <v>3303</v>
      </c>
      <c r="D83" t="s">
        <v>49</v>
      </c>
      <c r="E83" t="s">
        <v>3246</v>
      </c>
      <c r="F83" t="s">
        <v>3247</v>
      </c>
      <c r="G83" t="s">
        <v>3230</v>
      </c>
      <c r="K83" t="s">
        <v>3347</v>
      </c>
    </row>
    <row r="84" spans="1:11" x14ac:dyDescent="0.25">
      <c r="A84" t="s">
        <v>3231</v>
      </c>
      <c r="B84" t="s">
        <v>1250</v>
      </c>
      <c r="C84" t="s">
        <v>3262</v>
      </c>
      <c r="D84" t="s">
        <v>11</v>
      </c>
      <c r="G84" t="s">
        <v>3230</v>
      </c>
      <c r="K84" t="s">
        <v>3348</v>
      </c>
    </row>
    <row r="85" spans="1:11" x14ac:dyDescent="0.25">
      <c r="A85" t="s">
        <v>3306</v>
      </c>
      <c r="B85" t="s">
        <v>1251</v>
      </c>
      <c r="C85" t="s">
        <v>3307</v>
      </c>
      <c r="D85" t="s">
        <v>50</v>
      </c>
      <c r="E85" t="s">
        <v>3246</v>
      </c>
      <c r="F85" t="s">
        <v>3247</v>
      </c>
      <c r="G85" t="s">
        <v>3230</v>
      </c>
      <c r="K85" t="s">
        <v>3349</v>
      </c>
    </row>
    <row r="86" spans="1:11" x14ac:dyDescent="0.25">
      <c r="A86" t="s">
        <v>3231</v>
      </c>
      <c r="B86" t="s">
        <v>1252</v>
      </c>
      <c r="C86" t="s">
        <v>3262</v>
      </c>
      <c r="D86" t="s">
        <v>11</v>
      </c>
      <c r="G86" t="s">
        <v>3230</v>
      </c>
      <c r="K86" t="s">
        <v>3350</v>
      </c>
    </row>
    <row r="87" spans="1:11" x14ac:dyDescent="0.25">
      <c r="A87" t="s">
        <v>3264</v>
      </c>
      <c r="B87" t="s">
        <v>1253</v>
      </c>
      <c r="C87" t="s">
        <v>3310</v>
      </c>
      <c r="D87" t="s">
        <v>51</v>
      </c>
      <c r="G87" t="s">
        <v>3230</v>
      </c>
      <c r="H87" t="s">
        <v>3311</v>
      </c>
    </row>
    <row r="88" spans="1:11" x14ac:dyDescent="0.25">
      <c r="A88" t="s">
        <v>3312</v>
      </c>
      <c r="B88" t="s">
        <v>1254</v>
      </c>
      <c r="C88" t="s">
        <v>3313</v>
      </c>
      <c r="D88" t="s">
        <v>52</v>
      </c>
      <c r="E88" t="s">
        <v>3276</v>
      </c>
      <c r="F88" t="s">
        <v>3277</v>
      </c>
      <c r="G88" t="s">
        <v>3230</v>
      </c>
      <c r="H88" t="s">
        <v>3278</v>
      </c>
      <c r="I88" t="s">
        <v>3279</v>
      </c>
      <c r="J88" t="s">
        <v>3280</v>
      </c>
      <c r="K88" t="s">
        <v>3351</v>
      </c>
    </row>
    <row r="89" spans="1:11" x14ac:dyDescent="0.25">
      <c r="A89" t="s">
        <v>3231</v>
      </c>
      <c r="B89" t="s">
        <v>1262</v>
      </c>
      <c r="C89" t="s">
        <v>3262</v>
      </c>
      <c r="D89" t="s">
        <v>11</v>
      </c>
      <c r="G89" t="s">
        <v>3230</v>
      </c>
      <c r="K89" t="s">
        <v>3352</v>
      </c>
    </row>
    <row r="90" spans="1:11" x14ac:dyDescent="0.25">
      <c r="A90" t="s">
        <v>3316</v>
      </c>
      <c r="B90" t="s">
        <v>1263</v>
      </c>
      <c r="C90" t="s">
        <v>3317</v>
      </c>
      <c r="D90" t="s">
        <v>60</v>
      </c>
      <c r="E90" t="s">
        <v>3246</v>
      </c>
      <c r="F90" t="s">
        <v>3247</v>
      </c>
      <c r="G90" t="s">
        <v>3230</v>
      </c>
    </row>
    <row r="91" spans="1:11" x14ac:dyDescent="0.25">
      <c r="A91" t="s">
        <v>3231</v>
      </c>
      <c r="B91" t="s">
        <v>1264</v>
      </c>
      <c r="C91" t="s">
        <v>3262</v>
      </c>
      <c r="D91" t="s">
        <v>11</v>
      </c>
      <c r="G91" t="s">
        <v>3230</v>
      </c>
      <c r="K91" t="s">
        <v>3353</v>
      </c>
    </row>
    <row r="92" spans="1:11" x14ac:dyDescent="0.25">
      <c r="A92" t="s">
        <v>3319</v>
      </c>
      <c r="B92" t="s">
        <v>1265</v>
      </c>
      <c r="C92" t="s">
        <v>3320</v>
      </c>
      <c r="D92" t="s">
        <v>61</v>
      </c>
      <c r="E92" t="s">
        <v>3276</v>
      </c>
      <c r="F92" t="s">
        <v>3277</v>
      </c>
      <c r="G92" t="s">
        <v>3230</v>
      </c>
      <c r="H92" t="s">
        <v>3278</v>
      </c>
      <c r="I92" t="s">
        <v>3279</v>
      </c>
      <c r="J92" t="s">
        <v>3280</v>
      </c>
      <c r="K92" t="s">
        <v>3351</v>
      </c>
    </row>
    <row r="93" spans="1:11" x14ac:dyDescent="0.25">
      <c r="A93" t="s">
        <v>3231</v>
      </c>
      <c r="B93" t="s">
        <v>1275</v>
      </c>
      <c r="C93" t="s">
        <v>3262</v>
      </c>
      <c r="D93" t="s">
        <v>11</v>
      </c>
      <c r="G93" t="s">
        <v>3230</v>
      </c>
      <c r="K93" t="s">
        <v>3354</v>
      </c>
    </row>
    <row r="94" spans="1:11" x14ac:dyDescent="0.25">
      <c r="A94" t="s">
        <v>3240</v>
      </c>
    </row>
    <row r="95" spans="1:11" x14ac:dyDescent="0.25">
      <c r="A95" t="s">
        <v>3226</v>
      </c>
      <c r="B95" t="s">
        <v>3355</v>
      </c>
      <c r="C95" t="s">
        <v>2167</v>
      </c>
      <c r="D95" t="s">
        <v>487</v>
      </c>
      <c r="G95" t="s">
        <v>3230</v>
      </c>
      <c r="K95" t="s">
        <v>3356</v>
      </c>
    </row>
    <row r="96" spans="1:11" x14ac:dyDescent="0.25">
      <c r="A96" t="s">
        <v>3297</v>
      </c>
      <c r="B96" t="s">
        <v>1276</v>
      </c>
      <c r="C96" t="s">
        <v>3298</v>
      </c>
      <c r="D96" t="s">
        <v>39</v>
      </c>
      <c r="E96" t="s">
        <v>3246</v>
      </c>
      <c r="F96" t="s">
        <v>3247</v>
      </c>
      <c r="G96" t="s">
        <v>3230</v>
      </c>
    </row>
    <row r="97" spans="1:11" x14ac:dyDescent="0.25">
      <c r="A97" t="s">
        <v>3299</v>
      </c>
      <c r="B97" t="s">
        <v>1277</v>
      </c>
      <c r="C97" t="s">
        <v>3300</v>
      </c>
      <c r="D97" t="s">
        <v>40</v>
      </c>
      <c r="E97" t="s">
        <v>3276</v>
      </c>
      <c r="F97" t="s">
        <v>3277</v>
      </c>
      <c r="G97" t="s">
        <v>3230</v>
      </c>
      <c r="H97" t="s">
        <v>3278</v>
      </c>
      <c r="I97" t="s">
        <v>3279</v>
      </c>
      <c r="J97" t="s">
        <v>3280</v>
      </c>
    </row>
    <row r="98" spans="1:11" x14ac:dyDescent="0.25">
      <c r="A98" t="s">
        <v>3231</v>
      </c>
      <c r="B98" t="s">
        <v>1286</v>
      </c>
      <c r="C98" t="s">
        <v>3262</v>
      </c>
      <c r="D98" t="s">
        <v>11</v>
      </c>
      <c r="G98" t="s">
        <v>3230</v>
      </c>
      <c r="K98" t="s">
        <v>3357</v>
      </c>
    </row>
    <row r="99" spans="1:11" x14ac:dyDescent="0.25">
      <c r="A99" t="s">
        <v>3302</v>
      </c>
      <c r="B99" t="s">
        <v>1287</v>
      </c>
      <c r="C99" t="s">
        <v>3303</v>
      </c>
      <c r="D99" t="s">
        <v>49</v>
      </c>
      <c r="E99" t="s">
        <v>3246</v>
      </c>
      <c r="F99" t="s">
        <v>3247</v>
      </c>
      <c r="G99" t="s">
        <v>3230</v>
      </c>
      <c r="K99" t="s">
        <v>3358</v>
      </c>
    </row>
    <row r="100" spans="1:11" x14ac:dyDescent="0.25">
      <c r="A100" t="s">
        <v>3231</v>
      </c>
      <c r="B100" t="s">
        <v>1288</v>
      </c>
      <c r="C100" t="s">
        <v>3262</v>
      </c>
      <c r="D100" t="s">
        <v>11</v>
      </c>
      <c r="G100" t="s">
        <v>3230</v>
      </c>
      <c r="K100" t="s">
        <v>3359</v>
      </c>
    </row>
    <row r="101" spans="1:11" x14ac:dyDescent="0.25">
      <c r="A101" t="s">
        <v>3306</v>
      </c>
      <c r="B101" t="s">
        <v>1289</v>
      </c>
      <c r="C101" t="s">
        <v>3307</v>
      </c>
      <c r="D101" t="s">
        <v>50</v>
      </c>
      <c r="E101" t="s">
        <v>3246</v>
      </c>
      <c r="F101" t="s">
        <v>3247</v>
      </c>
      <c r="G101" t="s">
        <v>3230</v>
      </c>
      <c r="K101" t="s">
        <v>3360</v>
      </c>
    </row>
    <row r="102" spans="1:11" x14ac:dyDescent="0.25">
      <c r="A102" t="s">
        <v>3231</v>
      </c>
      <c r="B102" t="s">
        <v>1290</v>
      </c>
      <c r="C102" t="s">
        <v>3262</v>
      </c>
      <c r="D102" t="s">
        <v>11</v>
      </c>
      <c r="G102" t="s">
        <v>3230</v>
      </c>
      <c r="K102" t="s">
        <v>3361</v>
      </c>
    </row>
    <row r="103" spans="1:11" x14ac:dyDescent="0.25">
      <c r="A103" t="s">
        <v>3264</v>
      </c>
      <c r="B103" t="s">
        <v>1291</v>
      </c>
      <c r="C103" t="s">
        <v>3310</v>
      </c>
      <c r="D103" t="s">
        <v>51</v>
      </c>
      <c r="G103" t="s">
        <v>3230</v>
      </c>
      <c r="H103" t="s">
        <v>3311</v>
      </c>
    </row>
    <row r="104" spans="1:11" x14ac:dyDescent="0.25">
      <c r="A104" t="s">
        <v>3312</v>
      </c>
      <c r="B104" t="s">
        <v>1292</v>
      </c>
      <c r="C104" t="s">
        <v>3313</v>
      </c>
      <c r="D104" t="s">
        <v>52</v>
      </c>
      <c r="E104" t="s">
        <v>3276</v>
      </c>
      <c r="F104" t="s">
        <v>3277</v>
      </c>
      <c r="G104" t="s">
        <v>3230</v>
      </c>
      <c r="H104" t="s">
        <v>3278</v>
      </c>
      <c r="I104" t="s">
        <v>3279</v>
      </c>
      <c r="J104" t="s">
        <v>3280</v>
      </c>
      <c r="K104" t="s">
        <v>3362</v>
      </c>
    </row>
    <row r="105" spans="1:11" x14ac:dyDescent="0.25">
      <c r="A105" t="s">
        <v>3231</v>
      </c>
      <c r="B105" t="s">
        <v>1300</v>
      </c>
      <c r="C105" t="s">
        <v>3262</v>
      </c>
      <c r="D105" t="s">
        <v>11</v>
      </c>
      <c r="G105" t="s">
        <v>3230</v>
      </c>
      <c r="K105" t="s">
        <v>3363</v>
      </c>
    </row>
    <row r="106" spans="1:11" x14ac:dyDescent="0.25">
      <c r="A106" t="s">
        <v>3316</v>
      </c>
      <c r="B106" t="s">
        <v>1301</v>
      </c>
      <c r="C106" t="s">
        <v>3317</v>
      </c>
      <c r="D106" t="s">
        <v>60</v>
      </c>
      <c r="E106" t="s">
        <v>3246</v>
      </c>
      <c r="F106" t="s">
        <v>3247</v>
      </c>
      <c r="G106" t="s">
        <v>3230</v>
      </c>
    </row>
    <row r="107" spans="1:11" x14ac:dyDescent="0.25">
      <c r="A107" t="s">
        <v>3231</v>
      </c>
      <c r="B107" t="s">
        <v>1302</v>
      </c>
      <c r="C107" t="s">
        <v>3262</v>
      </c>
      <c r="D107" t="s">
        <v>11</v>
      </c>
      <c r="G107" t="s">
        <v>3230</v>
      </c>
      <c r="K107" t="s">
        <v>3364</v>
      </c>
    </row>
    <row r="108" spans="1:11" x14ac:dyDescent="0.25">
      <c r="A108" t="s">
        <v>3319</v>
      </c>
      <c r="B108" t="s">
        <v>1303</v>
      </c>
      <c r="C108" t="s">
        <v>3320</v>
      </c>
      <c r="D108" t="s">
        <v>61</v>
      </c>
      <c r="E108" t="s">
        <v>3276</v>
      </c>
      <c r="F108" t="s">
        <v>3277</v>
      </c>
      <c r="G108" t="s">
        <v>3230</v>
      </c>
      <c r="H108" t="s">
        <v>3278</v>
      </c>
      <c r="I108" t="s">
        <v>3279</v>
      </c>
      <c r="J108" t="s">
        <v>3280</v>
      </c>
      <c r="K108" t="s">
        <v>3362</v>
      </c>
    </row>
    <row r="109" spans="1:11" x14ac:dyDescent="0.25">
      <c r="A109" t="s">
        <v>3231</v>
      </c>
      <c r="B109" t="s">
        <v>1313</v>
      </c>
      <c r="C109" t="s">
        <v>3262</v>
      </c>
      <c r="D109" t="s">
        <v>11</v>
      </c>
      <c r="G109" t="s">
        <v>3230</v>
      </c>
      <c r="K109" t="s">
        <v>3365</v>
      </c>
    </row>
    <row r="110" spans="1:11" x14ac:dyDescent="0.25">
      <c r="A110" t="s">
        <v>3240</v>
      </c>
    </row>
    <row r="111" spans="1:11" x14ac:dyDescent="0.25">
      <c r="A111" t="s">
        <v>3226</v>
      </c>
      <c r="B111" t="s">
        <v>3366</v>
      </c>
      <c r="C111" t="s">
        <v>2170</v>
      </c>
      <c r="D111" t="s">
        <v>2179</v>
      </c>
      <c r="G111" t="s">
        <v>3230</v>
      </c>
      <c r="K111" t="s">
        <v>3367</v>
      </c>
    </row>
    <row r="112" spans="1:11" x14ac:dyDescent="0.25">
      <c r="A112" t="s">
        <v>3297</v>
      </c>
      <c r="B112" t="s">
        <v>1314</v>
      </c>
      <c r="C112" t="s">
        <v>3298</v>
      </c>
      <c r="D112" t="s">
        <v>39</v>
      </c>
      <c r="E112" t="s">
        <v>3246</v>
      </c>
      <c r="F112" t="s">
        <v>3247</v>
      </c>
      <c r="G112" t="s">
        <v>3230</v>
      </c>
    </row>
    <row r="113" spans="1:11" x14ac:dyDescent="0.25">
      <c r="A113" t="s">
        <v>3299</v>
      </c>
      <c r="B113" t="s">
        <v>1315</v>
      </c>
      <c r="C113" t="s">
        <v>3300</v>
      </c>
      <c r="D113" t="s">
        <v>40</v>
      </c>
      <c r="E113" t="s">
        <v>3276</v>
      </c>
      <c r="F113" t="s">
        <v>3277</v>
      </c>
      <c r="G113" t="s">
        <v>3230</v>
      </c>
      <c r="H113" t="s">
        <v>3278</v>
      </c>
      <c r="I113" t="s">
        <v>3279</v>
      </c>
      <c r="J113" t="s">
        <v>3280</v>
      </c>
    </row>
    <row r="114" spans="1:11" x14ac:dyDescent="0.25">
      <c r="A114" t="s">
        <v>3231</v>
      </c>
      <c r="B114" t="s">
        <v>1324</v>
      </c>
      <c r="C114" t="s">
        <v>3262</v>
      </c>
      <c r="D114" t="s">
        <v>11</v>
      </c>
      <c r="G114" t="s">
        <v>3230</v>
      </c>
      <c r="K114" t="s">
        <v>3368</v>
      </c>
    </row>
    <row r="115" spans="1:11" x14ac:dyDescent="0.25">
      <c r="A115" t="s">
        <v>3302</v>
      </c>
      <c r="B115" t="s">
        <v>1325</v>
      </c>
      <c r="C115" t="s">
        <v>3303</v>
      </c>
      <c r="D115" t="s">
        <v>49</v>
      </c>
      <c r="E115" t="s">
        <v>3246</v>
      </c>
      <c r="F115" t="s">
        <v>3247</v>
      </c>
      <c r="G115" t="s">
        <v>3230</v>
      </c>
      <c r="K115" t="s">
        <v>3369</v>
      </c>
    </row>
    <row r="116" spans="1:11" x14ac:dyDescent="0.25">
      <c r="A116" t="s">
        <v>3231</v>
      </c>
      <c r="B116" t="s">
        <v>1326</v>
      </c>
      <c r="C116" t="s">
        <v>3262</v>
      </c>
      <c r="D116" t="s">
        <v>11</v>
      </c>
      <c r="G116" t="s">
        <v>3230</v>
      </c>
      <c r="K116" t="s">
        <v>3370</v>
      </c>
    </row>
    <row r="117" spans="1:11" x14ac:dyDescent="0.25">
      <c r="A117" t="s">
        <v>3306</v>
      </c>
      <c r="B117" t="s">
        <v>1327</v>
      </c>
      <c r="C117" t="s">
        <v>3307</v>
      </c>
      <c r="D117" t="s">
        <v>50</v>
      </c>
      <c r="E117" t="s">
        <v>3246</v>
      </c>
      <c r="F117" t="s">
        <v>3247</v>
      </c>
      <c r="G117" t="s">
        <v>3230</v>
      </c>
      <c r="K117" t="s">
        <v>3371</v>
      </c>
    </row>
    <row r="118" spans="1:11" x14ac:dyDescent="0.25">
      <c r="A118" t="s">
        <v>3231</v>
      </c>
      <c r="B118" t="s">
        <v>1328</v>
      </c>
      <c r="C118" t="s">
        <v>3262</v>
      </c>
      <c r="D118" t="s">
        <v>11</v>
      </c>
      <c r="G118" t="s">
        <v>3230</v>
      </c>
      <c r="K118" t="s">
        <v>3372</v>
      </c>
    </row>
    <row r="119" spans="1:11" x14ac:dyDescent="0.25">
      <c r="A119" t="s">
        <v>3264</v>
      </c>
      <c r="B119" t="s">
        <v>1329</v>
      </c>
      <c r="C119" t="s">
        <v>3310</v>
      </c>
      <c r="D119" t="s">
        <v>51</v>
      </c>
      <c r="G119" t="s">
        <v>3230</v>
      </c>
      <c r="H119" t="s">
        <v>3311</v>
      </c>
    </row>
    <row r="120" spans="1:11" x14ac:dyDescent="0.25">
      <c r="A120" t="s">
        <v>3312</v>
      </c>
      <c r="B120" t="s">
        <v>1330</v>
      </c>
      <c r="C120" t="s">
        <v>3313</v>
      </c>
      <c r="D120" t="s">
        <v>52</v>
      </c>
      <c r="E120" t="s">
        <v>3276</v>
      </c>
      <c r="F120" t="s">
        <v>3277</v>
      </c>
      <c r="G120" t="s">
        <v>3230</v>
      </c>
      <c r="H120" t="s">
        <v>3278</v>
      </c>
      <c r="I120" t="s">
        <v>3279</v>
      </c>
      <c r="J120" t="s">
        <v>3280</v>
      </c>
      <c r="K120" t="s">
        <v>3373</v>
      </c>
    </row>
    <row r="121" spans="1:11" x14ac:dyDescent="0.25">
      <c r="A121" t="s">
        <v>3231</v>
      </c>
      <c r="B121" t="s">
        <v>1338</v>
      </c>
      <c r="C121" t="s">
        <v>3262</v>
      </c>
      <c r="D121" t="s">
        <v>11</v>
      </c>
      <c r="G121" t="s">
        <v>3230</v>
      </c>
      <c r="K121" t="s">
        <v>3374</v>
      </c>
    </row>
    <row r="122" spans="1:11" x14ac:dyDescent="0.25">
      <c r="A122" t="s">
        <v>3316</v>
      </c>
      <c r="B122" t="s">
        <v>1339</v>
      </c>
      <c r="C122" t="s">
        <v>3317</v>
      </c>
      <c r="D122" t="s">
        <v>60</v>
      </c>
      <c r="E122" t="s">
        <v>3246</v>
      </c>
      <c r="F122" t="s">
        <v>3247</v>
      </c>
      <c r="G122" t="s">
        <v>3230</v>
      </c>
    </row>
    <row r="123" spans="1:11" x14ac:dyDescent="0.25">
      <c r="A123" t="s">
        <v>3231</v>
      </c>
      <c r="B123" t="s">
        <v>1340</v>
      </c>
      <c r="C123" t="s">
        <v>3262</v>
      </c>
      <c r="D123" t="s">
        <v>11</v>
      </c>
      <c r="G123" t="s">
        <v>3230</v>
      </c>
      <c r="K123" t="s">
        <v>3375</v>
      </c>
    </row>
    <row r="124" spans="1:11" x14ac:dyDescent="0.25">
      <c r="A124" t="s">
        <v>3319</v>
      </c>
      <c r="B124" t="s">
        <v>1341</v>
      </c>
      <c r="C124" t="s">
        <v>3320</v>
      </c>
      <c r="D124" t="s">
        <v>61</v>
      </c>
      <c r="E124" t="s">
        <v>3276</v>
      </c>
      <c r="F124" t="s">
        <v>3277</v>
      </c>
      <c r="G124" t="s">
        <v>3230</v>
      </c>
      <c r="H124" t="s">
        <v>3278</v>
      </c>
      <c r="I124" t="s">
        <v>3279</v>
      </c>
      <c r="J124" t="s">
        <v>3280</v>
      </c>
      <c r="K124" t="s">
        <v>3373</v>
      </c>
    </row>
    <row r="125" spans="1:11" x14ac:dyDescent="0.25">
      <c r="A125" t="s">
        <v>3231</v>
      </c>
      <c r="B125" t="s">
        <v>1351</v>
      </c>
      <c r="C125" t="s">
        <v>3262</v>
      </c>
      <c r="D125" t="s">
        <v>11</v>
      </c>
      <c r="G125" t="s">
        <v>3230</v>
      </c>
      <c r="K125" t="s">
        <v>3376</v>
      </c>
    </row>
    <row r="126" spans="1:11" x14ac:dyDescent="0.25">
      <c r="A126" t="s">
        <v>3240</v>
      </c>
    </row>
    <row r="127" spans="1:11" x14ac:dyDescent="0.25">
      <c r="A127" t="s">
        <v>3240</v>
      </c>
    </row>
    <row r="128" spans="1:11" x14ac:dyDescent="0.25">
      <c r="A128" t="s">
        <v>3226</v>
      </c>
      <c r="B128" t="s">
        <v>3377</v>
      </c>
      <c r="C128" t="s">
        <v>3378</v>
      </c>
      <c r="D128" t="s">
        <v>3379</v>
      </c>
      <c r="G128" t="s">
        <v>3230</v>
      </c>
    </row>
    <row r="129" spans="1:12" x14ac:dyDescent="0.25">
      <c r="A129" t="s">
        <v>3380</v>
      </c>
      <c r="B129" t="s">
        <v>1352</v>
      </c>
      <c r="C129" t="s">
        <v>3381</v>
      </c>
      <c r="D129" t="s">
        <v>71</v>
      </c>
      <c r="E129" t="s">
        <v>3246</v>
      </c>
      <c r="F129" t="s">
        <v>3247</v>
      </c>
      <c r="G129" t="s">
        <v>3230</v>
      </c>
      <c r="K129" t="s">
        <v>3296</v>
      </c>
    </row>
    <row r="130" spans="1:12" x14ac:dyDescent="0.25">
      <c r="A130" t="s">
        <v>3380</v>
      </c>
      <c r="B130" t="s">
        <v>1353</v>
      </c>
      <c r="C130" t="s">
        <v>3382</v>
      </c>
      <c r="D130" t="s">
        <v>71</v>
      </c>
      <c r="E130" t="s">
        <v>3246</v>
      </c>
      <c r="F130" t="s">
        <v>3247</v>
      </c>
      <c r="G130" t="s">
        <v>3230</v>
      </c>
      <c r="K130" t="s">
        <v>3323</v>
      </c>
    </row>
    <row r="131" spans="1:12" x14ac:dyDescent="0.25">
      <c r="A131" t="s">
        <v>3380</v>
      </c>
      <c r="B131" t="s">
        <v>1354</v>
      </c>
      <c r="C131" t="s">
        <v>3383</v>
      </c>
      <c r="D131" t="s">
        <v>71</v>
      </c>
      <c r="E131" t="s">
        <v>3246</v>
      </c>
      <c r="F131" t="s">
        <v>3247</v>
      </c>
      <c r="G131" t="s">
        <v>3230</v>
      </c>
      <c r="K131" t="s">
        <v>3334</v>
      </c>
    </row>
    <row r="132" spans="1:12" x14ac:dyDescent="0.25">
      <c r="A132" t="s">
        <v>3380</v>
      </c>
      <c r="B132" t="s">
        <v>1355</v>
      </c>
      <c r="C132" t="s">
        <v>3381</v>
      </c>
      <c r="D132" t="s">
        <v>71</v>
      </c>
      <c r="E132" t="s">
        <v>3246</v>
      </c>
      <c r="F132" t="s">
        <v>3247</v>
      </c>
      <c r="G132" t="s">
        <v>3230</v>
      </c>
      <c r="K132" t="s">
        <v>3345</v>
      </c>
    </row>
    <row r="133" spans="1:12" x14ac:dyDescent="0.25">
      <c r="A133" t="s">
        <v>3380</v>
      </c>
      <c r="B133" t="s">
        <v>1356</v>
      </c>
      <c r="C133" t="s">
        <v>3382</v>
      </c>
      <c r="D133" t="s">
        <v>71</v>
      </c>
      <c r="E133" t="s">
        <v>3246</v>
      </c>
      <c r="F133" t="s">
        <v>3247</v>
      </c>
      <c r="G133" t="s">
        <v>3230</v>
      </c>
      <c r="K133" t="s">
        <v>3356</v>
      </c>
    </row>
    <row r="134" spans="1:12" x14ac:dyDescent="0.25">
      <c r="A134" t="s">
        <v>3380</v>
      </c>
      <c r="B134" t="s">
        <v>1357</v>
      </c>
      <c r="C134" t="s">
        <v>3383</v>
      </c>
      <c r="D134" t="s">
        <v>71</v>
      </c>
      <c r="E134" t="s">
        <v>3246</v>
      </c>
      <c r="F134" t="s">
        <v>3247</v>
      </c>
      <c r="G134" t="s">
        <v>3230</v>
      </c>
      <c r="K134" t="s">
        <v>3367</v>
      </c>
    </row>
    <row r="135" spans="1:12" x14ac:dyDescent="0.25">
      <c r="A135" t="s">
        <v>3384</v>
      </c>
      <c r="B135" t="s">
        <v>1358</v>
      </c>
      <c r="C135" t="s">
        <v>3385</v>
      </c>
      <c r="D135" t="s">
        <v>72</v>
      </c>
      <c r="E135" t="s">
        <v>3276</v>
      </c>
      <c r="F135" t="s">
        <v>3277</v>
      </c>
      <c r="G135" t="s">
        <v>3230</v>
      </c>
      <c r="H135" t="s">
        <v>3278</v>
      </c>
      <c r="I135" t="s">
        <v>3279</v>
      </c>
      <c r="J135" t="s">
        <v>3280</v>
      </c>
      <c r="K135" t="s">
        <v>3386</v>
      </c>
    </row>
    <row r="136" spans="1:12" x14ac:dyDescent="0.25">
      <c r="A136" t="s">
        <v>3231</v>
      </c>
      <c r="B136" t="s">
        <v>1376</v>
      </c>
      <c r="C136" t="s">
        <v>3262</v>
      </c>
      <c r="D136" t="s">
        <v>11</v>
      </c>
      <c r="G136" t="s">
        <v>3230</v>
      </c>
      <c r="K136" t="s">
        <v>3387</v>
      </c>
    </row>
    <row r="137" spans="1:12" x14ac:dyDescent="0.25">
      <c r="A137" t="s">
        <v>3231</v>
      </c>
      <c r="B137" t="s">
        <v>1377</v>
      </c>
      <c r="C137" t="s">
        <v>3388</v>
      </c>
      <c r="D137" t="s">
        <v>90</v>
      </c>
      <c r="G137" t="s">
        <v>3230</v>
      </c>
      <c r="K137" t="s">
        <v>3386</v>
      </c>
      <c r="L137" t="s">
        <v>3389</v>
      </c>
    </row>
    <row r="138" spans="1:12" x14ac:dyDescent="0.25">
      <c r="A138" t="s">
        <v>3390</v>
      </c>
      <c r="B138" t="s">
        <v>1378</v>
      </c>
      <c r="C138" t="s">
        <v>3391</v>
      </c>
      <c r="D138" t="s">
        <v>91</v>
      </c>
      <c r="E138" t="s">
        <v>3246</v>
      </c>
      <c r="F138" t="s">
        <v>3247</v>
      </c>
      <c r="G138" t="s">
        <v>3230</v>
      </c>
      <c r="K138" t="s">
        <v>3296</v>
      </c>
    </row>
    <row r="139" spans="1:12" x14ac:dyDescent="0.25">
      <c r="A139" t="s">
        <v>3231</v>
      </c>
      <c r="B139" t="s">
        <v>1379</v>
      </c>
      <c r="C139" t="s">
        <v>3392</v>
      </c>
      <c r="D139" t="s">
        <v>92</v>
      </c>
      <c r="G139" t="s">
        <v>3230</v>
      </c>
      <c r="K139" t="s">
        <v>3393</v>
      </c>
      <c r="L139" t="s">
        <v>3389</v>
      </c>
    </row>
    <row r="140" spans="1:12" x14ac:dyDescent="0.25">
      <c r="A140" t="s">
        <v>3390</v>
      </c>
      <c r="B140" t="s">
        <v>1380</v>
      </c>
      <c r="C140" t="s">
        <v>3394</v>
      </c>
      <c r="D140" t="s">
        <v>91</v>
      </c>
      <c r="E140" t="s">
        <v>3246</v>
      </c>
      <c r="F140" t="s">
        <v>3247</v>
      </c>
      <c r="G140" t="s">
        <v>3230</v>
      </c>
      <c r="K140" t="s">
        <v>3323</v>
      </c>
    </row>
    <row r="141" spans="1:12" x14ac:dyDescent="0.25">
      <c r="A141" t="s">
        <v>3231</v>
      </c>
      <c r="B141" t="s">
        <v>1381</v>
      </c>
      <c r="C141" t="s">
        <v>3392</v>
      </c>
      <c r="D141" t="s">
        <v>92</v>
      </c>
      <c r="G141" t="s">
        <v>3230</v>
      </c>
      <c r="K141" t="s">
        <v>3395</v>
      </c>
      <c r="L141" t="s">
        <v>3389</v>
      </c>
    </row>
    <row r="142" spans="1:12" x14ac:dyDescent="0.25">
      <c r="A142" t="s">
        <v>3390</v>
      </c>
      <c r="B142" t="s">
        <v>1382</v>
      </c>
      <c r="C142" t="s">
        <v>3396</v>
      </c>
      <c r="D142" t="s">
        <v>91</v>
      </c>
      <c r="E142" t="s">
        <v>3246</v>
      </c>
      <c r="F142" t="s">
        <v>3247</v>
      </c>
      <c r="G142" t="s">
        <v>3230</v>
      </c>
      <c r="K142" t="s">
        <v>3334</v>
      </c>
    </row>
    <row r="143" spans="1:12" x14ac:dyDescent="0.25">
      <c r="A143" t="s">
        <v>3231</v>
      </c>
      <c r="B143" t="s">
        <v>1383</v>
      </c>
      <c r="C143" t="s">
        <v>3392</v>
      </c>
      <c r="D143" t="s">
        <v>92</v>
      </c>
      <c r="G143" t="s">
        <v>3230</v>
      </c>
      <c r="K143" t="s">
        <v>3397</v>
      </c>
      <c r="L143" t="s">
        <v>3389</v>
      </c>
    </row>
    <row r="144" spans="1:12" x14ac:dyDescent="0.25">
      <c r="A144" t="s">
        <v>3390</v>
      </c>
      <c r="B144" t="s">
        <v>1384</v>
      </c>
      <c r="C144" t="s">
        <v>3391</v>
      </c>
      <c r="D144" t="s">
        <v>91</v>
      </c>
      <c r="E144" t="s">
        <v>3246</v>
      </c>
      <c r="F144" t="s">
        <v>3247</v>
      </c>
      <c r="G144" t="s">
        <v>3230</v>
      </c>
      <c r="K144" t="s">
        <v>3345</v>
      </c>
    </row>
    <row r="145" spans="1:12" x14ac:dyDescent="0.25">
      <c r="A145" t="s">
        <v>3231</v>
      </c>
      <c r="B145" t="s">
        <v>1385</v>
      </c>
      <c r="C145" t="s">
        <v>3392</v>
      </c>
      <c r="D145" t="s">
        <v>92</v>
      </c>
      <c r="G145" t="s">
        <v>3230</v>
      </c>
      <c r="K145" t="s">
        <v>3398</v>
      </c>
      <c r="L145" t="s">
        <v>3389</v>
      </c>
    </row>
    <row r="146" spans="1:12" x14ac:dyDescent="0.25">
      <c r="A146" t="s">
        <v>3390</v>
      </c>
      <c r="B146" t="s">
        <v>1386</v>
      </c>
      <c r="C146" t="s">
        <v>3394</v>
      </c>
      <c r="D146" t="s">
        <v>91</v>
      </c>
      <c r="E146" t="s">
        <v>3246</v>
      </c>
      <c r="F146" t="s">
        <v>3247</v>
      </c>
      <c r="G146" t="s">
        <v>3230</v>
      </c>
      <c r="K146" t="s">
        <v>3356</v>
      </c>
    </row>
    <row r="147" spans="1:12" x14ac:dyDescent="0.25">
      <c r="A147" t="s">
        <v>3231</v>
      </c>
      <c r="B147" t="s">
        <v>1387</v>
      </c>
      <c r="C147" t="s">
        <v>3392</v>
      </c>
      <c r="D147" t="s">
        <v>92</v>
      </c>
      <c r="G147" t="s">
        <v>3230</v>
      </c>
      <c r="K147" t="s">
        <v>3399</v>
      </c>
      <c r="L147" t="s">
        <v>3389</v>
      </c>
    </row>
    <row r="148" spans="1:12" x14ac:dyDescent="0.25">
      <c r="A148" t="s">
        <v>3390</v>
      </c>
      <c r="B148" t="s">
        <v>1388</v>
      </c>
      <c r="C148" t="s">
        <v>3396</v>
      </c>
      <c r="D148" t="s">
        <v>91</v>
      </c>
      <c r="E148" t="s">
        <v>3246</v>
      </c>
      <c r="F148" t="s">
        <v>3247</v>
      </c>
      <c r="G148" t="s">
        <v>3230</v>
      </c>
      <c r="K148" t="s">
        <v>3367</v>
      </c>
    </row>
    <row r="149" spans="1:12" x14ac:dyDescent="0.25">
      <c r="A149" t="s">
        <v>3231</v>
      </c>
      <c r="B149" t="s">
        <v>1389</v>
      </c>
      <c r="C149" t="s">
        <v>3392</v>
      </c>
      <c r="D149" t="s">
        <v>92</v>
      </c>
      <c r="G149" t="s">
        <v>3230</v>
      </c>
      <c r="K149" t="s">
        <v>3400</v>
      </c>
      <c r="L149" t="s">
        <v>3389</v>
      </c>
    </row>
    <row r="150" spans="1:12" x14ac:dyDescent="0.25">
      <c r="A150" t="s">
        <v>3401</v>
      </c>
      <c r="B150" t="s">
        <v>1390</v>
      </c>
      <c r="C150" t="s">
        <v>3402</v>
      </c>
      <c r="D150" t="s">
        <v>93</v>
      </c>
      <c r="E150" t="s">
        <v>3246</v>
      </c>
      <c r="F150" t="s">
        <v>3247</v>
      </c>
      <c r="G150" t="s">
        <v>3230</v>
      </c>
    </row>
    <row r="151" spans="1:12" x14ac:dyDescent="0.25">
      <c r="A151" t="s">
        <v>3231</v>
      </c>
      <c r="B151" t="s">
        <v>1391</v>
      </c>
      <c r="C151" t="s">
        <v>3403</v>
      </c>
      <c r="D151" t="s">
        <v>94</v>
      </c>
      <c r="G151" t="s">
        <v>3230</v>
      </c>
      <c r="K151" t="s">
        <v>3404</v>
      </c>
    </row>
    <row r="152" spans="1:12" x14ac:dyDescent="0.25">
      <c r="A152" t="s">
        <v>3405</v>
      </c>
      <c r="B152" t="s">
        <v>1392</v>
      </c>
      <c r="C152" t="s">
        <v>3406</v>
      </c>
      <c r="D152" t="s">
        <v>95</v>
      </c>
      <c r="E152" t="s">
        <v>3276</v>
      </c>
      <c r="F152" t="s">
        <v>3277</v>
      </c>
      <c r="G152" t="s">
        <v>3230</v>
      </c>
      <c r="H152" t="s">
        <v>3278</v>
      </c>
      <c r="I152" t="s">
        <v>3279</v>
      </c>
      <c r="J152" t="s">
        <v>3280</v>
      </c>
      <c r="K152" t="s">
        <v>3296</v>
      </c>
    </row>
    <row r="153" spans="1:12" x14ac:dyDescent="0.25">
      <c r="A153" t="s">
        <v>3231</v>
      </c>
      <c r="B153" t="s">
        <v>1399</v>
      </c>
      <c r="C153" t="s">
        <v>3262</v>
      </c>
      <c r="D153" t="s">
        <v>11</v>
      </c>
      <c r="G153" t="s">
        <v>3230</v>
      </c>
      <c r="K153" t="s">
        <v>3407</v>
      </c>
    </row>
    <row r="154" spans="1:12" x14ac:dyDescent="0.25">
      <c r="A154" t="s">
        <v>3405</v>
      </c>
      <c r="B154" t="s">
        <v>1400</v>
      </c>
      <c r="C154" t="s">
        <v>3408</v>
      </c>
      <c r="D154" t="s">
        <v>95</v>
      </c>
      <c r="E154" t="s">
        <v>3276</v>
      </c>
      <c r="F154" t="s">
        <v>3277</v>
      </c>
      <c r="G154" t="s">
        <v>3230</v>
      </c>
      <c r="H154" t="s">
        <v>3278</v>
      </c>
      <c r="I154" t="s">
        <v>3279</v>
      </c>
      <c r="J154" t="s">
        <v>3280</v>
      </c>
      <c r="K154" t="s">
        <v>3323</v>
      </c>
    </row>
    <row r="155" spans="1:12" x14ac:dyDescent="0.25">
      <c r="A155" t="s">
        <v>3231</v>
      </c>
      <c r="B155" t="s">
        <v>1407</v>
      </c>
      <c r="C155" t="s">
        <v>3262</v>
      </c>
      <c r="D155" t="s">
        <v>11</v>
      </c>
      <c r="G155" t="s">
        <v>3230</v>
      </c>
      <c r="K155" t="s">
        <v>3409</v>
      </c>
    </row>
    <row r="156" spans="1:12" x14ac:dyDescent="0.25">
      <c r="A156" t="s">
        <v>3405</v>
      </c>
      <c r="B156" t="s">
        <v>1408</v>
      </c>
      <c r="C156" t="s">
        <v>3410</v>
      </c>
      <c r="D156" t="s">
        <v>95</v>
      </c>
      <c r="E156" t="s">
        <v>3276</v>
      </c>
      <c r="F156" t="s">
        <v>3277</v>
      </c>
      <c r="G156" t="s">
        <v>3230</v>
      </c>
      <c r="H156" t="s">
        <v>3278</v>
      </c>
      <c r="I156" t="s">
        <v>3279</v>
      </c>
      <c r="J156" t="s">
        <v>3280</v>
      </c>
      <c r="K156" t="s">
        <v>3334</v>
      </c>
    </row>
    <row r="157" spans="1:12" x14ac:dyDescent="0.25">
      <c r="A157" t="s">
        <v>3231</v>
      </c>
      <c r="B157" t="s">
        <v>1415</v>
      </c>
      <c r="C157" t="s">
        <v>3262</v>
      </c>
      <c r="D157" t="s">
        <v>11</v>
      </c>
      <c r="G157" t="s">
        <v>3230</v>
      </c>
      <c r="K157" t="s">
        <v>3411</v>
      </c>
    </row>
    <row r="158" spans="1:12" x14ac:dyDescent="0.25">
      <c r="A158" t="s">
        <v>3405</v>
      </c>
      <c r="B158" t="s">
        <v>1416</v>
      </c>
      <c r="C158" t="s">
        <v>3406</v>
      </c>
      <c r="D158" t="s">
        <v>95</v>
      </c>
      <c r="E158" t="s">
        <v>3276</v>
      </c>
      <c r="F158" t="s">
        <v>3277</v>
      </c>
      <c r="G158" t="s">
        <v>3230</v>
      </c>
      <c r="H158" t="s">
        <v>3278</v>
      </c>
      <c r="I158" t="s">
        <v>3279</v>
      </c>
      <c r="J158" t="s">
        <v>3280</v>
      </c>
      <c r="K158" t="s">
        <v>3345</v>
      </c>
    </row>
    <row r="159" spans="1:12" x14ac:dyDescent="0.25">
      <c r="A159" t="s">
        <v>3231</v>
      </c>
      <c r="B159" t="s">
        <v>1423</v>
      </c>
      <c r="C159" t="s">
        <v>3262</v>
      </c>
      <c r="D159" t="s">
        <v>11</v>
      </c>
      <c r="G159" t="s">
        <v>3230</v>
      </c>
      <c r="K159" t="s">
        <v>3412</v>
      </c>
    </row>
    <row r="160" spans="1:12" x14ac:dyDescent="0.25">
      <c r="A160" t="s">
        <v>3405</v>
      </c>
      <c r="B160" t="s">
        <v>1424</v>
      </c>
      <c r="C160" t="s">
        <v>3408</v>
      </c>
      <c r="D160" t="s">
        <v>95</v>
      </c>
      <c r="E160" t="s">
        <v>3276</v>
      </c>
      <c r="F160" t="s">
        <v>3277</v>
      </c>
      <c r="G160" t="s">
        <v>3230</v>
      </c>
      <c r="H160" t="s">
        <v>3278</v>
      </c>
      <c r="I160" t="s">
        <v>3279</v>
      </c>
      <c r="J160" t="s">
        <v>3280</v>
      </c>
      <c r="K160" t="s">
        <v>3356</v>
      </c>
    </row>
    <row r="161" spans="1:11" x14ac:dyDescent="0.25">
      <c r="A161" t="s">
        <v>3231</v>
      </c>
      <c r="B161" t="s">
        <v>1431</v>
      </c>
      <c r="C161" t="s">
        <v>3262</v>
      </c>
      <c r="D161" t="s">
        <v>11</v>
      </c>
      <c r="G161" t="s">
        <v>3230</v>
      </c>
      <c r="K161" t="s">
        <v>3413</v>
      </c>
    </row>
    <row r="162" spans="1:11" x14ac:dyDescent="0.25">
      <c r="A162" t="s">
        <v>3405</v>
      </c>
      <c r="B162" t="s">
        <v>1432</v>
      </c>
      <c r="C162" t="s">
        <v>3410</v>
      </c>
      <c r="D162" t="s">
        <v>95</v>
      </c>
      <c r="E162" t="s">
        <v>3276</v>
      </c>
      <c r="F162" t="s">
        <v>3277</v>
      </c>
      <c r="G162" t="s">
        <v>3230</v>
      </c>
      <c r="H162" t="s">
        <v>3278</v>
      </c>
      <c r="I162" t="s">
        <v>3279</v>
      </c>
      <c r="J162" t="s">
        <v>3280</v>
      </c>
      <c r="K162" t="s">
        <v>3367</v>
      </c>
    </row>
    <row r="163" spans="1:11" x14ac:dyDescent="0.25">
      <c r="A163" t="s">
        <v>3231</v>
      </c>
      <c r="B163" t="s">
        <v>1439</v>
      </c>
      <c r="C163" t="s">
        <v>3262</v>
      </c>
      <c r="D163" t="s">
        <v>11</v>
      </c>
      <c r="G163" t="s">
        <v>3230</v>
      </c>
      <c r="K163" t="s">
        <v>3414</v>
      </c>
    </row>
    <row r="164" spans="1:11" x14ac:dyDescent="0.25">
      <c r="A164" t="s">
        <v>3240</v>
      </c>
    </row>
    <row r="165" spans="1:11" x14ac:dyDescent="0.25">
      <c r="A165" t="s">
        <v>3226</v>
      </c>
      <c r="B165" t="s">
        <v>3415</v>
      </c>
      <c r="C165" t="s">
        <v>3416</v>
      </c>
      <c r="D165" t="s">
        <v>3417</v>
      </c>
      <c r="G165" t="s">
        <v>3230</v>
      </c>
    </row>
    <row r="166" spans="1:11" x14ac:dyDescent="0.25">
      <c r="A166" t="s">
        <v>3418</v>
      </c>
      <c r="B166" t="s">
        <v>1440</v>
      </c>
      <c r="C166" t="s">
        <v>3419</v>
      </c>
      <c r="D166" t="s">
        <v>102</v>
      </c>
      <c r="E166" t="s">
        <v>3276</v>
      </c>
      <c r="F166" t="s">
        <v>3277</v>
      </c>
      <c r="G166" t="s">
        <v>3230</v>
      </c>
      <c r="H166" t="s">
        <v>3278</v>
      </c>
      <c r="I166" t="s">
        <v>3279</v>
      </c>
      <c r="J166" t="s">
        <v>3280</v>
      </c>
    </row>
    <row r="167" spans="1:11" x14ac:dyDescent="0.25">
      <c r="A167" t="s">
        <v>3231</v>
      </c>
      <c r="B167" t="s">
        <v>1453</v>
      </c>
      <c r="C167" t="s">
        <v>3262</v>
      </c>
      <c r="D167" t="s">
        <v>11</v>
      </c>
      <c r="G167" t="s">
        <v>3230</v>
      </c>
      <c r="K167" t="s">
        <v>3420</v>
      </c>
    </row>
    <row r="168" spans="1:11" x14ac:dyDescent="0.25">
      <c r="A168" t="s">
        <v>3421</v>
      </c>
      <c r="B168" t="s">
        <v>1454</v>
      </c>
      <c r="C168" t="s">
        <v>3422</v>
      </c>
      <c r="D168" t="s">
        <v>115</v>
      </c>
      <c r="E168" t="s">
        <v>3246</v>
      </c>
      <c r="F168" t="s">
        <v>3247</v>
      </c>
      <c r="G168" t="s">
        <v>3230</v>
      </c>
    </row>
    <row r="169" spans="1:11" x14ac:dyDescent="0.25">
      <c r="A169" t="s">
        <v>3423</v>
      </c>
      <c r="B169" t="s">
        <v>1455</v>
      </c>
      <c r="C169" t="s">
        <v>3424</v>
      </c>
      <c r="D169" t="s">
        <v>116</v>
      </c>
      <c r="E169" t="s">
        <v>3246</v>
      </c>
      <c r="F169" t="s">
        <v>3247</v>
      </c>
      <c r="G169" t="s">
        <v>3230</v>
      </c>
      <c r="K169" t="s">
        <v>3425</v>
      </c>
    </row>
    <row r="170" spans="1:11" x14ac:dyDescent="0.25">
      <c r="A170" t="s">
        <v>3426</v>
      </c>
      <c r="B170" t="s">
        <v>1456</v>
      </c>
      <c r="C170" t="s">
        <v>3427</v>
      </c>
      <c r="D170" t="s">
        <v>117</v>
      </c>
      <c r="E170" t="s">
        <v>3246</v>
      </c>
      <c r="F170" t="s">
        <v>3247</v>
      </c>
      <c r="G170" t="s">
        <v>3230</v>
      </c>
      <c r="K170" t="s">
        <v>3428</v>
      </c>
    </row>
    <row r="171" spans="1:11" x14ac:dyDescent="0.25">
      <c r="A171" t="s">
        <v>3423</v>
      </c>
      <c r="B171" t="s">
        <v>1457</v>
      </c>
      <c r="C171" t="s">
        <v>3429</v>
      </c>
      <c r="D171" t="s">
        <v>116</v>
      </c>
      <c r="E171" t="s">
        <v>3246</v>
      </c>
      <c r="F171" t="s">
        <v>3247</v>
      </c>
      <c r="G171" t="s">
        <v>3230</v>
      </c>
      <c r="K171" t="s">
        <v>3430</v>
      </c>
    </row>
    <row r="172" spans="1:11" x14ac:dyDescent="0.25">
      <c r="A172" t="s">
        <v>3426</v>
      </c>
      <c r="B172" t="s">
        <v>1458</v>
      </c>
      <c r="C172" t="s">
        <v>3431</v>
      </c>
      <c r="D172" t="s">
        <v>117</v>
      </c>
      <c r="E172" t="s">
        <v>3246</v>
      </c>
      <c r="F172" t="s">
        <v>3247</v>
      </c>
      <c r="G172" t="s">
        <v>3230</v>
      </c>
      <c r="K172" t="s">
        <v>3432</v>
      </c>
    </row>
    <row r="173" spans="1:11" x14ac:dyDescent="0.25">
      <c r="A173" t="s">
        <v>3423</v>
      </c>
      <c r="B173" t="s">
        <v>1459</v>
      </c>
      <c r="C173" t="s">
        <v>3433</v>
      </c>
      <c r="D173" t="s">
        <v>116</v>
      </c>
      <c r="E173" t="s">
        <v>3246</v>
      </c>
      <c r="F173" t="s">
        <v>3247</v>
      </c>
      <c r="G173" t="s">
        <v>3230</v>
      </c>
      <c r="K173" t="s">
        <v>3434</v>
      </c>
    </row>
    <row r="174" spans="1:11" x14ac:dyDescent="0.25">
      <c r="A174" t="s">
        <v>3426</v>
      </c>
      <c r="B174" t="s">
        <v>1460</v>
      </c>
      <c r="C174" t="s">
        <v>3435</v>
      </c>
      <c r="D174" t="s">
        <v>117</v>
      </c>
      <c r="E174" t="s">
        <v>3246</v>
      </c>
      <c r="F174" t="s">
        <v>3247</v>
      </c>
      <c r="G174" t="s">
        <v>3230</v>
      </c>
      <c r="K174" t="s">
        <v>3436</v>
      </c>
    </row>
    <row r="175" spans="1:11" x14ac:dyDescent="0.25">
      <c r="A175" t="s">
        <v>3423</v>
      </c>
      <c r="B175" t="s">
        <v>1461</v>
      </c>
      <c r="C175" t="s">
        <v>3437</v>
      </c>
      <c r="D175" t="s">
        <v>116</v>
      </c>
      <c r="E175" t="s">
        <v>3246</v>
      </c>
      <c r="F175" t="s">
        <v>3247</v>
      </c>
      <c r="G175" t="s">
        <v>3230</v>
      </c>
      <c r="K175" t="s">
        <v>3438</v>
      </c>
    </row>
    <row r="176" spans="1:11" x14ac:dyDescent="0.25">
      <c r="A176" t="s">
        <v>3426</v>
      </c>
      <c r="B176" t="s">
        <v>1462</v>
      </c>
      <c r="C176" t="s">
        <v>3439</v>
      </c>
      <c r="D176" t="s">
        <v>117</v>
      </c>
      <c r="E176" t="s">
        <v>3246</v>
      </c>
      <c r="F176" t="s">
        <v>3247</v>
      </c>
      <c r="G176" t="s">
        <v>3230</v>
      </c>
      <c r="K176" t="s">
        <v>3440</v>
      </c>
    </row>
    <row r="177" spans="1:11" x14ac:dyDescent="0.25">
      <c r="A177" t="s">
        <v>3423</v>
      </c>
      <c r="B177" t="s">
        <v>1463</v>
      </c>
      <c r="C177" t="s">
        <v>3429</v>
      </c>
      <c r="D177" t="s">
        <v>116</v>
      </c>
      <c r="E177" t="s">
        <v>3246</v>
      </c>
      <c r="F177" t="s">
        <v>3247</v>
      </c>
      <c r="G177" t="s">
        <v>3230</v>
      </c>
      <c r="K177" t="s">
        <v>3441</v>
      </c>
    </row>
    <row r="178" spans="1:11" x14ac:dyDescent="0.25">
      <c r="A178" t="s">
        <v>3426</v>
      </c>
      <c r="B178" t="s">
        <v>1464</v>
      </c>
      <c r="C178" t="s">
        <v>3431</v>
      </c>
      <c r="D178" t="s">
        <v>117</v>
      </c>
      <c r="E178" t="s">
        <v>3246</v>
      </c>
      <c r="F178" t="s">
        <v>3247</v>
      </c>
      <c r="G178" t="s">
        <v>3230</v>
      </c>
      <c r="K178" t="s">
        <v>3442</v>
      </c>
    </row>
    <row r="179" spans="1:11" x14ac:dyDescent="0.25">
      <c r="A179" t="s">
        <v>3423</v>
      </c>
      <c r="B179" t="s">
        <v>1465</v>
      </c>
      <c r="C179" t="s">
        <v>3433</v>
      </c>
      <c r="D179" t="s">
        <v>116</v>
      </c>
      <c r="E179" t="s">
        <v>3246</v>
      </c>
      <c r="F179" t="s">
        <v>3247</v>
      </c>
      <c r="G179" t="s">
        <v>3230</v>
      </c>
      <c r="K179" t="s">
        <v>3443</v>
      </c>
    </row>
    <row r="180" spans="1:11" x14ac:dyDescent="0.25">
      <c r="A180" t="s">
        <v>3426</v>
      </c>
      <c r="B180" t="s">
        <v>1466</v>
      </c>
      <c r="C180" t="s">
        <v>3435</v>
      </c>
      <c r="D180" t="s">
        <v>117</v>
      </c>
      <c r="E180" t="s">
        <v>3246</v>
      </c>
      <c r="F180" t="s">
        <v>3247</v>
      </c>
      <c r="G180" t="s">
        <v>3230</v>
      </c>
      <c r="K180" t="s">
        <v>3444</v>
      </c>
    </row>
    <row r="181" spans="1:11" x14ac:dyDescent="0.25">
      <c r="A181" t="s">
        <v>3231</v>
      </c>
      <c r="B181" t="s">
        <v>1467</v>
      </c>
      <c r="C181" t="s">
        <v>3445</v>
      </c>
      <c r="D181" t="s">
        <v>118</v>
      </c>
      <c r="G181" t="s">
        <v>3230</v>
      </c>
      <c r="K181" t="s">
        <v>3446</v>
      </c>
    </row>
    <row r="182" spans="1:11" x14ac:dyDescent="0.25">
      <c r="A182" t="s">
        <v>3231</v>
      </c>
      <c r="B182" t="s">
        <v>1468</v>
      </c>
      <c r="C182" t="s">
        <v>3447</v>
      </c>
      <c r="D182" t="s">
        <v>119</v>
      </c>
      <c r="G182" t="s">
        <v>3230</v>
      </c>
      <c r="K182" t="s">
        <v>3448</v>
      </c>
    </row>
    <row r="183" spans="1:11" x14ac:dyDescent="0.25">
      <c r="A183" t="s">
        <v>3240</v>
      </c>
    </row>
    <row r="184" spans="1:11" x14ac:dyDescent="0.25">
      <c r="A184" t="s">
        <v>3226</v>
      </c>
      <c r="B184" t="s">
        <v>3449</v>
      </c>
      <c r="C184" t="s">
        <v>3450</v>
      </c>
      <c r="D184" t="s">
        <v>3451</v>
      </c>
      <c r="G184" t="s">
        <v>3230</v>
      </c>
    </row>
    <row r="185" spans="1:11" x14ac:dyDescent="0.25">
      <c r="A185" t="s">
        <v>3226</v>
      </c>
      <c r="B185" t="s">
        <v>3452</v>
      </c>
      <c r="C185" t="s">
        <v>2166</v>
      </c>
      <c r="D185" t="s">
        <v>497</v>
      </c>
      <c r="G185" t="s">
        <v>3230</v>
      </c>
      <c r="K185" t="s">
        <v>3296</v>
      </c>
    </row>
    <row r="186" spans="1:11" x14ac:dyDescent="0.25">
      <c r="A186" t="s">
        <v>3453</v>
      </c>
      <c r="B186" t="s">
        <v>1469</v>
      </c>
      <c r="C186" t="s">
        <v>3454</v>
      </c>
      <c r="D186" t="s">
        <v>120</v>
      </c>
      <c r="E186" t="s">
        <v>3276</v>
      </c>
      <c r="F186" t="s">
        <v>3277</v>
      </c>
      <c r="G186" t="s">
        <v>3230</v>
      </c>
      <c r="H186" t="s">
        <v>3278</v>
      </c>
      <c r="I186" t="s">
        <v>3279</v>
      </c>
      <c r="J186" t="s">
        <v>3280</v>
      </c>
      <c r="K186" t="s">
        <v>3291</v>
      </c>
    </row>
    <row r="187" spans="1:11" x14ac:dyDescent="0.25">
      <c r="A187" t="s">
        <v>3231</v>
      </c>
      <c r="B187" t="s">
        <v>1478</v>
      </c>
      <c r="C187" t="s">
        <v>3262</v>
      </c>
      <c r="D187" t="s">
        <v>11</v>
      </c>
      <c r="G187" t="s">
        <v>3230</v>
      </c>
      <c r="K187" t="s">
        <v>3455</v>
      </c>
    </row>
    <row r="188" spans="1:11" x14ac:dyDescent="0.25">
      <c r="A188" t="s">
        <v>3456</v>
      </c>
      <c r="B188" t="s">
        <v>1479</v>
      </c>
      <c r="C188" t="s">
        <v>3457</v>
      </c>
      <c r="D188" t="s">
        <v>130</v>
      </c>
      <c r="E188" t="s">
        <v>3276</v>
      </c>
      <c r="F188" t="s">
        <v>3277</v>
      </c>
      <c r="G188" t="s">
        <v>3230</v>
      </c>
      <c r="H188" t="s">
        <v>3278</v>
      </c>
      <c r="I188" t="s">
        <v>3279</v>
      </c>
      <c r="J188" t="s">
        <v>3280</v>
      </c>
      <c r="K188" t="s">
        <v>3281</v>
      </c>
    </row>
    <row r="189" spans="1:11" x14ac:dyDescent="0.25">
      <c r="A189" t="s">
        <v>3231</v>
      </c>
      <c r="B189" t="s">
        <v>1489</v>
      </c>
      <c r="C189" t="s">
        <v>3262</v>
      </c>
      <c r="D189" t="s">
        <v>11</v>
      </c>
      <c r="G189" t="s">
        <v>3230</v>
      </c>
      <c r="K189" t="s">
        <v>3458</v>
      </c>
    </row>
    <row r="190" spans="1:11" x14ac:dyDescent="0.25">
      <c r="A190" t="s">
        <v>3231</v>
      </c>
      <c r="B190" t="s">
        <v>1490</v>
      </c>
      <c r="C190" t="s">
        <v>3459</v>
      </c>
      <c r="D190" t="s">
        <v>140</v>
      </c>
      <c r="G190" t="s">
        <v>3230</v>
      </c>
    </row>
    <row r="191" spans="1:11" x14ac:dyDescent="0.25">
      <c r="A191" t="s">
        <v>3460</v>
      </c>
      <c r="B191" t="s">
        <v>1491</v>
      </c>
      <c r="C191" t="s">
        <v>3461</v>
      </c>
      <c r="D191" t="s">
        <v>141</v>
      </c>
      <c r="E191" t="s">
        <v>3276</v>
      </c>
      <c r="F191" t="s">
        <v>3277</v>
      </c>
      <c r="G191" t="s">
        <v>3230</v>
      </c>
      <c r="H191" t="s">
        <v>3278</v>
      </c>
      <c r="I191" t="s">
        <v>3279</v>
      </c>
      <c r="J191" t="s">
        <v>3280</v>
      </c>
    </row>
    <row r="192" spans="1:11" x14ac:dyDescent="0.25">
      <c r="A192" t="s">
        <v>3231</v>
      </c>
      <c r="B192" t="s">
        <v>1507</v>
      </c>
      <c r="C192" t="s">
        <v>3262</v>
      </c>
      <c r="D192" t="s">
        <v>11</v>
      </c>
      <c r="G192" t="s">
        <v>3230</v>
      </c>
      <c r="K192" t="s">
        <v>3462</v>
      </c>
    </row>
    <row r="193" spans="1:11" x14ac:dyDescent="0.25">
      <c r="A193" t="s">
        <v>3463</v>
      </c>
      <c r="B193" t="s">
        <v>1508</v>
      </c>
      <c r="C193" t="s">
        <v>3464</v>
      </c>
      <c r="D193" t="s">
        <v>157</v>
      </c>
      <c r="E193" t="s">
        <v>3246</v>
      </c>
      <c r="F193" t="s">
        <v>3247</v>
      </c>
      <c r="G193" t="s">
        <v>3230</v>
      </c>
    </row>
    <row r="194" spans="1:11" x14ac:dyDescent="0.25">
      <c r="A194" t="s">
        <v>3240</v>
      </c>
    </row>
    <row r="195" spans="1:11" x14ac:dyDescent="0.25">
      <c r="A195" t="s">
        <v>3226</v>
      </c>
      <c r="B195" t="s">
        <v>3465</v>
      </c>
      <c r="C195" t="s">
        <v>2167</v>
      </c>
      <c r="D195" t="s">
        <v>309</v>
      </c>
      <c r="G195" t="s">
        <v>3230</v>
      </c>
      <c r="K195" t="s">
        <v>3323</v>
      </c>
    </row>
    <row r="196" spans="1:11" x14ac:dyDescent="0.25">
      <c r="A196" t="s">
        <v>3453</v>
      </c>
      <c r="B196" t="s">
        <v>1509</v>
      </c>
      <c r="C196" t="s">
        <v>3454</v>
      </c>
      <c r="D196" t="s">
        <v>120</v>
      </c>
      <c r="E196" t="s">
        <v>3276</v>
      </c>
      <c r="F196" t="s">
        <v>3277</v>
      </c>
      <c r="G196" t="s">
        <v>3230</v>
      </c>
      <c r="H196" t="s">
        <v>3278</v>
      </c>
      <c r="I196" t="s">
        <v>3279</v>
      </c>
      <c r="J196" t="s">
        <v>3280</v>
      </c>
      <c r="K196" t="s">
        <v>3291</v>
      </c>
    </row>
    <row r="197" spans="1:11" x14ac:dyDescent="0.25">
      <c r="A197" t="s">
        <v>3231</v>
      </c>
      <c r="B197" t="s">
        <v>1519</v>
      </c>
      <c r="C197" t="s">
        <v>3262</v>
      </c>
      <c r="D197" t="s">
        <v>11</v>
      </c>
      <c r="G197" t="s">
        <v>3230</v>
      </c>
      <c r="K197" t="s">
        <v>3466</v>
      </c>
    </row>
    <row r="198" spans="1:11" x14ac:dyDescent="0.25">
      <c r="A198" t="s">
        <v>3456</v>
      </c>
      <c r="B198" t="s">
        <v>1520</v>
      </c>
      <c r="C198" t="s">
        <v>3457</v>
      </c>
      <c r="D198" t="s">
        <v>130</v>
      </c>
      <c r="E198" t="s">
        <v>3276</v>
      </c>
      <c r="F198" t="s">
        <v>3277</v>
      </c>
      <c r="G198" t="s">
        <v>3230</v>
      </c>
      <c r="H198" t="s">
        <v>3278</v>
      </c>
      <c r="I198" t="s">
        <v>3279</v>
      </c>
      <c r="J198" t="s">
        <v>3280</v>
      </c>
      <c r="K198" t="s">
        <v>3281</v>
      </c>
    </row>
    <row r="199" spans="1:11" x14ac:dyDescent="0.25">
      <c r="A199" t="s">
        <v>3231</v>
      </c>
      <c r="B199" t="s">
        <v>1530</v>
      </c>
      <c r="C199" t="s">
        <v>3262</v>
      </c>
      <c r="D199" t="s">
        <v>11</v>
      </c>
      <c r="G199" t="s">
        <v>3230</v>
      </c>
      <c r="K199" t="s">
        <v>3467</v>
      </c>
    </row>
    <row r="200" spans="1:11" x14ac:dyDescent="0.25">
      <c r="A200" t="s">
        <v>3231</v>
      </c>
      <c r="B200" t="s">
        <v>1531</v>
      </c>
      <c r="C200" t="s">
        <v>3459</v>
      </c>
      <c r="D200" t="s">
        <v>140</v>
      </c>
      <c r="G200" t="s">
        <v>3230</v>
      </c>
    </row>
    <row r="201" spans="1:11" x14ac:dyDescent="0.25">
      <c r="A201" t="s">
        <v>3460</v>
      </c>
      <c r="B201" t="s">
        <v>1532</v>
      </c>
      <c r="C201" t="s">
        <v>3461</v>
      </c>
      <c r="D201" t="s">
        <v>141</v>
      </c>
      <c r="E201" t="s">
        <v>3276</v>
      </c>
      <c r="F201" t="s">
        <v>3277</v>
      </c>
      <c r="G201" t="s">
        <v>3230</v>
      </c>
      <c r="H201" t="s">
        <v>3278</v>
      </c>
      <c r="I201" t="s">
        <v>3279</v>
      </c>
      <c r="J201" t="s">
        <v>3280</v>
      </c>
    </row>
    <row r="202" spans="1:11" x14ac:dyDescent="0.25">
      <c r="A202" t="s">
        <v>3231</v>
      </c>
      <c r="B202" t="s">
        <v>1548</v>
      </c>
      <c r="C202" t="s">
        <v>3262</v>
      </c>
      <c r="D202" t="s">
        <v>11</v>
      </c>
      <c r="G202" t="s">
        <v>3230</v>
      </c>
      <c r="K202" t="s">
        <v>3468</v>
      </c>
    </row>
    <row r="203" spans="1:11" x14ac:dyDescent="0.25">
      <c r="A203" t="s">
        <v>3463</v>
      </c>
      <c r="B203" t="s">
        <v>1549</v>
      </c>
      <c r="C203" t="s">
        <v>3464</v>
      </c>
      <c r="D203" t="s">
        <v>157</v>
      </c>
      <c r="E203" t="s">
        <v>3246</v>
      </c>
      <c r="F203" t="s">
        <v>3247</v>
      </c>
      <c r="G203" t="s">
        <v>3230</v>
      </c>
    </row>
    <row r="204" spans="1:11" x14ac:dyDescent="0.25">
      <c r="A204" t="s">
        <v>3240</v>
      </c>
    </row>
    <row r="205" spans="1:11" x14ac:dyDescent="0.25">
      <c r="A205" t="s">
        <v>3226</v>
      </c>
      <c r="B205" t="s">
        <v>3469</v>
      </c>
      <c r="C205" t="s">
        <v>2170</v>
      </c>
      <c r="D205" t="s">
        <v>2169</v>
      </c>
      <c r="G205" t="s">
        <v>3230</v>
      </c>
      <c r="K205" t="s">
        <v>3334</v>
      </c>
    </row>
    <row r="206" spans="1:11" x14ac:dyDescent="0.25">
      <c r="A206" t="s">
        <v>3453</v>
      </c>
      <c r="B206" t="s">
        <v>1550</v>
      </c>
      <c r="C206" t="s">
        <v>3454</v>
      </c>
      <c r="D206" t="s">
        <v>120</v>
      </c>
      <c r="E206" t="s">
        <v>3276</v>
      </c>
      <c r="F206" t="s">
        <v>3277</v>
      </c>
      <c r="G206" t="s">
        <v>3230</v>
      </c>
      <c r="H206" t="s">
        <v>3278</v>
      </c>
      <c r="I206" t="s">
        <v>3279</v>
      </c>
      <c r="J206" t="s">
        <v>3280</v>
      </c>
      <c r="K206" t="s">
        <v>3291</v>
      </c>
    </row>
    <row r="207" spans="1:11" x14ac:dyDescent="0.25">
      <c r="A207" t="s">
        <v>3231</v>
      </c>
      <c r="B207" t="s">
        <v>1560</v>
      </c>
      <c r="C207" t="s">
        <v>3262</v>
      </c>
      <c r="D207" t="s">
        <v>11</v>
      </c>
      <c r="G207" t="s">
        <v>3230</v>
      </c>
      <c r="K207" t="s">
        <v>3470</v>
      </c>
    </row>
    <row r="208" spans="1:11" x14ac:dyDescent="0.25">
      <c r="A208" t="s">
        <v>3456</v>
      </c>
      <c r="B208" t="s">
        <v>1561</v>
      </c>
      <c r="C208" t="s">
        <v>3457</v>
      </c>
      <c r="D208" t="s">
        <v>130</v>
      </c>
      <c r="E208" t="s">
        <v>3276</v>
      </c>
      <c r="F208" t="s">
        <v>3277</v>
      </c>
      <c r="G208" t="s">
        <v>3230</v>
      </c>
      <c r="H208" t="s">
        <v>3278</v>
      </c>
      <c r="I208" t="s">
        <v>3279</v>
      </c>
      <c r="J208" t="s">
        <v>3280</v>
      </c>
      <c r="K208" t="s">
        <v>3281</v>
      </c>
    </row>
    <row r="209" spans="1:11" x14ac:dyDescent="0.25">
      <c r="A209" t="s">
        <v>3231</v>
      </c>
      <c r="B209" t="s">
        <v>1571</v>
      </c>
      <c r="C209" t="s">
        <v>3262</v>
      </c>
      <c r="D209" t="s">
        <v>11</v>
      </c>
      <c r="G209" t="s">
        <v>3230</v>
      </c>
      <c r="K209" t="s">
        <v>3471</v>
      </c>
    </row>
    <row r="210" spans="1:11" x14ac:dyDescent="0.25">
      <c r="A210" t="s">
        <v>3231</v>
      </c>
      <c r="B210" t="s">
        <v>1572</v>
      </c>
      <c r="C210" t="s">
        <v>3459</v>
      </c>
      <c r="D210" t="s">
        <v>140</v>
      </c>
      <c r="G210" t="s">
        <v>3230</v>
      </c>
    </row>
    <row r="211" spans="1:11" x14ac:dyDescent="0.25">
      <c r="A211" t="s">
        <v>3460</v>
      </c>
      <c r="B211" t="s">
        <v>1573</v>
      </c>
      <c r="C211" t="s">
        <v>3461</v>
      </c>
      <c r="D211" t="s">
        <v>141</v>
      </c>
      <c r="E211" t="s">
        <v>3276</v>
      </c>
      <c r="F211" t="s">
        <v>3277</v>
      </c>
      <c r="G211" t="s">
        <v>3230</v>
      </c>
      <c r="H211" t="s">
        <v>3278</v>
      </c>
      <c r="I211" t="s">
        <v>3279</v>
      </c>
      <c r="J211" t="s">
        <v>3280</v>
      </c>
    </row>
    <row r="212" spans="1:11" x14ac:dyDescent="0.25">
      <c r="A212" t="s">
        <v>3231</v>
      </c>
      <c r="B212" t="s">
        <v>1589</v>
      </c>
      <c r="C212" t="s">
        <v>3262</v>
      </c>
      <c r="D212" t="s">
        <v>11</v>
      </c>
      <c r="G212" t="s">
        <v>3230</v>
      </c>
      <c r="K212" t="s">
        <v>3472</v>
      </c>
    </row>
    <row r="213" spans="1:11" x14ac:dyDescent="0.25">
      <c r="A213" t="s">
        <v>3463</v>
      </c>
      <c r="B213" t="s">
        <v>1590</v>
      </c>
      <c r="C213" t="s">
        <v>3464</v>
      </c>
      <c r="D213" t="s">
        <v>157</v>
      </c>
      <c r="E213" t="s">
        <v>3246</v>
      </c>
      <c r="F213" t="s">
        <v>3247</v>
      </c>
      <c r="G213" t="s">
        <v>3230</v>
      </c>
    </row>
    <row r="214" spans="1:11" x14ac:dyDescent="0.25">
      <c r="A214" t="s">
        <v>3240</v>
      </c>
    </row>
    <row r="215" spans="1:11" x14ac:dyDescent="0.25">
      <c r="A215" t="s">
        <v>3226</v>
      </c>
      <c r="B215" t="s">
        <v>3473</v>
      </c>
      <c r="C215" t="s">
        <v>2166</v>
      </c>
      <c r="D215" t="s">
        <v>2174</v>
      </c>
      <c r="G215" t="s">
        <v>3230</v>
      </c>
      <c r="K215" t="s">
        <v>3345</v>
      </c>
    </row>
    <row r="216" spans="1:11" x14ac:dyDescent="0.25">
      <c r="A216" t="s">
        <v>3453</v>
      </c>
      <c r="B216" t="s">
        <v>1591</v>
      </c>
      <c r="C216" t="s">
        <v>3454</v>
      </c>
      <c r="D216" t="s">
        <v>120</v>
      </c>
      <c r="E216" t="s">
        <v>3276</v>
      </c>
      <c r="F216" t="s">
        <v>3277</v>
      </c>
      <c r="G216" t="s">
        <v>3230</v>
      </c>
      <c r="H216" t="s">
        <v>3278</v>
      </c>
      <c r="I216" t="s">
        <v>3279</v>
      </c>
      <c r="J216" t="s">
        <v>3280</v>
      </c>
      <c r="K216" t="s">
        <v>3291</v>
      </c>
    </row>
    <row r="217" spans="1:11" x14ac:dyDescent="0.25">
      <c r="A217" t="s">
        <v>3231</v>
      </c>
      <c r="B217" t="s">
        <v>1601</v>
      </c>
      <c r="C217" t="s">
        <v>3262</v>
      </c>
      <c r="D217" t="s">
        <v>11</v>
      </c>
      <c r="G217" t="s">
        <v>3230</v>
      </c>
      <c r="K217" t="s">
        <v>3474</v>
      </c>
    </row>
    <row r="218" spans="1:11" x14ac:dyDescent="0.25">
      <c r="A218" t="s">
        <v>3456</v>
      </c>
      <c r="B218" t="s">
        <v>1602</v>
      </c>
      <c r="C218" t="s">
        <v>3457</v>
      </c>
      <c r="D218" t="s">
        <v>130</v>
      </c>
      <c r="E218" t="s">
        <v>3276</v>
      </c>
      <c r="F218" t="s">
        <v>3277</v>
      </c>
      <c r="G218" t="s">
        <v>3230</v>
      </c>
      <c r="H218" t="s">
        <v>3278</v>
      </c>
      <c r="I218" t="s">
        <v>3279</v>
      </c>
      <c r="J218" t="s">
        <v>3280</v>
      </c>
      <c r="K218" t="s">
        <v>3281</v>
      </c>
    </row>
    <row r="219" spans="1:11" x14ac:dyDescent="0.25">
      <c r="A219" t="s">
        <v>3231</v>
      </c>
      <c r="B219" t="s">
        <v>1612</v>
      </c>
      <c r="C219" t="s">
        <v>3262</v>
      </c>
      <c r="D219" t="s">
        <v>11</v>
      </c>
      <c r="G219" t="s">
        <v>3230</v>
      </c>
      <c r="K219" t="s">
        <v>3475</v>
      </c>
    </row>
    <row r="220" spans="1:11" x14ac:dyDescent="0.25">
      <c r="A220" t="s">
        <v>3231</v>
      </c>
      <c r="B220" t="s">
        <v>1613</v>
      </c>
      <c r="C220" t="s">
        <v>3459</v>
      </c>
      <c r="D220" t="s">
        <v>140</v>
      </c>
      <c r="G220" t="s">
        <v>3230</v>
      </c>
    </row>
    <row r="221" spans="1:11" x14ac:dyDescent="0.25">
      <c r="A221" t="s">
        <v>3460</v>
      </c>
      <c r="B221" t="s">
        <v>1614</v>
      </c>
      <c r="C221" t="s">
        <v>3461</v>
      </c>
      <c r="D221" t="s">
        <v>141</v>
      </c>
      <c r="E221" t="s">
        <v>3276</v>
      </c>
      <c r="F221" t="s">
        <v>3277</v>
      </c>
      <c r="G221" t="s">
        <v>3230</v>
      </c>
      <c r="H221" t="s">
        <v>3278</v>
      </c>
      <c r="I221" t="s">
        <v>3279</v>
      </c>
      <c r="J221" t="s">
        <v>3280</v>
      </c>
    </row>
    <row r="222" spans="1:11" x14ac:dyDescent="0.25">
      <c r="A222" t="s">
        <v>3231</v>
      </c>
      <c r="B222" t="s">
        <v>1630</v>
      </c>
      <c r="C222" t="s">
        <v>3262</v>
      </c>
      <c r="D222" t="s">
        <v>11</v>
      </c>
      <c r="G222" t="s">
        <v>3230</v>
      </c>
      <c r="K222" t="s">
        <v>3476</v>
      </c>
    </row>
    <row r="223" spans="1:11" x14ac:dyDescent="0.25">
      <c r="A223" t="s">
        <v>3463</v>
      </c>
      <c r="B223" t="s">
        <v>1631</v>
      </c>
      <c r="C223" t="s">
        <v>3464</v>
      </c>
      <c r="D223" t="s">
        <v>157</v>
      </c>
      <c r="E223" t="s">
        <v>3246</v>
      </c>
      <c r="F223" t="s">
        <v>3247</v>
      </c>
      <c r="G223" t="s">
        <v>3230</v>
      </c>
    </row>
    <row r="224" spans="1:11" x14ac:dyDescent="0.25">
      <c r="A224" t="s">
        <v>3240</v>
      </c>
    </row>
    <row r="225" spans="1:11" x14ac:dyDescent="0.25">
      <c r="A225" t="s">
        <v>3226</v>
      </c>
      <c r="B225" t="s">
        <v>3477</v>
      </c>
      <c r="C225" t="s">
        <v>2167</v>
      </c>
      <c r="D225" t="s">
        <v>487</v>
      </c>
      <c r="G225" t="s">
        <v>3230</v>
      </c>
      <c r="K225" t="s">
        <v>3356</v>
      </c>
    </row>
    <row r="226" spans="1:11" x14ac:dyDescent="0.25">
      <c r="A226" t="s">
        <v>3453</v>
      </c>
      <c r="B226" t="s">
        <v>1632</v>
      </c>
      <c r="C226" t="s">
        <v>3454</v>
      </c>
      <c r="D226" t="s">
        <v>120</v>
      </c>
      <c r="E226" t="s">
        <v>3276</v>
      </c>
      <c r="F226" t="s">
        <v>3277</v>
      </c>
      <c r="G226" t="s">
        <v>3230</v>
      </c>
      <c r="H226" t="s">
        <v>3278</v>
      </c>
      <c r="I226" t="s">
        <v>3279</v>
      </c>
      <c r="J226" t="s">
        <v>3280</v>
      </c>
      <c r="K226" t="s">
        <v>3291</v>
      </c>
    </row>
    <row r="227" spans="1:11" x14ac:dyDescent="0.25">
      <c r="A227" t="s">
        <v>3231</v>
      </c>
      <c r="B227" t="s">
        <v>1642</v>
      </c>
      <c r="C227" t="s">
        <v>3262</v>
      </c>
      <c r="D227" t="s">
        <v>11</v>
      </c>
      <c r="G227" t="s">
        <v>3230</v>
      </c>
      <c r="K227" t="s">
        <v>3478</v>
      </c>
    </row>
    <row r="228" spans="1:11" x14ac:dyDescent="0.25">
      <c r="A228" t="s">
        <v>3456</v>
      </c>
      <c r="B228" t="s">
        <v>1643</v>
      </c>
      <c r="C228" t="s">
        <v>3457</v>
      </c>
      <c r="D228" t="s">
        <v>130</v>
      </c>
      <c r="E228" t="s">
        <v>3276</v>
      </c>
      <c r="F228" t="s">
        <v>3277</v>
      </c>
      <c r="G228" t="s">
        <v>3230</v>
      </c>
      <c r="H228" t="s">
        <v>3278</v>
      </c>
      <c r="I228" t="s">
        <v>3279</v>
      </c>
      <c r="J228" t="s">
        <v>3280</v>
      </c>
      <c r="K228" t="s">
        <v>3281</v>
      </c>
    </row>
    <row r="229" spans="1:11" x14ac:dyDescent="0.25">
      <c r="A229" t="s">
        <v>3231</v>
      </c>
      <c r="B229" t="s">
        <v>1653</v>
      </c>
      <c r="C229" t="s">
        <v>3262</v>
      </c>
      <c r="D229" t="s">
        <v>11</v>
      </c>
      <c r="G229" t="s">
        <v>3230</v>
      </c>
      <c r="K229" t="s">
        <v>3479</v>
      </c>
    </row>
    <row r="230" spans="1:11" x14ac:dyDescent="0.25">
      <c r="A230" t="s">
        <v>3231</v>
      </c>
      <c r="B230" t="s">
        <v>1654</v>
      </c>
      <c r="C230" t="s">
        <v>3459</v>
      </c>
      <c r="D230" t="s">
        <v>140</v>
      </c>
      <c r="G230" t="s">
        <v>3230</v>
      </c>
    </row>
    <row r="231" spans="1:11" x14ac:dyDescent="0.25">
      <c r="A231" t="s">
        <v>3460</v>
      </c>
      <c r="B231" t="s">
        <v>1655</v>
      </c>
      <c r="C231" t="s">
        <v>3461</v>
      </c>
      <c r="D231" t="s">
        <v>141</v>
      </c>
      <c r="E231" t="s">
        <v>3276</v>
      </c>
      <c r="F231" t="s">
        <v>3277</v>
      </c>
      <c r="G231" t="s">
        <v>3230</v>
      </c>
      <c r="H231" t="s">
        <v>3278</v>
      </c>
      <c r="I231" t="s">
        <v>3279</v>
      </c>
      <c r="J231" t="s">
        <v>3280</v>
      </c>
    </row>
    <row r="232" spans="1:11" x14ac:dyDescent="0.25">
      <c r="A232" t="s">
        <v>3231</v>
      </c>
      <c r="B232" t="s">
        <v>1671</v>
      </c>
      <c r="C232" t="s">
        <v>3262</v>
      </c>
      <c r="D232" t="s">
        <v>11</v>
      </c>
      <c r="G232" t="s">
        <v>3230</v>
      </c>
      <c r="K232" t="s">
        <v>3480</v>
      </c>
    </row>
    <row r="233" spans="1:11" x14ac:dyDescent="0.25">
      <c r="A233" t="s">
        <v>3463</v>
      </c>
      <c r="B233" t="s">
        <v>1672</v>
      </c>
      <c r="C233" t="s">
        <v>3464</v>
      </c>
      <c r="D233" t="s">
        <v>157</v>
      </c>
      <c r="E233" t="s">
        <v>3246</v>
      </c>
      <c r="F233" t="s">
        <v>3247</v>
      </c>
      <c r="G233" t="s">
        <v>3230</v>
      </c>
    </row>
    <row r="234" spans="1:11" x14ac:dyDescent="0.25">
      <c r="A234" t="s">
        <v>3240</v>
      </c>
    </row>
    <row r="235" spans="1:11" x14ac:dyDescent="0.25">
      <c r="A235" t="s">
        <v>3226</v>
      </c>
      <c r="B235" t="s">
        <v>3481</v>
      </c>
      <c r="C235" t="s">
        <v>2170</v>
      </c>
      <c r="D235" t="s">
        <v>2179</v>
      </c>
      <c r="G235" t="s">
        <v>3230</v>
      </c>
      <c r="K235" t="s">
        <v>3367</v>
      </c>
    </row>
    <row r="236" spans="1:11" x14ac:dyDescent="0.25">
      <c r="A236" t="s">
        <v>3453</v>
      </c>
      <c r="B236" t="s">
        <v>1673</v>
      </c>
      <c r="C236" t="s">
        <v>3454</v>
      </c>
      <c r="D236" t="s">
        <v>120</v>
      </c>
      <c r="E236" t="s">
        <v>3276</v>
      </c>
      <c r="F236" t="s">
        <v>3277</v>
      </c>
      <c r="G236" t="s">
        <v>3230</v>
      </c>
      <c r="H236" t="s">
        <v>3278</v>
      </c>
      <c r="I236" t="s">
        <v>3279</v>
      </c>
      <c r="J236" t="s">
        <v>3280</v>
      </c>
      <c r="K236" t="s">
        <v>3291</v>
      </c>
    </row>
    <row r="237" spans="1:11" x14ac:dyDescent="0.25">
      <c r="A237" t="s">
        <v>3231</v>
      </c>
      <c r="B237" t="s">
        <v>1683</v>
      </c>
      <c r="C237" t="s">
        <v>3262</v>
      </c>
      <c r="D237" t="s">
        <v>11</v>
      </c>
      <c r="G237" t="s">
        <v>3230</v>
      </c>
      <c r="K237" t="s">
        <v>3482</v>
      </c>
    </row>
    <row r="238" spans="1:11" x14ac:dyDescent="0.25">
      <c r="A238" t="s">
        <v>3456</v>
      </c>
      <c r="B238" t="s">
        <v>1684</v>
      </c>
      <c r="C238" t="s">
        <v>3457</v>
      </c>
      <c r="D238" t="s">
        <v>130</v>
      </c>
      <c r="E238" t="s">
        <v>3276</v>
      </c>
      <c r="F238" t="s">
        <v>3277</v>
      </c>
      <c r="G238" t="s">
        <v>3230</v>
      </c>
      <c r="H238" t="s">
        <v>3278</v>
      </c>
      <c r="I238" t="s">
        <v>3279</v>
      </c>
      <c r="J238" t="s">
        <v>3280</v>
      </c>
      <c r="K238" t="s">
        <v>3281</v>
      </c>
    </row>
    <row r="239" spans="1:11" x14ac:dyDescent="0.25">
      <c r="A239" t="s">
        <v>3231</v>
      </c>
      <c r="B239" t="s">
        <v>1694</v>
      </c>
      <c r="C239" t="s">
        <v>3262</v>
      </c>
      <c r="D239" t="s">
        <v>11</v>
      </c>
      <c r="G239" t="s">
        <v>3230</v>
      </c>
      <c r="K239" t="s">
        <v>3483</v>
      </c>
    </row>
    <row r="240" spans="1:11" x14ac:dyDescent="0.25">
      <c r="A240" t="s">
        <v>3231</v>
      </c>
      <c r="B240" t="s">
        <v>1695</v>
      </c>
      <c r="C240" t="s">
        <v>3459</v>
      </c>
      <c r="D240" t="s">
        <v>140</v>
      </c>
      <c r="G240" t="s">
        <v>3230</v>
      </c>
    </row>
    <row r="241" spans="1:11" x14ac:dyDescent="0.25">
      <c r="A241" t="s">
        <v>3460</v>
      </c>
      <c r="B241" t="s">
        <v>1696</v>
      </c>
      <c r="C241" t="s">
        <v>3461</v>
      </c>
      <c r="D241" t="s">
        <v>141</v>
      </c>
      <c r="E241" t="s">
        <v>3276</v>
      </c>
      <c r="F241" t="s">
        <v>3277</v>
      </c>
      <c r="G241" t="s">
        <v>3230</v>
      </c>
      <c r="H241" t="s">
        <v>3278</v>
      </c>
      <c r="I241" t="s">
        <v>3279</v>
      </c>
      <c r="J241" t="s">
        <v>3280</v>
      </c>
    </row>
    <row r="242" spans="1:11" x14ac:dyDescent="0.25">
      <c r="A242" t="s">
        <v>3231</v>
      </c>
      <c r="B242" t="s">
        <v>1712</v>
      </c>
      <c r="C242" t="s">
        <v>3262</v>
      </c>
      <c r="D242" t="s">
        <v>11</v>
      </c>
      <c r="G242" t="s">
        <v>3230</v>
      </c>
      <c r="K242" t="s">
        <v>3484</v>
      </c>
    </row>
    <row r="243" spans="1:11" x14ac:dyDescent="0.25">
      <c r="A243" t="s">
        <v>3463</v>
      </c>
      <c r="B243" t="s">
        <v>1713</v>
      </c>
      <c r="C243" t="s">
        <v>3464</v>
      </c>
      <c r="D243" t="s">
        <v>157</v>
      </c>
      <c r="E243" t="s">
        <v>3246</v>
      </c>
      <c r="F243" t="s">
        <v>3247</v>
      </c>
      <c r="G243" t="s">
        <v>3230</v>
      </c>
    </row>
    <row r="244" spans="1:11" x14ac:dyDescent="0.25">
      <c r="A244" t="s">
        <v>3240</v>
      </c>
    </row>
    <row r="245" spans="1:11" x14ac:dyDescent="0.25">
      <c r="A245" t="s">
        <v>3240</v>
      </c>
    </row>
    <row r="246" spans="1:11" x14ac:dyDescent="0.25">
      <c r="A246" t="s">
        <v>3226</v>
      </c>
      <c r="B246" t="s">
        <v>3485</v>
      </c>
      <c r="C246" t="s">
        <v>3486</v>
      </c>
      <c r="D246" t="s">
        <v>3487</v>
      </c>
      <c r="G246" t="s">
        <v>3230</v>
      </c>
    </row>
    <row r="247" spans="1:11" x14ac:dyDescent="0.25">
      <c r="A247" t="s">
        <v>3231</v>
      </c>
      <c r="B247" t="s">
        <v>1714</v>
      </c>
      <c r="C247" t="s">
        <v>3488</v>
      </c>
      <c r="D247" t="s">
        <v>158</v>
      </c>
      <c r="G247" t="s">
        <v>3230</v>
      </c>
    </row>
    <row r="248" spans="1:11" x14ac:dyDescent="0.25">
      <c r="A248" t="s">
        <v>3489</v>
      </c>
      <c r="B248" t="s">
        <v>1715</v>
      </c>
      <c r="C248" t="s">
        <v>3490</v>
      </c>
      <c r="D248" t="s">
        <v>159</v>
      </c>
      <c r="E248" t="s">
        <v>3276</v>
      </c>
      <c r="F248" t="s">
        <v>3277</v>
      </c>
      <c r="G248" t="s">
        <v>3230</v>
      </c>
      <c r="H248" t="s">
        <v>3278</v>
      </c>
      <c r="I248" t="s">
        <v>3279</v>
      </c>
      <c r="J248" t="s">
        <v>3280</v>
      </c>
    </row>
    <row r="249" spans="1:11" x14ac:dyDescent="0.25">
      <c r="A249" t="s">
        <v>3231</v>
      </c>
      <c r="B249" t="s">
        <v>1723</v>
      </c>
      <c r="C249" t="s">
        <v>3262</v>
      </c>
      <c r="D249" t="s">
        <v>11</v>
      </c>
      <c r="G249" t="s">
        <v>3230</v>
      </c>
      <c r="K249" t="s">
        <v>3491</v>
      </c>
    </row>
    <row r="250" spans="1:11" x14ac:dyDescent="0.25">
      <c r="A250" t="s">
        <v>3492</v>
      </c>
      <c r="B250" t="s">
        <v>1724</v>
      </c>
      <c r="C250" t="s">
        <v>3493</v>
      </c>
      <c r="D250" t="s">
        <v>167</v>
      </c>
      <c r="E250" t="s">
        <v>3276</v>
      </c>
      <c r="F250" t="s">
        <v>3277</v>
      </c>
      <c r="G250" t="s">
        <v>3230</v>
      </c>
      <c r="H250" t="s">
        <v>3278</v>
      </c>
      <c r="I250" t="s">
        <v>3279</v>
      </c>
      <c r="J250" t="s">
        <v>3280</v>
      </c>
    </row>
    <row r="251" spans="1:11" x14ac:dyDescent="0.25">
      <c r="A251" t="s">
        <v>3240</v>
      </c>
    </row>
    <row r="252" spans="1:11" x14ac:dyDescent="0.25">
      <c r="A252" t="s">
        <v>3226</v>
      </c>
      <c r="B252" t="s">
        <v>3494</v>
      </c>
      <c r="C252" t="s">
        <v>3495</v>
      </c>
      <c r="D252" t="s">
        <v>3496</v>
      </c>
      <c r="G252" t="s">
        <v>3230</v>
      </c>
    </row>
    <row r="253" spans="1:11" x14ac:dyDescent="0.25">
      <c r="A253" t="s">
        <v>3497</v>
      </c>
      <c r="B253" t="s">
        <v>1731</v>
      </c>
      <c r="C253" t="s">
        <v>3498</v>
      </c>
      <c r="D253" t="s">
        <v>174</v>
      </c>
      <c r="E253" t="s">
        <v>3276</v>
      </c>
      <c r="F253" t="s">
        <v>3277</v>
      </c>
      <c r="G253" t="s">
        <v>3230</v>
      </c>
      <c r="H253" t="s">
        <v>3499</v>
      </c>
      <c r="I253" t="s">
        <v>3279</v>
      </c>
      <c r="J253" t="s">
        <v>3280</v>
      </c>
      <c r="K253" t="s">
        <v>3296</v>
      </c>
    </row>
    <row r="254" spans="1:11" x14ac:dyDescent="0.25">
      <c r="A254" t="s">
        <v>3231</v>
      </c>
      <c r="B254" t="s">
        <v>1744</v>
      </c>
      <c r="C254" t="s">
        <v>3262</v>
      </c>
      <c r="D254" t="s">
        <v>11</v>
      </c>
      <c r="G254" t="s">
        <v>3230</v>
      </c>
      <c r="K254" t="s">
        <v>3500</v>
      </c>
    </row>
    <row r="255" spans="1:11" x14ac:dyDescent="0.25">
      <c r="A255" t="s">
        <v>3497</v>
      </c>
      <c r="B255" t="s">
        <v>1745</v>
      </c>
      <c r="C255" t="s">
        <v>3501</v>
      </c>
      <c r="D255" t="s">
        <v>174</v>
      </c>
      <c r="E255" t="s">
        <v>3276</v>
      </c>
      <c r="F255" t="s">
        <v>3277</v>
      </c>
      <c r="G255" t="s">
        <v>3230</v>
      </c>
      <c r="H255" t="s">
        <v>3499</v>
      </c>
      <c r="I255" t="s">
        <v>3279</v>
      </c>
      <c r="J255" t="s">
        <v>3280</v>
      </c>
      <c r="K255" t="s">
        <v>3323</v>
      </c>
    </row>
    <row r="256" spans="1:11" x14ac:dyDescent="0.25">
      <c r="A256" t="s">
        <v>3231</v>
      </c>
      <c r="B256" t="s">
        <v>1758</v>
      </c>
      <c r="C256" t="s">
        <v>3262</v>
      </c>
      <c r="D256" t="s">
        <v>11</v>
      </c>
      <c r="G256" t="s">
        <v>3230</v>
      </c>
      <c r="K256" t="s">
        <v>3502</v>
      </c>
    </row>
    <row r="257" spans="1:11" x14ac:dyDescent="0.25">
      <c r="A257" t="s">
        <v>3497</v>
      </c>
      <c r="B257" t="s">
        <v>1759</v>
      </c>
      <c r="C257" t="s">
        <v>3503</v>
      </c>
      <c r="D257" t="s">
        <v>174</v>
      </c>
      <c r="E257" t="s">
        <v>3276</v>
      </c>
      <c r="F257" t="s">
        <v>3277</v>
      </c>
      <c r="G257" t="s">
        <v>3230</v>
      </c>
      <c r="H257" t="s">
        <v>3499</v>
      </c>
      <c r="I257" t="s">
        <v>3279</v>
      </c>
      <c r="J257" t="s">
        <v>3280</v>
      </c>
      <c r="K257" t="s">
        <v>3334</v>
      </c>
    </row>
    <row r="258" spans="1:11" x14ac:dyDescent="0.25">
      <c r="A258" t="s">
        <v>3231</v>
      </c>
      <c r="B258" t="s">
        <v>1772</v>
      </c>
      <c r="C258" t="s">
        <v>3262</v>
      </c>
      <c r="D258" t="s">
        <v>11</v>
      </c>
      <c r="G258" t="s">
        <v>3230</v>
      </c>
      <c r="K258" t="s">
        <v>3504</v>
      </c>
    </row>
    <row r="259" spans="1:11" x14ac:dyDescent="0.25">
      <c r="A259" t="s">
        <v>3497</v>
      </c>
      <c r="B259" t="s">
        <v>1773</v>
      </c>
      <c r="C259" t="s">
        <v>3498</v>
      </c>
      <c r="D259" t="s">
        <v>174</v>
      </c>
      <c r="E259" t="s">
        <v>3276</v>
      </c>
      <c r="F259" t="s">
        <v>3277</v>
      </c>
      <c r="G259" t="s">
        <v>3230</v>
      </c>
      <c r="H259" t="s">
        <v>3499</v>
      </c>
      <c r="I259" t="s">
        <v>3279</v>
      </c>
      <c r="J259" t="s">
        <v>3280</v>
      </c>
      <c r="K259" t="s">
        <v>3345</v>
      </c>
    </row>
    <row r="260" spans="1:11" x14ac:dyDescent="0.25">
      <c r="A260" t="s">
        <v>3231</v>
      </c>
      <c r="B260" t="s">
        <v>1786</v>
      </c>
      <c r="C260" t="s">
        <v>3262</v>
      </c>
      <c r="D260" t="s">
        <v>11</v>
      </c>
      <c r="G260" t="s">
        <v>3230</v>
      </c>
      <c r="K260" t="s">
        <v>3505</v>
      </c>
    </row>
    <row r="261" spans="1:11" x14ac:dyDescent="0.25">
      <c r="A261" t="s">
        <v>3497</v>
      </c>
      <c r="B261" t="s">
        <v>1787</v>
      </c>
      <c r="C261" t="s">
        <v>3501</v>
      </c>
      <c r="D261" t="s">
        <v>174</v>
      </c>
      <c r="E261" t="s">
        <v>3276</v>
      </c>
      <c r="F261" t="s">
        <v>3277</v>
      </c>
      <c r="G261" t="s">
        <v>3230</v>
      </c>
      <c r="H261" t="s">
        <v>3499</v>
      </c>
      <c r="I261" t="s">
        <v>3279</v>
      </c>
      <c r="J261" t="s">
        <v>3280</v>
      </c>
      <c r="K261" t="s">
        <v>3356</v>
      </c>
    </row>
    <row r="262" spans="1:11" x14ac:dyDescent="0.25">
      <c r="A262" t="s">
        <v>3231</v>
      </c>
      <c r="B262" t="s">
        <v>1800</v>
      </c>
      <c r="C262" t="s">
        <v>3262</v>
      </c>
      <c r="D262" t="s">
        <v>11</v>
      </c>
      <c r="G262" t="s">
        <v>3230</v>
      </c>
      <c r="K262" t="s">
        <v>3506</v>
      </c>
    </row>
    <row r="263" spans="1:11" x14ac:dyDescent="0.25">
      <c r="A263" t="s">
        <v>3497</v>
      </c>
      <c r="B263" t="s">
        <v>1801</v>
      </c>
      <c r="C263" t="s">
        <v>3503</v>
      </c>
      <c r="D263" t="s">
        <v>174</v>
      </c>
      <c r="E263" t="s">
        <v>3276</v>
      </c>
      <c r="F263" t="s">
        <v>3277</v>
      </c>
      <c r="G263" t="s">
        <v>3230</v>
      </c>
      <c r="H263" t="s">
        <v>3499</v>
      </c>
      <c r="I263" t="s">
        <v>3279</v>
      </c>
      <c r="J263" t="s">
        <v>3280</v>
      </c>
      <c r="K263" t="s">
        <v>3367</v>
      </c>
    </row>
    <row r="264" spans="1:11" x14ac:dyDescent="0.25">
      <c r="A264" t="s">
        <v>3231</v>
      </c>
      <c r="B264" t="s">
        <v>1814</v>
      </c>
      <c r="C264" t="s">
        <v>3262</v>
      </c>
      <c r="D264" t="s">
        <v>11</v>
      </c>
      <c r="G264" t="s">
        <v>3230</v>
      </c>
      <c r="K264" t="s">
        <v>3507</v>
      </c>
    </row>
    <row r="265" spans="1:11" x14ac:dyDescent="0.25">
      <c r="A265" t="s">
        <v>3231</v>
      </c>
      <c r="B265" t="s">
        <v>1815</v>
      </c>
      <c r="C265" t="s">
        <v>3508</v>
      </c>
      <c r="D265" t="s">
        <v>187</v>
      </c>
      <c r="G265" t="s">
        <v>3230</v>
      </c>
      <c r="K265" t="s">
        <v>3509</v>
      </c>
    </row>
    <row r="266" spans="1:11" x14ac:dyDescent="0.25">
      <c r="A266" t="s">
        <v>3510</v>
      </c>
      <c r="B266" t="s">
        <v>1816</v>
      </c>
      <c r="C266" t="s">
        <v>3511</v>
      </c>
      <c r="D266" t="s">
        <v>188</v>
      </c>
      <c r="E266" t="s">
        <v>3276</v>
      </c>
      <c r="F266" t="s">
        <v>3277</v>
      </c>
      <c r="G266" t="s">
        <v>3230</v>
      </c>
      <c r="H266" t="s">
        <v>3499</v>
      </c>
      <c r="I266" t="s">
        <v>3279</v>
      </c>
      <c r="J266" t="s">
        <v>3280</v>
      </c>
      <c r="K266" t="s">
        <v>3296</v>
      </c>
    </row>
    <row r="267" spans="1:11" x14ac:dyDescent="0.25">
      <c r="A267" t="s">
        <v>3231</v>
      </c>
      <c r="B267" t="s">
        <v>1826</v>
      </c>
      <c r="C267" t="s">
        <v>3262</v>
      </c>
      <c r="D267" t="s">
        <v>11</v>
      </c>
      <c r="G267" t="s">
        <v>3230</v>
      </c>
      <c r="K267" t="s">
        <v>3512</v>
      </c>
    </row>
    <row r="268" spans="1:11" x14ac:dyDescent="0.25">
      <c r="A268" t="s">
        <v>3510</v>
      </c>
      <c r="B268" t="s">
        <v>1827</v>
      </c>
      <c r="C268" t="s">
        <v>3513</v>
      </c>
      <c r="D268" t="s">
        <v>188</v>
      </c>
      <c r="E268" t="s">
        <v>3276</v>
      </c>
      <c r="F268" t="s">
        <v>3277</v>
      </c>
      <c r="G268" t="s">
        <v>3230</v>
      </c>
      <c r="H268" t="s">
        <v>3499</v>
      </c>
      <c r="I268" t="s">
        <v>3279</v>
      </c>
      <c r="J268" t="s">
        <v>3280</v>
      </c>
      <c r="K268" t="s">
        <v>3323</v>
      </c>
    </row>
    <row r="269" spans="1:11" x14ac:dyDescent="0.25">
      <c r="A269" t="s">
        <v>3231</v>
      </c>
      <c r="B269" t="s">
        <v>1837</v>
      </c>
      <c r="C269" t="s">
        <v>3262</v>
      </c>
      <c r="D269" t="s">
        <v>11</v>
      </c>
      <c r="G269" t="s">
        <v>3230</v>
      </c>
      <c r="K269" t="s">
        <v>3514</v>
      </c>
    </row>
    <row r="270" spans="1:11" x14ac:dyDescent="0.25">
      <c r="A270" t="s">
        <v>3510</v>
      </c>
      <c r="B270" t="s">
        <v>1838</v>
      </c>
      <c r="C270" t="s">
        <v>3515</v>
      </c>
      <c r="D270" t="s">
        <v>188</v>
      </c>
      <c r="E270" t="s">
        <v>3276</v>
      </c>
      <c r="F270" t="s">
        <v>3277</v>
      </c>
      <c r="G270" t="s">
        <v>3230</v>
      </c>
      <c r="H270" t="s">
        <v>3499</v>
      </c>
      <c r="I270" t="s">
        <v>3279</v>
      </c>
      <c r="J270" t="s">
        <v>3280</v>
      </c>
      <c r="K270" t="s">
        <v>3334</v>
      </c>
    </row>
    <row r="271" spans="1:11" x14ac:dyDescent="0.25">
      <c r="A271" t="s">
        <v>3231</v>
      </c>
      <c r="B271" t="s">
        <v>1848</v>
      </c>
      <c r="C271" t="s">
        <v>3262</v>
      </c>
      <c r="D271" t="s">
        <v>11</v>
      </c>
      <c r="G271" t="s">
        <v>3230</v>
      </c>
      <c r="K271" t="s">
        <v>3516</v>
      </c>
    </row>
    <row r="272" spans="1:11" x14ac:dyDescent="0.25">
      <c r="A272" t="s">
        <v>3510</v>
      </c>
      <c r="B272" t="s">
        <v>1849</v>
      </c>
      <c r="C272" t="s">
        <v>3511</v>
      </c>
      <c r="D272" t="s">
        <v>188</v>
      </c>
      <c r="E272" t="s">
        <v>3276</v>
      </c>
      <c r="F272" t="s">
        <v>3277</v>
      </c>
      <c r="G272" t="s">
        <v>3230</v>
      </c>
      <c r="H272" t="s">
        <v>3499</v>
      </c>
      <c r="I272" t="s">
        <v>3279</v>
      </c>
      <c r="J272" t="s">
        <v>3280</v>
      </c>
      <c r="K272" t="s">
        <v>3345</v>
      </c>
    </row>
    <row r="273" spans="1:11" x14ac:dyDescent="0.25">
      <c r="A273" t="s">
        <v>3231</v>
      </c>
      <c r="B273" t="s">
        <v>1859</v>
      </c>
      <c r="C273" t="s">
        <v>3262</v>
      </c>
      <c r="D273" t="s">
        <v>11</v>
      </c>
      <c r="G273" t="s">
        <v>3230</v>
      </c>
      <c r="K273" t="s">
        <v>3517</v>
      </c>
    </row>
    <row r="274" spans="1:11" x14ac:dyDescent="0.25">
      <c r="A274" t="s">
        <v>3510</v>
      </c>
      <c r="B274" t="s">
        <v>1860</v>
      </c>
      <c r="C274" t="s">
        <v>3513</v>
      </c>
      <c r="D274" t="s">
        <v>188</v>
      </c>
      <c r="E274" t="s">
        <v>3276</v>
      </c>
      <c r="F274" t="s">
        <v>3277</v>
      </c>
      <c r="G274" t="s">
        <v>3230</v>
      </c>
      <c r="H274" t="s">
        <v>3499</v>
      </c>
      <c r="I274" t="s">
        <v>3279</v>
      </c>
      <c r="J274" t="s">
        <v>3280</v>
      </c>
      <c r="K274" t="s">
        <v>3356</v>
      </c>
    </row>
    <row r="275" spans="1:11" x14ac:dyDescent="0.25">
      <c r="A275" t="s">
        <v>3231</v>
      </c>
      <c r="B275" t="s">
        <v>1870</v>
      </c>
      <c r="C275" t="s">
        <v>3262</v>
      </c>
      <c r="D275" t="s">
        <v>11</v>
      </c>
      <c r="G275" t="s">
        <v>3230</v>
      </c>
      <c r="K275" t="s">
        <v>3518</v>
      </c>
    </row>
    <row r="276" spans="1:11" x14ac:dyDescent="0.25">
      <c r="A276" t="s">
        <v>3510</v>
      </c>
      <c r="B276" t="s">
        <v>1871</v>
      </c>
      <c r="C276" t="s">
        <v>3515</v>
      </c>
      <c r="D276" t="s">
        <v>188</v>
      </c>
      <c r="E276" t="s">
        <v>3276</v>
      </c>
      <c r="F276" t="s">
        <v>3277</v>
      </c>
      <c r="G276" t="s">
        <v>3230</v>
      </c>
      <c r="H276" t="s">
        <v>3499</v>
      </c>
      <c r="I276" t="s">
        <v>3279</v>
      </c>
      <c r="J276" t="s">
        <v>3280</v>
      </c>
      <c r="K276" t="s">
        <v>3367</v>
      </c>
    </row>
    <row r="277" spans="1:11" x14ac:dyDescent="0.25">
      <c r="A277" t="s">
        <v>3231</v>
      </c>
      <c r="B277" t="s">
        <v>1881</v>
      </c>
      <c r="C277" t="s">
        <v>3262</v>
      </c>
      <c r="D277" t="s">
        <v>11</v>
      </c>
      <c r="G277" t="s">
        <v>3230</v>
      </c>
      <c r="K277" t="s">
        <v>3519</v>
      </c>
    </row>
    <row r="278" spans="1:11" x14ac:dyDescent="0.25">
      <c r="A278" t="s">
        <v>3520</v>
      </c>
      <c r="B278" t="s">
        <v>1882</v>
      </c>
      <c r="C278" t="s">
        <v>3521</v>
      </c>
      <c r="D278" t="s">
        <v>198</v>
      </c>
      <c r="E278" t="s">
        <v>3276</v>
      </c>
      <c r="F278" t="s">
        <v>3277</v>
      </c>
      <c r="G278" t="s">
        <v>3230</v>
      </c>
      <c r="H278" t="s">
        <v>3278</v>
      </c>
      <c r="I278" t="s">
        <v>3279</v>
      </c>
      <c r="J278" t="s">
        <v>3280</v>
      </c>
      <c r="K278" t="s">
        <v>3296</v>
      </c>
    </row>
    <row r="279" spans="1:11" x14ac:dyDescent="0.25">
      <c r="A279" t="s">
        <v>3231</v>
      </c>
      <c r="B279" t="s">
        <v>1893</v>
      </c>
      <c r="C279" t="s">
        <v>3262</v>
      </c>
      <c r="D279" t="s">
        <v>11</v>
      </c>
      <c r="G279" t="s">
        <v>3230</v>
      </c>
      <c r="K279" t="s">
        <v>3522</v>
      </c>
    </row>
    <row r="280" spans="1:11" x14ac:dyDescent="0.25">
      <c r="A280" t="s">
        <v>3520</v>
      </c>
      <c r="B280" t="s">
        <v>1894</v>
      </c>
      <c r="C280" t="s">
        <v>3523</v>
      </c>
      <c r="D280" t="s">
        <v>198</v>
      </c>
      <c r="E280" t="s">
        <v>3276</v>
      </c>
      <c r="F280" t="s">
        <v>3277</v>
      </c>
      <c r="G280" t="s">
        <v>3230</v>
      </c>
      <c r="H280" t="s">
        <v>3499</v>
      </c>
      <c r="I280" t="s">
        <v>3279</v>
      </c>
      <c r="J280" t="s">
        <v>3280</v>
      </c>
      <c r="K280" t="s">
        <v>3323</v>
      </c>
    </row>
    <row r="281" spans="1:11" x14ac:dyDescent="0.25">
      <c r="A281" t="s">
        <v>3231</v>
      </c>
      <c r="B281" t="s">
        <v>1905</v>
      </c>
      <c r="C281" t="s">
        <v>3262</v>
      </c>
      <c r="D281" t="s">
        <v>11</v>
      </c>
      <c r="G281" t="s">
        <v>3230</v>
      </c>
      <c r="K281" t="s">
        <v>3524</v>
      </c>
    </row>
    <row r="282" spans="1:11" x14ac:dyDescent="0.25">
      <c r="A282" t="s">
        <v>3520</v>
      </c>
      <c r="B282" t="s">
        <v>1906</v>
      </c>
      <c r="C282" t="s">
        <v>3525</v>
      </c>
      <c r="D282" t="s">
        <v>198</v>
      </c>
      <c r="E282" t="s">
        <v>3276</v>
      </c>
      <c r="F282" t="s">
        <v>3277</v>
      </c>
      <c r="G282" t="s">
        <v>3230</v>
      </c>
      <c r="H282" t="s">
        <v>3499</v>
      </c>
      <c r="I282" t="s">
        <v>3279</v>
      </c>
      <c r="J282" t="s">
        <v>3280</v>
      </c>
      <c r="K282" t="s">
        <v>3334</v>
      </c>
    </row>
    <row r="283" spans="1:11" x14ac:dyDescent="0.25">
      <c r="A283" t="s">
        <v>3231</v>
      </c>
      <c r="B283" t="s">
        <v>1917</v>
      </c>
      <c r="C283" t="s">
        <v>3262</v>
      </c>
      <c r="D283" t="s">
        <v>11</v>
      </c>
      <c r="G283" t="s">
        <v>3230</v>
      </c>
      <c r="K283" t="s">
        <v>3526</v>
      </c>
    </row>
    <row r="284" spans="1:11" x14ac:dyDescent="0.25">
      <c r="A284" t="s">
        <v>3520</v>
      </c>
      <c r="B284" t="s">
        <v>1918</v>
      </c>
      <c r="C284" t="s">
        <v>3521</v>
      </c>
      <c r="D284" t="s">
        <v>198</v>
      </c>
      <c r="E284" t="s">
        <v>3276</v>
      </c>
      <c r="F284" t="s">
        <v>3277</v>
      </c>
      <c r="G284" t="s">
        <v>3230</v>
      </c>
      <c r="H284" t="s">
        <v>3499</v>
      </c>
      <c r="I284" t="s">
        <v>3279</v>
      </c>
      <c r="J284" t="s">
        <v>3280</v>
      </c>
      <c r="K284" t="s">
        <v>3345</v>
      </c>
    </row>
    <row r="285" spans="1:11" x14ac:dyDescent="0.25">
      <c r="A285" t="s">
        <v>3231</v>
      </c>
      <c r="B285" t="s">
        <v>1929</v>
      </c>
      <c r="C285" t="s">
        <v>3262</v>
      </c>
      <c r="D285" t="s">
        <v>11</v>
      </c>
      <c r="G285" t="s">
        <v>3230</v>
      </c>
      <c r="K285" t="s">
        <v>3527</v>
      </c>
    </row>
    <row r="286" spans="1:11" x14ac:dyDescent="0.25">
      <c r="A286" t="s">
        <v>3520</v>
      </c>
      <c r="B286" t="s">
        <v>1930</v>
      </c>
      <c r="C286" t="s">
        <v>3523</v>
      </c>
      <c r="D286" t="s">
        <v>198</v>
      </c>
      <c r="E286" t="s">
        <v>3276</v>
      </c>
      <c r="F286" t="s">
        <v>3277</v>
      </c>
      <c r="G286" t="s">
        <v>3230</v>
      </c>
      <c r="H286" t="s">
        <v>3499</v>
      </c>
      <c r="I286" t="s">
        <v>3279</v>
      </c>
      <c r="J286" t="s">
        <v>3280</v>
      </c>
      <c r="K286" t="s">
        <v>3356</v>
      </c>
    </row>
    <row r="287" spans="1:11" x14ac:dyDescent="0.25">
      <c r="A287" t="s">
        <v>3231</v>
      </c>
      <c r="B287" t="s">
        <v>1941</v>
      </c>
      <c r="C287" t="s">
        <v>3262</v>
      </c>
      <c r="D287" t="s">
        <v>11</v>
      </c>
      <c r="G287" t="s">
        <v>3230</v>
      </c>
      <c r="K287" t="s">
        <v>3528</v>
      </c>
    </row>
    <row r="288" spans="1:11" x14ac:dyDescent="0.25">
      <c r="A288" t="s">
        <v>3520</v>
      </c>
      <c r="B288" t="s">
        <v>1942</v>
      </c>
      <c r="C288" t="s">
        <v>3525</v>
      </c>
      <c r="D288" t="s">
        <v>198</v>
      </c>
      <c r="E288" t="s">
        <v>3276</v>
      </c>
      <c r="F288" t="s">
        <v>3277</v>
      </c>
      <c r="G288" t="s">
        <v>3230</v>
      </c>
      <c r="H288" t="s">
        <v>3499</v>
      </c>
      <c r="I288" t="s">
        <v>3279</v>
      </c>
      <c r="J288" t="s">
        <v>3280</v>
      </c>
      <c r="K288" t="s">
        <v>3367</v>
      </c>
    </row>
    <row r="289" spans="1:11" x14ac:dyDescent="0.25">
      <c r="A289" t="s">
        <v>3231</v>
      </c>
      <c r="B289" t="s">
        <v>1953</v>
      </c>
      <c r="C289" t="s">
        <v>3262</v>
      </c>
      <c r="D289" t="s">
        <v>11</v>
      </c>
      <c r="G289" t="s">
        <v>3230</v>
      </c>
      <c r="K289" t="s">
        <v>3529</v>
      </c>
    </row>
    <row r="290" spans="1:11" x14ac:dyDescent="0.25">
      <c r="A290" t="s">
        <v>3530</v>
      </c>
      <c r="B290" t="s">
        <v>1954</v>
      </c>
      <c r="C290" t="s">
        <v>3531</v>
      </c>
      <c r="D290" t="s">
        <v>209</v>
      </c>
      <c r="E290" t="s">
        <v>3276</v>
      </c>
      <c r="F290" t="s">
        <v>3277</v>
      </c>
      <c r="G290" t="s">
        <v>3230</v>
      </c>
      <c r="H290" t="s">
        <v>3532</v>
      </c>
      <c r="I290" t="s">
        <v>3279</v>
      </c>
      <c r="J290" t="s">
        <v>3280</v>
      </c>
    </row>
    <row r="291" spans="1:11" x14ac:dyDescent="0.25">
      <c r="A291" t="s">
        <v>3231</v>
      </c>
      <c r="B291" t="s">
        <v>1967</v>
      </c>
      <c r="C291" t="s">
        <v>3262</v>
      </c>
      <c r="D291" t="s">
        <v>11</v>
      </c>
      <c r="G291" t="s">
        <v>3230</v>
      </c>
      <c r="K291" t="s">
        <v>3533</v>
      </c>
    </row>
    <row r="292" spans="1:11" x14ac:dyDescent="0.25">
      <c r="A292" t="s">
        <v>3231</v>
      </c>
      <c r="B292" t="s">
        <v>1968</v>
      </c>
      <c r="C292" t="s">
        <v>3447</v>
      </c>
      <c r="D292" t="s">
        <v>119</v>
      </c>
      <c r="E292" t="s">
        <v>3534</v>
      </c>
      <c r="F292" t="s">
        <v>3535</v>
      </c>
      <c r="G292" t="s">
        <v>3230</v>
      </c>
    </row>
    <row r="293" spans="1:11" x14ac:dyDescent="0.25">
      <c r="A293" t="s">
        <v>3536</v>
      </c>
      <c r="B293" t="s">
        <v>1969</v>
      </c>
      <c r="C293" t="s">
        <v>3537</v>
      </c>
      <c r="D293" t="s">
        <v>167</v>
      </c>
      <c r="E293" t="s">
        <v>3276</v>
      </c>
      <c r="F293" t="s">
        <v>3277</v>
      </c>
      <c r="G293" t="s">
        <v>3230</v>
      </c>
      <c r="H293" t="s">
        <v>3278</v>
      </c>
      <c r="I293" t="s">
        <v>3279</v>
      </c>
      <c r="J293" t="s">
        <v>3280</v>
      </c>
      <c r="K293" t="s">
        <v>3296</v>
      </c>
    </row>
    <row r="294" spans="1:11" x14ac:dyDescent="0.25">
      <c r="A294" t="s">
        <v>3536</v>
      </c>
      <c r="B294" t="s">
        <v>1973</v>
      </c>
      <c r="C294" t="s">
        <v>3538</v>
      </c>
      <c r="D294" t="s">
        <v>167</v>
      </c>
      <c r="E294" t="s">
        <v>3276</v>
      </c>
      <c r="F294" t="s">
        <v>3277</v>
      </c>
      <c r="G294" t="s">
        <v>3230</v>
      </c>
      <c r="H294" t="s">
        <v>3278</v>
      </c>
      <c r="I294" t="s">
        <v>3279</v>
      </c>
      <c r="J294" t="s">
        <v>3280</v>
      </c>
      <c r="K294" t="s">
        <v>3323</v>
      </c>
    </row>
    <row r="295" spans="1:11" x14ac:dyDescent="0.25">
      <c r="A295" t="s">
        <v>3536</v>
      </c>
      <c r="B295" t="s">
        <v>1977</v>
      </c>
      <c r="C295" t="s">
        <v>3539</v>
      </c>
      <c r="D295" t="s">
        <v>167</v>
      </c>
      <c r="E295" t="s">
        <v>3276</v>
      </c>
      <c r="F295" t="s">
        <v>3277</v>
      </c>
      <c r="G295" t="s">
        <v>3230</v>
      </c>
      <c r="H295" t="s">
        <v>3278</v>
      </c>
      <c r="I295" t="s">
        <v>3279</v>
      </c>
      <c r="J295" t="s">
        <v>3280</v>
      </c>
      <c r="K295" t="s">
        <v>3334</v>
      </c>
    </row>
    <row r="296" spans="1:11" x14ac:dyDescent="0.25">
      <c r="A296" t="s">
        <v>3536</v>
      </c>
      <c r="B296" t="s">
        <v>1981</v>
      </c>
      <c r="C296" t="s">
        <v>3537</v>
      </c>
      <c r="D296" t="s">
        <v>167</v>
      </c>
      <c r="E296" t="s">
        <v>3276</v>
      </c>
      <c r="F296" t="s">
        <v>3277</v>
      </c>
      <c r="G296" t="s">
        <v>3230</v>
      </c>
      <c r="H296" t="s">
        <v>3278</v>
      </c>
      <c r="I296" t="s">
        <v>3279</v>
      </c>
      <c r="J296" t="s">
        <v>3280</v>
      </c>
      <c r="K296" t="s">
        <v>3345</v>
      </c>
    </row>
    <row r="297" spans="1:11" x14ac:dyDescent="0.25">
      <c r="A297" t="s">
        <v>3536</v>
      </c>
      <c r="B297" t="s">
        <v>1985</v>
      </c>
      <c r="C297" t="s">
        <v>3538</v>
      </c>
      <c r="D297" t="s">
        <v>167</v>
      </c>
      <c r="E297" t="s">
        <v>3276</v>
      </c>
      <c r="F297" t="s">
        <v>3277</v>
      </c>
      <c r="G297" t="s">
        <v>3230</v>
      </c>
      <c r="H297" t="s">
        <v>3278</v>
      </c>
      <c r="I297" t="s">
        <v>3279</v>
      </c>
      <c r="J297" t="s">
        <v>3280</v>
      </c>
      <c r="K297" t="s">
        <v>3356</v>
      </c>
    </row>
    <row r="298" spans="1:11" x14ac:dyDescent="0.25">
      <c r="A298" t="s">
        <v>3536</v>
      </c>
      <c r="B298" t="s">
        <v>1989</v>
      </c>
      <c r="C298" t="s">
        <v>3539</v>
      </c>
      <c r="D298" t="s">
        <v>167</v>
      </c>
      <c r="E298" t="s">
        <v>3276</v>
      </c>
      <c r="F298" t="s">
        <v>3277</v>
      </c>
      <c r="G298" t="s">
        <v>3230</v>
      </c>
      <c r="H298" t="s">
        <v>3278</v>
      </c>
      <c r="I298" t="s">
        <v>3279</v>
      </c>
      <c r="J298" t="s">
        <v>3280</v>
      </c>
      <c r="K298" t="s">
        <v>3367</v>
      </c>
    </row>
    <row r="299" spans="1:11" x14ac:dyDescent="0.25">
      <c r="A299" t="s">
        <v>3240</v>
      </c>
    </row>
    <row r="300" spans="1:11" x14ac:dyDescent="0.25">
      <c r="A300" t="s">
        <v>3226</v>
      </c>
      <c r="B300" t="s">
        <v>3540</v>
      </c>
      <c r="C300" t="s">
        <v>3541</v>
      </c>
      <c r="D300" t="s">
        <v>3542</v>
      </c>
      <c r="G300" t="s">
        <v>3230</v>
      </c>
    </row>
    <row r="301" spans="1:11" x14ac:dyDescent="0.25">
      <c r="A301" t="s">
        <v>3226</v>
      </c>
      <c r="B301" t="s">
        <v>3543</v>
      </c>
      <c r="C301" t="s">
        <v>2166</v>
      </c>
      <c r="D301" t="s">
        <v>497</v>
      </c>
      <c r="G301" t="s">
        <v>3230</v>
      </c>
      <c r="K301" t="s">
        <v>3296</v>
      </c>
    </row>
    <row r="302" spans="1:11" x14ac:dyDescent="0.25">
      <c r="A302" t="s">
        <v>3544</v>
      </c>
      <c r="B302" t="s">
        <v>1993</v>
      </c>
      <c r="C302" t="s">
        <v>3545</v>
      </c>
      <c r="D302" t="s">
        <v>225</v>
      </c>
      <c r="E302" t="s">
        <v>3246</v>
      </c>
      <c r="F302" t="s">
        <v>3247</v>
      </c>
      <c r="G302" t="s">
        <v>3230</v>
      </c>
    </row>
    <row r="303" spans="1:11" x14ac:dyDescent="0.25">
      <c r="A303" t="s">
        <v>3546</v>
      </c>
      <c r="B303" t="s">
        <v>1994</v>
      </c>
      <c r="C303" t="s">
        <v>3547</v>
      </c>
      <c r="D303" t="s">
        <v>226</v>
      </c>
      <c r="E303" t="s">
        <v>3246</v>
      </c>
      <c r="F303" t="s">
        <v>3247</v>
      </c>
      <c r="G303" t="s">
        <v>3230</v>
      </c>
    </row>
    <row r="304" spans="1:11" x14ac:dyDescent="0.25">
      <c r="A304" t="s">
        <v>3231</v>
      </c>
      <c r="B304" t="s">
        <v>1995</v>
      </c>
      <c r="C304" t="s">
        <v>3548</v>
      </c>
      <c r="D304" t="s">
        <v>227</v>
      </c>
      <c r="E304" t="s">
        <v>3549</v>
      </c>
      <c r="F304" t="s">
        <v>3550</v>
      </c>
      <c r="G304" t="s">
        <v>3230</v>
      </c>
      <c r="K304" t="s">
        <v>3551</v>
      </c>
    </row>
    <row r="305" spans="1:11" x14ac:dyDescent="0.25">
      <c r="A305" t="s">
        <v>3231</v>
      </c>
      <c r="B305" t="s">
        <v>1996</v>
      </c>
      <c r="C305" t="s">
        <v>3552</v>
      </c>
      <c r="D305" t="s">
        <v>228</v>
      </c>
      <c r="E305" t="s">
        <v>3549</v>
      </c>
      <c r="F305" t="s">
        <v>3550</v>
      </c>
      <c r="G305" t="s">
        <v>3230</v>
      </c>
    </row>
    <row r="306" spans="1:11" x14ac:dyDescent="0.25">
      <c r="A306" t="s">
        <v>3240</v>
      </c>
    </row>
    <row r="307" spans="1:11" x14ac:dyDescent="0.25">
      <c r="A307" t="s">
        <v>3226</v>
      </c>
      <c r="B307" t="s">
        <v>3553</v>
      </c>
      <c r="C307" t="s">
        <v>2167</v>
      </c>
      <c r="D307" t="s">
        <v>309</v>
      </c>
      <c r="G307" t="s">
        <v>3230</v>
      </c>
      <c r="K307" t="s">
        <v>3323</v>
      </c>
    </row>
    <row r="308" spans="1:11" x14ac:dyDescent="0.25">
      <c r="A308" t="s">
        <v>3544</v>
      </c>
      <c r="B308" t="s">
        <v>1997</v>
      </c>
      <c r="C308" t="s">
        <v>3545</v>
      </c>
      <c r="D308" t="s">
        <v>225</v>
      </c>
      <c r="E308" t="s">
        <v>3246</v>
      </c>
      <c r="F308" t="s">
        <v>3247</v>
      </c>
      <c r="G308" t="s">
        <v>3230</v>
      </c>
    </row>
    <row r="309" spans="1:11" x14ac:dyDescent="0.25">
      <c r="A309" t="s">
        <v>3546</v>
      </c>
      <c r="B309" t="s">
        <v>1998</v>
      </c>
      <c r="C309" t="s">
        <v>3547</v>
      </c>
      <c r="D309" t="s">
        <v>226</v>
      </c>
      <c r="E309" t="s">
        <v>3246</v>
      </c>
      <c r="F309" t="s">
        <v>3247</v>
      </c>
      <c r="G309" t="s">
        <v>3230</v>
      </c>
    </row>
    <row r="310" spans="1:11" x14ac:dyDescent="0.25">
      <c r="A310" t="s">
        <v>3231</v>
      </c>
      <c r="B310" t="s">
        <v>1999</v>
      </c>
      <c r="C310" t="s">
        <v>3548</v>
      </c>
      <c r="D310" t="s">
        <v>227</v>
      </c>
      <c r="E310" t="s">
        <v>3549</v>
      </c>
      <c r="F310" t="s">
        <v>3550</v>
      </c>
      <c r="G310" t="s">
        <v>3230</v>
      </c>
      <c r="K310" t="s">
        <v>3554</v>
      </c>
    </row>
    <row r="311" spans="1:11" x14ac:dyDescent="0.25">
      <c r="A311" t="s">
        <v>3231</v>
      </c>
      <c r="B311" t="s">
        <v>2000</v>
      </c>
      <c r="C311" t="s">
        <v>3552</v>
      </c>
      <c r="D311" t="s">
        <v>228</v>
      </c>
      <c r="E311" t="s">
        <v>3549</v>
      </c>
      <c r="F311" t="s">
        <v>3550</v>
      </c>
      <c r="G311" t="s">
        <v>3230</v>
      </c>
    </row>
    <row r="312" spans="1:11" x14ac:dyDescent="0.25">
      <c r="A312" t="s">
        <v>3240</v>
      </c>
    </row>
    <row r="313" spans="1:11" x14ac:dyDescent="0.25">
      <c r="A313" t="s">
        <v>3226</v>
      </c>
      <c r="B313" t="s">
        <v>3555</v>
      </c>
      <c r="C313" t="s">
        <v>2170</v>
      </c>
      <c r="D313" t="s">
        <v>2169</v>
      </c>
      <c r="G313" t="s">
        <v>3230</v>
      </c>
      <c r="K313" t="s">
        <v>3334</v>
      </c>
    </row>
    <row r="314" spans="1:11" x14ac:dyDescent="0.25">
      <c r="A314" t="s">
        <v>3544</v>
      </c>
      <c r="B314" t="s">
        <v>2001</v>
      </c>
      <c r="C314" t="s">
        <v>3545</v>
      </c>
      <c r="D314" t="s">
        <v>225</v>
      </c>
      <c r="E314" t="s">
        <v>3246</v>
      </c>
      <c r="F314" t="s">
        <v>3247</v>
      </c>
      <c r="G314" t="s">
        <v>3230</v>
      </c>
    </row>
    <row r="315" spans="1:11" x14ac:dyDescent="0.25">
      <c r="A315" t="s">
        <v>3546</v>
      </c>
      <c r="B315" t="s">
        <v>2002</v>
      </c>
      <c r="C315" t="s">
        <v>3547</v>
      </c>
      <c r="D315" t="s">
        <v>226</v>
      </c>
      <c r="E315" t="s">
        <v>3246</v>
      </c>
      <c r="F315" t="s">
        <v>3247</v>
      </c>
      <c r="G315" t="s">
        <v>3230</v>
      </c>
    </row>
    <row r="316" spans="1:11" x14ac:dyDescent="0.25">
      <c r="A316" t="s">
        <v>3231</v>
      </c>
      <c r="B316" t="s">
        <v>2003</v>
      </c>
      <c r="C316" t="s">
        <v>3548</v>
      </c>
      <c r="D316" t="s">
        <v>227</v>
      </c>
      <c r="E316" t="s">
        <v>3549</v>
      </c>
      <c r="F316" t="s">
        <v>3550</v>
      </c>
      <c r="G316" t="s">
        <v>3230</v>
      </c>
      <c r="K316" t="s">
        <v>3556</v>
      </c>
    </row>
    <row r="317" spans="1:11" x14ac:dyDescent="0.25">
      <c r="A317" t="s">
        <v>3231</v>
      </c>
      <c r="B317" t="s">
        <v>2004</v>
      </c>
      <c r="C317" t="s">
        <v>3552</v>
      </c>
      <c r="D317" t="s">
        <v>228</v>
      </c>
      <c r="E317" t="s">
        <v>3549</v>
      </c>
      <c r="F317" t="s">
        <v>3550</v>
      </c>
      <c r="G317" t="s">
        <v>3230</v>
      </c>
    </row>
    <row r="318" spans="1:11" x14ac:dyDescent="0.25">
      <c r="A318" t="s">
        <v>3240</v>
      </c>
    </row>
    <row r="319" spans="1:11" x14ac:dyDescent="0.25">
      <c r="A319" t="s">
        <v>3226</v>
      </c>
      <c r="B319" t="s">
        <v>3557</v>
      </c>
      <c r="C319" t="s">
        <v>2166</v>
      </c>
      <c r="D319" t="s">
        <v>2174</v>
      </c>
      <c r="G319" t="s">
        <v>3230</v>
      </c>
      <c r="K319" t="s">
        <v>3345</v>
      </c>
    </row>
    <row r="320" spans="1:11" x14ac:dyDescent="0.25">
      <c r="A320" t="s">
        <v>3544</v>
      </c>
      <c r="B320" t="s">
        <v>2005</v>
      </c>
      <c r="C320" t="s">
        <v>3545</v>
      </c>
      <c r="D320" t="s">
        <v>225</v>
      </c>
      <c r="E320" t="s">
        <v>3246</v>
      </c>
      <c r="F320" t="s">
        <v>3247</v>
      </c>
      <c r="G320" t="s">
        <v>3230</v>
      </c>
    </row>
    <row r="321" spans="1:11" x14ac:dyDescent="0.25">
      <c r="A321" t="s">
        <v>3546</v>
      </c>
      <c r="B321" t="s">
        <v>2006</v>
      </c>
      <c r="C321" t="s">
        <v>3547</v>
      </c>
      <c r="D321" t="s">
        <v>226</v>
      </c>
      <c r="E321" t="s">
        <v>3246</v>
      </c>
      <c r="F321" t="s">
        <v>3247</v>
      </c>
      <c r="G321" t="s">
        <v>3230</v>
      </c>
    </row>
    <row r="322" spans="1:11" x14ac:dyDescent="0.25">
      <c r="A322" t="s">
        <v>3231</v>
      </c>
      <c r="B322" t="s">
        <v>2007</v>
      </c>
      <c r="C322" t="s">
        <v>3548</v>
      </c>
      <c r="D322" t="s">
        <v>227</v>
      </c>
      <c r="E322" t="s">
        <v>3549</v>
      </c>
      <c r="F322" t="s">
        <v>3550</v>
      </c>
      <c r="G322" t="s">
        <v>3230</v>
      </c>
      <c r="K322" t="s">
        <v>3558</v>
      </c>
    </row>
    <row r="323" spans="1:11" x14ac:dyDescent="0.25">
      <c r="A323" t="s">
        <v>3231</v>
      </c>
      <c r="B323" t="s">
        <v>2008</v>
      </c>
      <c r="C323" t="s">
        <v>3552</v>
      </c>
      <c r="D323" t="s">
        <v>228</v>
      </c>
      <c r="E323" t="s">
        <v>3549</v>
      </c>
      <c r="F323" t="s">
        <v>3550</v>
      </c>
      <c r="G323" t="s">
        <v>3230</v>
      </c>
    </row>
    <row r="324" spans="1:11" x14ac:dyDescent="0.25">
      <c r="A324" t="s">
        <v>3240</v>
      </c>
    </row>
    <row r="325" spans="1:11" x14ac:dyDescent="0.25">
      <c r="A325" t="s">
        <v>3226</v>
      </c>
      <c r="B325" t="s">
        <v>3559</v>
      </c>
      <c r="C325" t="s">
        <v>2167</v>
      </c>
      <c r="D325" t="s">
        <v>487</v>
      </c>
      <c r="G325" t="s">
        <v>3230</v>
      </c>
      <c r="K325" t="s">
        <v>3356</v>
      </c>
    </row>
    <row r="326" spans="1:11" x14ac:dyDescent="0.25">
      <c r="A326" t="s">
        <v>3544</v>
      </c>
      <c r="B326" t="s">
        <v>2009</v>
      </c>
      <c r="C326" t="s">
        <v>3545</v>
      </c>
      <c r="D326" t="s">
        <v>225</v>
      </c>
      <c r="E326" t="s">
        <v>3246</v>
      </c>
      <c r="F326" t="s">
        <v>3247</v>
      </c>
      <c r="G326" t="s">
        <v>3230</v>
      </c>
    </row>
    <row r="327" spans="1:11" x14ac:dyDescent="0.25">
      <c r="A327" t="s">
        <v>3546</v>
      </c>
      <c r="B327" t="s">
        <v>2010</v>
      </c>
      <c r="C327" t="s">
        <v>3547</v>
      </c>
      <c r="D327" t="s">
        <v>226</v>
      </c>
      <c r="E327" t="s">
        <v>3246</v>
      </c>
      <c r="F327" t="s">
        <v>3247</v>
      </c>
      <c r="G327" t="s">
        <v>3230</v>
      </c>
    </row>
    <row r="328" spans="1:11" x14ac:dyDescent="0.25">
      <c r="A328" t="s">
        <v>3231</v>
      </c>
      <c r="B328" t="s">
        <v>2011</v>
      </c>
      <c r="C328" t="s">
        <v>3548</v>
      </c>
      <c r="D328" t="s">
        <v>227</v>
      </c>
      <c r="E328" t="s">
        <v>3549</v>
      </c>
      <c r="F328" t="s">
        <v>3550</v>
      </c>
      <c r="G328" t="s">
        <v>3230</v>
      </c>
      <c r="K328" t="s">
        <v>3560</v>
      </c>
    </row>
    <row r="329" spans="1:11" x14ac:dyDescent="0.25">
      <c r="A329" t="s">
        <v>3231</v>
      </c>
      <c r="B329" t="s">
        <v>2012</v>
      </c>
      <c r="C329" t="s">
        <v>3552</v>
      </c>
      <c r="D329" t="s">
        <v>228</v>
      </c>
      <c r="E329" t="s">
        <v>3549</v>
      </c>
      <c r="F329" t="s">
        <v>3550</v>
      </c>
      <c r="G329" t="s">
        <v>3230</v>
      </c>
    </row>
    <row r="330" spans="1:11" x14ac:dyDescent="0.25">
      <c r="A330" t="s">
        <v>3240</v>
      </c>
    </row>
    <row r="331" spans="1:11" x14ac:dyDescent="0.25">
      <c r="A331" t="s">
        <v>3226</v>
      </c>
      <c r="B331" t="s">
        <v>3561</v>
      </c>
      <c r="C331" t="s">
        <v>2170</v>
      </c>
      <c r="D331" t="s">
        <v>2179</v>
      </c>
      <c r="G331" t="s">
        <v>3230</v>
      </c>
      <c r="K331" t="s">
        <v>3367</v>
      </c>
    </row>
    <row r="332" spans="1:11" x14ac:dyDescent="0.25">
      <c r="A332" t="s">
        <v>3544</v>
      </c>
      <c r="B332" t="s">
        <v>2013</v>
      </c>
      <c r="C332" t="s">
        <v>3545</v>
      </c>
      <c r="D332" t="s">
        <v>225</v>
      </c>
      <c r="E332" t="s">
        <v>3246</v>
      </c>
      <c r="F332" t="s">
        <v>3247</v>
      </c>
      <c r="G332" t="s">
        <v>3230</v>
      </c>
    </row>
    <row r="333" spans="1:11" x14ac:dyDescent="0.25">
      <c r="A333" t="s">
        <v>3546</v>
      </c>
      <c r="B333" t="s">
        <v>2014</v>
      </c>
      <c r="C333" t="s">
        <v>3547</v>
      </c>
      <c r="D333" t="s">
        <v>226</v>
      </c>
      <c r="E333" t="s">
        <v>3246</v>
      </c>
      <c r="F333" t="s">
        <v>3247</v>
      </c>
      <c r="G333" t="s">
        <v>3230</v>
      </c>
    </row>
    <row r="334" spans="1:11" x14ac:dyDescent="0.25">
      <c r="A334" t="s">
        <v>3231</v>
      </c>
      <c r="B334" t="s">
        <v>2015</v>
      </c>
      <c r="C334" t="s">
        <v>3548</v>
      </c>
      <c r="D334" t="s">
        <v>227</v>
      </c>
      <c r="E334" t="s">
        <v>3549</v>
      </c>
      <c r="F334" t="s">
        <v>3550</v>
      </c>
      <c r="G334" t="s">
        <v>3230</v>
      </c>
      <c r="K334" t="s">
        <v>3562</v>
      </c>
    </row>
    <row r="335" spans="1:11" x14ac:dyDescent="0.25">
      <c r="A335" t="s">
        <v>3231</v>
      </c>
      <c r="B335" t="s">
        <v>2016</v>
      </c>
      <c r="C335" t="s">
        <v>3552</v>
      </c>
      <c r="D335" t="s">
        <v>228</v>
      </c>
      <c r="E335" t="s">
        <v>3549</v>
      </c>
      <c r="F335" t="s">
        <v>3550</v>
      </c>
      <c r="G335" t="s">
        <v>3230</v>
      </c>
    </row>
    <row r="336" spans="1:11" x14ac:dyDescent="0.25">
      <c r="A336" t="s">
        <v>3240</v>
      </c>
    </row>
    <row r="337" spans="1:13" x14ac:dyDescent="0.25">
      <c r="A337" t="s">
        <v>3240</v>
      </c>
    </row>
    <row r="338" spans="1:13" x14ac:dyDescent="0.25">
      <c r="A338" t="s">
        <v>3226</v>
      </c>
      <c r="B338" t="s">
        <v>3563</v>
      </c>
      <c r="C338" t="s">
        <v>3564</v>
      </c>
      <c r="D338" t="s">
        <v>3565</v>
      </c>
      <c r="G338" t="s">
        <v>3230</v>
      </c>
    </row>
    <row r="339" spans="1:13" x14ac:dyDescent="0.25">
      <c r="A339" t="s">
        <v>3231</v>
      </c>
      <c r="B339" t="s">
        <v>2017</v>
      </c>
      <c r="C339" t="s">
        <v>3566</v>
      </c>
      <c r="D339" t="s">
        <v>229</v>
      </c>
      <c r="G339" t="s">
        <v>3230</v>
      </c>
    </row>
    <row r="340" spans="1:13" x14ac:dyDescent="0.25">
      <c r="A340" t="s">
        <v>3231</v>
      </c>
      <c r="B340" t="s">
        <v>3567</v>
      </c>
      <c r="C340" t="s">
        <v>3568</v>
      </c>
      <c r="D340" t="s">
        <v>3569</v>
      </c>
      <c r="E340" t="s">
        <v>3570</v>
      </c>
      <c r="F340" t="s">
        <v>3571</v>
      </c>
      <c r="G340" t="s">
        <v>3230</v>
      </c>
      <c r="L340" t="s">
        <v>3389</v>
      </c>
    </row>
    <row r="341" spans="1:13" x14ac:dyDescent="0.25">
      <c r="A341" t="s">
        <v>3240</v>
      </c>
    </row>
    <row r="342" spans="1:13" x14ac:dyDescent="0.25">
      <c r="A342" t="s">
        <v>3240</v>
      </c>
    </row>
    <row r="343" spans="1:13" x14ac:dyDescent="0.25">
      <c r="A343" t="s">
        <v>3572</v>
      </c>
      <c r="B343" t="s">
        <v>3573</v>
      </c>
      <c r="M343" t="s">
        <v>3574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58"/>
  <sheetViews>
    <sheetView workbookViewId="0">
      <selection activeCell="B67" sqref="B67"/>
    </sheetView>
  </sheetViews>
  <sheetFormatPr defaultColWidth="11.42578125" defaultRowHeight="15" x14ac:dyDescent="0.25"/>
  <cols>
    <col min="1" max="1" width="33.7109375" customWidth="1"/>
    <col min="2" max="2" width="31.5703125" customWidth="1"/>
    <col min="3" max="3" width="47.5703125" customWidth="1"/>
    <col min="4" max="4" width="44.85546875" customWidth="1"/>
  </cols>
  <sheetData>
    <row r="1" spans="1:4" x14ac:dyDescent="0.25">
      <c r="A1" s="21" t="s">
        <v>2091</v>
      </c>
      <c r="B1" s="21" t="s">
        <v>2092</v>
      </c>
      <c r="C1" s="21" t="s">
        <v>2093</v>
      </c>
      <c r="D1" s="21" t="s">
        <v>2094</v>
      </c>
    </row>
    <row r="2" spans="1:4" x14ac:dyDescent="0.25">
      <c r="A2" t="s">
        <v>2095</v>
      </c>
      <c r="B2" t="s">
        <v>2050</v>
      </c>
      <c r="C2" t="s">
        <v>240</v>
      </c>
      <c r="D2" t="s">
        <v>2096</v>
      </c>
    </row>
    <row r="3" spans="1:4" x14ac:dyDescent="0.25">
      <c r="A3" t="s">
        <v>2095</v>
      </c>
      <c r="B3" t="s">
        <v>2083</v>
      </c>
      <c r="C3" t="s">
        <v>252</v>
      </c>
      <c r="D3" t="s">
        <v>330</v>
      </c>
    </row>
    <row r="4" spans="1:4" x14ac:dyDescent="0.25">
      <c r="A4" t="s">
        <v>2097</v>
      </c>
      <c r="B4" t="s">
        <v>2050</v>
      </c>
      <c r="C4" t="s">
        <v>240</v>
      </c>
      <c r="D4" t="s">
        <v>2096</v>
      </c>
    </row>
    <row r="5" spans="1:4" x14ac:dyDescent="0.25">
      <c r="A5" t="s">
        <v>2097</v>
      </c>
      <c r="B5" t="s">
        <v>2083</v>
      </c>
      <c r="C5" t="s">
        <v>252</v>
      </c>
      <c r="D5" t="s">
        <v>330</v>
      </c>
    </row>
    <row r="6" spans="1:4" x14ac:dyDescent="0.25">
      <c r="A6" t="s">
        <v>2098</v>
      </c>
      <c r="B6" t="s">
        <v>2099</v>
      </c>
      <c r="C6" t="s">
        <v>510</v>
      </c>
      <c r="D6" s="20" t="s">
        <v>2100</v>
      </c>
    </row>
    <row r="7" spans="1:4" x14ac:dyDescent="0.25">
      <c r="A7" t="s">
        <v>2098</v>
      </c>
      <c r="B7" t="s">
        <v>2101</v>
      </c>
      <c r="C7" t="s">
        <v>2102</v>
      </c>
      <c r="D7" t="s">
        <v>2103</v>
      </c>
    </row>
    <row r="8" spans="1:4" x14ac:dyDescent="0.25">
      <c r="A8" t="s">
        <v>2098</v>
      </c>
      <c r="B8" t="s">
        <v>2104</v>
      </c>
      <c r="C8" t="s">
        <v>690</v>
      </c>
      <c r="D8" t="s">
        <v>2105</v>
      </c>
    </row>
    <row r="9" spans="1:4" x14ac:dyDescent="0.25">
      <c r="A9" t="s">
        <v>2098</v>
      </c>
      <c r="B9" t="s">
        <v>2106</v>
      </c>
      <c r="C9" t="s">
        <v>701</v>
      </c>
      <c r="D9" t="s">
        <v>2107</v>
      </c>
    </row>
    <row r="10" spans="1:4" x14ac:dyDescent="0.25">
      <c r="A10" t="s">
        <v>2098</v>
      </c>
      <c r="B10" t="s">
        <v>2108</v>
      </c>
      <c r="C10" t="s">
        <v>2109</v>
      </c>
      <c r="D10" s="20" t="s">
        <v>2110</v>
      </c>
    </row>
    <row r="11" spans="1:4" x14ac:dyDescent="0.25">
      <c r="A11" t="s">
        <v>2098</v>
      </c>
      <c r="B11" t="s">
        <v>2111</v>
      </c>
      <c r="C11" t="s">
        <v>496</v>
      </c>
      <c r="D11" s="20" t="s">
        <v>2112</v>
      </c>
    </row>
    <row r="12" spans="1:4" x14ac:dyDescent="0.25">
      <c r="A12" t="s">
        <v>2098</v>
      </c>
      <c r="B12" t="s">
        <v>2113</v>
      </c>
      <c r="C12" t="s">
        <v>2114</v>
      </c>
      <c r="D12" t="s">
        <v>2115</v>
      </c>
    </row>
    <row r="13" spans="1:4" x14ac:dyDescent="0.25">
      <c r="A13" t="s">
        <v>2098</v>
      </c>
      <c r="B13" t="s">
        <v>2051</v>
      </c>
      <c r="C13" t="s">
        <v>241</v>
      </c>
      <c r="D13" t="s">
        <v>2116</v>
      </c>
    </row>
    <row r="14" spans="1:4" x14ac:dyDescent="0.25">
      <c r="A14" t="s">
        <v>2098</v>
      </c>
      <c r="B14" t="s">
        <v>2117</v>
      </c>
      <c r="C14" t="s">
        <v>2118</v>
      </c>
      <c r="D14" t="s">
        <v>2119</v>
      </c>
    </row>
    <row r="15" spans="1:4" x14ac:dyDescent="0.25">
      <c r="A15" t="s">
        <v>2098</v>
      </c>
      <c r="B15" t="s">
        <v>2120</v>
      </c>
      <c r="C15" t="s">
        <v>2121</v>
      </c>
      <c r="D15" t="s">
        <v>2122</v>
      </c>
    </row>
    <row r="16" spans="1:4" x14ac:dyDescent="0.25">
      <c r="A16" t="s">
        <v>2098</v>
      </c>
      <c r="B16" t="s">
        <v>2123</v>
      </c>
      <c r="C16" t="s">
        <v>2124</v>
      </c>
      <c r="D16" t="s">
        <v>2125</v>
      </c>
    </row>
    <row r="17" spans="1:4" x14ac:dyDescent="0.25">
      <c r="A17" t="s">
        <v>2098</v>
      </c>
      <c r="B17" t="s">
        <v>2126</v>
      </c>
      <c r="C17" t="s">
        <v>2127</v>
      </c>
      <c r="D17" t="s">
        <v>2128</v>
      </c>
    </row>
    <row r="18" spans="1:4" x14ac:dyDescent="0.25">
      <c r="A18" t="s">
        <v>2098</v>
      </c>
      <c r="B18" t="s">
        <v>2129</v>
      </c>
      <c r="C18" t="s">
        <v>331</v>
      </c>
      <c r="D18" t="s">
        <v>2130</v>
      </c>
    </row>
    <row r="19" spans="1:4" x14ac:dyDescent="0.25">
      <c r="A19" t="s">
        <v>2131</v>
      </c>
      <c r="B19" t="s">
        <v>2052</v>
      </c>
      <c r="C19" t="s">
        <v>242</v>
      </c>
      <c r="D19" t="s">
        <v>2132</v>
      </c>
    </row>
    <row r="20" spans="1:4" x14ac:dyDescent="0.25">
      <c r="A20" t="s">
        <v>2131</v>
      </c>
      <c r="B20" t="s">
        <v>2133</v>
      </c>
      <c r="C20" t="s">
        <v>307</v>
      </c>
      <c r="D20" t="s">
        <v>2134</v>
      </c>
    </row>
    <row r="21" spans="1:4" x14ac:dyDescent="0.25">
      <c r="A21" t="s">
        <v>2131</v>
      </c>
      <c r="B21" t="s">
        <v>2070</v>
      </c>
      <c r="C21" t="s">
        <v>2084</v>
      </c>
      <c r="D21" t="s">
        <v>2135</v>
      </c>
    </row>
    <row r="22" spans="1:4" x14ac:dyDescent="0.25">
      <c r="A22" t="s">
        <v>2136</v>
      </c>
      <c r="B22" t="s">
        <v>2137</v>
      </c>
      <c r="C22" t="s">
        <v>389</v>
      </c>
      <c r="D22" t="s">
        <v>2138</v>
      </c>
    </row>
    <row r="23" spans="1:4" x14ac:dyDescent="0.25">
      <c r="A23" t="s">
        <v>2136</v>
      </c>
      <c r="B23" t="s">
        <v>2053</v>
      </c>
      <c r="C23" t="s">
        <v>308</v>
      </c>
      <c r="D23" t="s">
        <v>2139</v>
      </c>
    </row>
    <row r="24" spans="1:4" x14ac:dyDescent="0.25">
      <c r="A24" t="s">
        <v>2136</v>
      </c>
      <c r="B24" t="s">
        <v>2140</v>
      </c>
      <c r="C24" t="s">
        <v>243</v>
      </c>
      <c r="D24" t="s">
        <v>2141</v>
      </c>
    </row>
    <row r="25" spans="1:4" x14ac:dyDescent="0.25">
      <c r="A25" t="s">
        <v>2142</v>
      </c>
      <c r="B25" t="s">
        <v>2143</v>
      </c>
      <c r="C25" t="s">
        <v>486</v>
      </c>
      <c r="D25" t="s">
        <v>2144</v>
      </c>
    </row>
    <row r="26" spans="1:4" x14ac:dyDescent="0.25">
      <c r="A26" t="s">
        <v>2142</v>
      </c>
      <c r="B26" t="s">
        <v>2145</v>
      </c>
      <c r="C26" t="s">
        <v>2146</v>
      </c>
      <c r="D26" t="s">
        <v>2147</v>
      </c>
    </row>
    <row r="27" spans="1:4" x14ac:dyDescent="0.25">
      <c r="A27" t="s">
        <v>2142</v>
      </c>
      <c r="B27" t="s">
        <v>2148</v>
      </c>
      <c r="C27" t="s">
        <v>2149</v>
      </c>
      <c r="D27" t="s">
        <v>2150</v>
      </c>
    </row>
    <row r="28" spans="1:4" x14ac:dyDescent="0.25">
      <c r="A28" t="s">
        <v>2142</v>
      </c>
      <c r="B28" t="s">
        <v>2151</v>
      </c>
      <c r="C28" t="s">
        <v>379</v>
      </c>
      <c r="D28" t="s">
        <v>2152</v>
      </c>
    </row>
    <row r="29" spans="1:4" x14ac:dyDescent="0.25">
      <c r="A29" t="s">
        <v>2142</v>
      </c>
      <c r="B29" t="s">
        <v>2153</v>
      </c>
      <c r="C29" t="s">
        <v>244</v>
      </c>
      <c r="D29" t="s">
        <v>2154</v>
      </c>
    </row>
    <row r="30" spans="1:4" x14ac:dyDescent="0.25">
      <c r="A30" t="s">
        <v>2142</v>
      </c>
      <c r="B30" t="s">
        <v>2155</v>
      </c>
      <c r="C30" t="s">
        <v>2156</v>
      </c>
      <c r="D30" t="s">
        <v>2157</v>
      </c>
    </row>
    <row r="31" spans="1:4" x14ac:dyDescent="0.25">
      <c r="A31" t="s">
        <v>2142</v>
      </c>
      <c r="B31" t="s">
        <v>2158</v>
      </c>
      <c r="C31" t="s">
        <v>2159</v>
      </c>
      <c r="D31" t="s">
        <v>2160</v>
      </c>
    </row>
    <row r="32" spans="1:4" x14ac:dyDescent="0.25">
      <c r="A32" t="s">
        <v>2142</v>
      </c>
      <c r="B32" t="s">
        <v>2070</v>
      </c>
      <c r="C32" t="s">
        <v>311</v>
      </c>
      <c r="D32" t="s">
        <v>2161</v>
      </c>
    </row>
    <row r="33" spans="1:4" x14ac:dyDescent="0.25">
      <c r="A33" t="s">
        <v>2142</v>
      </c>
      <c r="B33" t="s">
        <v>2055</v>
      </c>
      <c r="C33" t="s">
        <v>255</v>
      </c>
      <c r="D33" t="s">
        <v>270</v>
      </c>
    </row>
    <row r="34" spans="1:4" x14ac:dyDescent="0.25">
      <c r="A34" t="s">
        <v>2142</v>
      </c>
      <c r="B34" t="s">
        <v>2162</v>
      </c>
      <c r="C34" t="s">
        <v>442</v>
      </c>
      <c r="D34" t="s">
        <v>2163</v>
      </c>
    </row>
    <row r="35" spans="1:4" x14ac:dyDescent="0.25">
      <c r="A35" t="s">
        <v>2164</v>
      </c>
      <c r="B35" t="s">
        <v>2165</v>
      </c>
      <c r="C35" t="s">
        <v>497</v>
      </c>
      <c r="D35" t="s">
        <v>2166</v>
      </c>
    </row>
    <row r="36" spans="1:4" x14ac:dyDescent="0.25">
      <c r="A36" t="s">
        <v>2164</v>
      </c>
      <c r="B36" t="s">
        <v>2054</v>
      </c>
      <c r="C36" t="s">
        <v>309</v>
      </c>
      <c r="D36" t="s">
        <v>2167</v>
      </c>
    </row>
    <row r="37" spans="1:4" x14ac:dyDescent="0.25">
      <c r="A37" t="s">
        <v>2164</v>
      </c>
      <c r="B37" t="s">
        <v>2168</v>
      </c>
      <c r="C37" t="s">
        <v>2169</v>
      </c>
      <c r="D37" t="s">
        <v>2170</v>
      </c>
    </row>
    <row r="38" spans="1:4" x14ac:dyDescent="0.25">
      <c r="A38" t="s">
        <v>2171</v>
      </c>
      <c r="B38" t="s">
        <v>2172</v>
      </c>
      <c r="C38" t="s">
        <v>287</v>
      </c>
      <c r="D38" t="s">
        <v>533</v>
      </c>
    </row>
    <row r="39" spans="1:4" x14ac:dyDescent="0.25">
      <c r="A39" t="s">
        <v>2171</v>
      </c>
      <c r="B39" t="s">
        <v>2173</v>
      </c>
      <c r="C39" t="s">
        <v>2174</v>
      </c>
      <c r="D39" t="s">
        <v>2175</v>
      </c>
    </row>
    <row r="40" spans="1:4" x14ac:dyDescent="0.25">
      <c r="A40" t="s">
        <v>2171</v>
      </c>
      <c r="B40" t="s">
        <v>2176</v>
      </c>
      <c r="C40" t="s">
        <v>487</v>
      </c>
      <c r="D40" t="s">
        <v>2177</v>
      </c>
    </row>
    <row r="41" spans="1:4" x14ac:dyDescent="0.25">
      <c r="A41" t="s">
        <v>2171</v>
      </c>
      <c r="B41" t="s">
        <v>2178</v>
      </c>
      <c r="C41" t="s">
        <v>2179</v>
      </c>
      <c r="D41" t="s">
        <v>2180</v>
      </c>
    </row>
    <row r="42" spans="1:4" x14ac:dyDescent="0.25">
      <c r="A42" t="s">
        <v>2171</v>
      </c>
      <c r="B42" t="s">
        <v>2070</v>
      </c>
      <c r="C42" t="s">
        <v>311</v>
      </c>
      <c r="D42" t="s">
        <v>2161</v>
      </c>
    </row>
    <row r="43" spans="1:4" x14ac:dyDescent="0.25">
      <c r="A43" t="s">
        <v>2171</v>
      </c>
      <c r="B43" t="s">
        <v>2055</v>
      </c>
      <c r="C43" t="s">
        <v>255</v>
      </c>
      <c r="D43" t="s">
        <v>270</v>
      </c>
    </row>
    <row r="44" spans="1:4" x14ac:dyDescent="0.25">
      <c r="A44" t="s">
        <v>2171</v>
      </c>
      <c r="B44" t="s">
        <v>2162</v>
      </c>
      <c r="C44" t="s">
        <v>442</v>
      </c>
      <c r="D44" t="s">
        <v>2163</v>
      </c>
    </row>
    <row r="45" spans="1:4" x14ac:dyDescent="0.25">
      <c r="A45" t="s">
        <v>2181</v>
      </c>
      <c r="B45" t="s">
        <v>2182</v>
      </c>
      <c r="C45" t="s">
        <v>572</v>
      </c>
      <c r="D45" t="s">
        <v>2183</v>
      </c>
    </row>
    <row r="46" spans="1:4" x14ac:dyDescent="0.25">
      <c r="A46" t="s">
        <v>2181</v>
      </c>
      <c r="B46" t="s">
        <v>2184</v>
      </c>
      <c r="C46" t="s">
        <v>541</v>
      </c>
      <c r="D46" t="s">
        <v>2185</v>
      </c>
    </row>
    <row r="47" spans="1:4" x14ac:dyDescent="0.25">
      <c r="A47" t="s">
        <v>2181</v>
      </c>
      <c r="B47" t="s">
        <v>2186</v>
      </c>
      <c r="C47" t="s">
        <v>604</v>
      </c>
      <c r="D47" t="s">
        <v>2187</v>
      </c>
    </row>
    <row r="48" spans="1:4" x14ac:dyDescent="0.25">
      <c r="A48" t="s">
        <v>2181</v>
      </c>
      <c r="B48" t="s">
        <v>2188</v>
      </c>
      <c r="C48" t="s">
        <v>246</v>
      </c>
      <c r="D48" t="s">
        <v>2189</v>
      </c>
    </row>
    <row r="49" spans="1:4" x14ac:dyDescent="0.25">
      <c r="A49" t="s">
        <v>2181</v>
      </c>
      <c r="B49" t="s">
        <v>2190</v>
      </c>
      <c r="C49" t="s">
        <v>335</v>
      </c>
      <c r="D49" t="s">
        <v>2191</v>
      </c>
    </row>
    <row r="50" spans="1:4" x14ac:dyDescent="0.25">
      <c r="A50" t="s">
        <v>2181</v>
      </c>
      <c r="B50" t="s">
        <v>2055</v>
      </c>
      <c r="C50" t="s">
        <v>255</v>
      </c>
      <c r="D50" t="s">
        <v>270</v>
      </c>
    </row>
    <row r="51" spans="1:4" x14ac:dyDescent="0.25">
      <c r="A51" t="s">
        <v>2181</v>
      </c>
      <c r="B51" t="s">
        <v>2162</v>
      </c>
      <c r="C51" t="s">
        <v>442</v>
      </c>
      <c r="D51" t="s">
        <v>2163</v>
      </c>
    </row>
    <row r="52" spans="1:4" x14ac:dyDescent="0.25">
      <c r="A52" t="s">
        <v>2192</v>
      </c>
      <c r="B52" t="s">
        <v>2056</v>
      </c>
      <c r="C52" t="s">
        <v>247</v>
      </c>
      <c r="D52" t="s">
        <v>2193</v>
      </c>
    </row>
    <row r="53" spans="1:4" x14ac:dyDescent="0.25">
      <c r="A53" t="s">
        <v>2192</v>
      </c>
      <c r="B53" t="s">
        <v>2194</v>
      </c>
      <c r="C53" t="s">
        <v>310</v>
      </c>
      <c r="D53" t="s">
        <v>2195</v>
      </c>
    </row>
    <row r="54" spans="1:4" x14ac:dyDescent="0.25">
      <c r="A54" t="s">
        <v>2192</v>
      </c>
      <c r="B54" t="s">
        <v>2196</v>
      </c>
      <c r="C54" t="s">
        <v>284</v>
      </c>
      <c r="D54" t="s">
        <v>2197</v>
      </c>
    </row>
    <row r="55" spans="1:4" x14ac:dyDescent="0.25">
      <c r="A55" t="s">
        <v>2192</v>
      </c>
      <c r="B55" t="s">
        <v>2198</v>
      </c>
      <c r="C55" t="s">
        <v>390</v>
      </c>
      <c r="D55" t="s">
        <v>2199</v>
      </c>
    </row>
    <row r="56" spans="1:4" x14ac:dyDescent="0.25">
      <c r="A56" t="s">
        <v>2192</v>
      </c>
      <c r="B56" t="s">
        <v>2200</v>
      </c>
      <c r="C56" t="s">
        <v>2201</v>
      </c>
      <c r="D56" t="s">
        <v>2202</v>
      </c>
    </row>
    <row r="57" spans="1:4" x14ac:dyDescent="0.25">
      <c r="A57" t="s">
        <v>2192</v>
      </c>
      <c r="B57" t="s">
        <v>2070</v>
      </c>
      <c r="C57" t="s">
        <v>311</v>
      </c>
      <c r="D57" t="s">
        <v>2161</v>
      </c>
    </row>
    <row r="58" spans="1:4" x14ac:dyDescent="0.25">
      <c r="A58" t="s">
        <v>2192</v>
      </c>
      <c r="B58" t="s">
        <v>2055</v>
      </c>
      <c r="C58" t="s">
        <v>255</v>
      </c>
      <c r="D58" t="s">
        <v>270</v>
      </c>
    </row>
    <row r="59" spans="1:4" x14ac:dyDescent="0.25">
      <c r="A59" t="s">
        <v>2192</v>
      </c>
      <c r="B59" t="s">
        <v>2162</v>
      </c>
      <c r="C59" t="s">
        <v>442</v>
      </c>
      <c r="D59" t="s">
        <v>2163</v>
      </c>
    </row>
    <row r="60" spans="1:4" x14ac:dyDescent="0.25">
      <c r="A60" t="s">
        <v>2203</v>
      </c>
      <c r="B60" t="s">
        <v>2204</v>
      </c>
      <c r="C60" t="s">
        <v>352</v>
      </c>
      <c r="D60" t="s">
        <v>2205</v>
      </c>
    </row>
    <row r="61" spans="1:4" x14ac:dyDescent="0.25">
      <c r="A61" t="s">
        <v>2203</v>
      </c>
      <c r="B61" t="s">
        <v>2206</v>
      </c>
      <c r="C61" t="s">
        <v>248</v>
      </c>
      <c r="D61" t="s">
        <v>2207</v>
      </c>
    </row>
    <row r="62" spans="1:4" x14ac:dyDescent="0.25">
      <c r="A62" t="s">
        <v>2203</v>
      </c>
      <c r="B62" t="s">
        <v>2057</v>
      </c>
      <c r="C62" t="s">
        <v>282</v>
      </c>
      <c r="D62" t="s">
        <v>2208</v>
      </c>
    </row>
    <row r="63" spans="1:4" x14ac:dyDescent="0.25">
      <c r="A63" t="s">
        <v>2203</v>
      </c>
      <c r="B63" t="s">
        <v>2070</v>
      </c>
      <c r="C63" t="s">
        <v>311</v>
      </c>
      <c r="D63" t="s">
        <v>2161</v>
      </c>
    </row>
    <row r="64" spans="1:4" x14ac:dyDescent="0.25">
      <c r="A64" t="s">
        <v>2203</v>
      </c>
      <c r="B64" t="s">
        <v>2055</v>
      </c>
      <c r="C64" t="s">
        <v>255</v>
      </c>
      <c r="D64" t="s">
        <v>270</v>
      </c>
    </row>
    <row r="65" spans="1:4" x14ac:dyDescent="0.25">
      <c r="A65" t="s">
        <v>2203</v>
      </c>
      <c r="B65" t="s">
        <v>2162</v>
      </c>
      <c r="C65" t="s">
        <v>442</v>
      </c>
      <c r="D65" t="s">
        <v>2163</v>
      </c>
    </row>
    <row r="66" spans="1:4" x14ac:dyDescent="0.25">
      <c r="A66" t="s">
        <v>2209</v>
      </c>
      <c r="B66" t="s">
        <v>2210</v>
      </c>
      <c r="C66" t="s">
        <v>249</v>
      </c>
      <c r="D66" t="s">
        <v>2211</v>
      </c>
    </row>
    <row r="67" spans="1:4" x14ac:dyDescent="0.25">
      <c r="A67" t="s">
        <v>2209</v>
      </c>
      <c r="B67" t="s">
        <v>2212</v>
      </c>
      <c r="C67" t="s">
        <v>411</v>
      </c>
      <c r="D67" t="s">
        <v>2213</v>
      </c>
    </row>
    <row r="68" spans="1:4" x14ac:dyDescent="0.25">
      <c r="A68" t="s">
        <v>2209</v>
      </c>
      <c r="B68" t="s">
        <v>2058</v>
      </c>
      <c r="C68" t="s">
        <v>336</v>
      </c>
      <c r="D68" t="s">
        <v>2214</v>
      </c>
    </row>
    <row r="69" spans="1:4" x14ac:dyDescent="0.25">
      <c r="A69" t="s">
        <v>2209</v>
      </c>
      <c r="B69" t="s">
        <v>2070</v>
      </c>
      <c r="C69" t="s">
        <v>311</v>
      </c>
      <c r="D69" t="s">
        <v>2161</v>
      </c>
    </row>
    <row r="70" spans="1:4" x14ac:dyDescent="0.25">
      <c r="A70" t="s">
        <v>2209</v>
      </c>
      <c r="B70" t="s">
        <v>2055</v>
      </c>
      <c r="C70" t="s">
        <v>255</v>
      </c>
      <c r="D70" t="s">
        <v>270</v>
      </c>
    </row>
    <row r="71" spans="1:4" x14ac:dyDescent="0.25">
      <c r="A71" t="s">
        <v>2209</v>
      </c>
      <c r="B71" t="s">
        <v>2162</v>
      </c>
      <c r="C71" t="s">
        <v>442</v>
      </c>
      <c r="D71" t="s">
        <v>2163</v>
      </c>
    </row>
    <row r="72" spans="1:4" x14ac:dyDescent="0.25">
      <c r="A72" t="s">
        <v>2215</v>
      </c>
      <c r="B72" t="s">
        <v>2216</v>
      </c>
      <c r="C72" t="s">
        <v>2217</v>
      </c>
      <c r="D72" t="s">
        <v>2218</v>
      </c>
    </row>
    <row r="73" spans="1:4" x14ac:dyDescent="0.25">
      <c r="A73" t="s">
        <v>2215</v>
      </c>
      <c r="B73" t="s">
        <v>2219</v>
      </c>
      <c r="C73" t="s">
        <v>2220</v>
      </c>
      <c r="D73" t="s">
        <v>2221</v>
      </c>
    </row>
    <row r="74" spans="1:4" x14ac:dyDescent="0.25">
      <c r="A74" t="s">
        <v>2215</v>
      </c>
      <c r="B74" t="s">
        <v>2222</v>
      </c>
      <c r="C74" t="s">
        <v>2223</v>
      </c>
      <c r="D74" t="s">
        <v>2224</v>
      </c>
    </row>
    <row r="75" spans="1:4" x14ac:dyDescent="0.25">
      <c r="A75" t="s">
        <v>2215</v>
      </c>
      <c r="B75" t="s">
        <v>2088</v>
      </c>
      <c r="C75" t="s">
        <v>2089</v>
      </c>
      <c r="D75" t="s">
        <v>2225</v>
      </c>
    </row>
    <row r="76" spans="1:4" x14ac:dyDescent="0.25">
      <c r="A76" t="s">
        <v>2215</v>
      </c>
      <c r="B76" t="s">
        <v>2070</v>
      </c>
      <c r="C76" t="s">
        <v>311</v>
      </c>
      <c r="D76" t="s">
        <v>2161</v>
      </c>
    </row>
    <row r="77" spans="1:4" x14ac:dyDescent="0.25">
      <c r="A77" t="s">
        <v>2215</v>
      </c>
      <c r="B77" t="s">
        <v>2055</v>
      </c>
      <c r="C77" t="s">
        <v>255</v>
      </c>
      <c r="D77" t="s">
        <v>270</v>
      </c>
    </row>
    <row r="78" spans="1:4" x14ac:dyDescent="0.25">
      <c r="A78" t="s">
        <v>2215</v>
      </c>
      <c r="B78" t="s">
        <v>2162</v>
      </c>
      <c r="C78" t="s">
        <v>442</v>
      </c>
      <c r="D78" t="s">
        <v>2163</v>
      </c>
    </row>
    <row r="79" spans="1:4" x14ac:dyDescent="0.25">
      <c r="A79" t="s">
        <v>2226</v>
      </c>
      <c r="B79" t="s">
        <v>2227</v>
      </c>
      <c r="C79" t="s">
        <v>445</v>
      </c>
      <c r="D79" t="s">
        <v>2228</v>
      </c>
    </row>
    <row r="80" spans="1:4" x14ac:dyDescent="0.25">
      <c r="A80" t="s">
        <v>2226</v>
      </c>
      <c r="B80" t="s">
        <v>2059</v>
      </c>
      <c r="C80" t="s">
        <v>250</v>
      </c>
      <c r="D80" t="s">
        <v>2229</v>
      </c>
    </row>
    <row r="81" spans="1:4" x14ac:dyDescent="0.25">
      <c r="A81" t="s">
        <v>2226</v>
      </c>
      <c r="B81" t="s">
        <v>2230</v>
      </c>
      <c r="C81" t="s">
        <v>283</v>
      </c>
      <c r="D81" t="s">
        <v>2231</v>
      </c>
    </row>
    <row r="82" spans="1:4" x14ac:dyDescent="0.25">
      <c r="A82" t="s">
        <v>2226</v>
      </c>
      <c r="B82" t="s">
        <v>2232</v>
      </c>
      <c r="C82" t="s">
        <v>413</v>
      </c>
      <c r="D82" t="s">
        <v>2233</v>
      </c>
    </row>
    <row r="83" spans="1:4" x14ac:dyDescent="0.25">
      <c r="A83" t="s">
        <v>2226</v>
      </c>
      <c r="B83" t="s">
        <v>2070</v>
      </c>
      <c r="C83" t="s">
        <v>311</v>
      </c>
      <c r="D83" t="s">
        <v>2161</v>
      </c>
    </row>
    <row r="84" spans="1:4" x14ac:dyDescent="0.25">
      <c r="A84" t="s">
        <v>2226</v>
      </c>
      <c r="B84" t="s">
        <v>2055</v>
      </c>
      <c r="C84" t="s">
        <v>255</v>
      </c>
      <c r="D84" t="s">
        <v>270</v>
      </c>
    </row>
    <row r="85" spans="1:4" x14ac:dyDescent="0.25">
      <c r="A85" t="s">
        <v>2226</v>
      </c>
      <c r="B85" t="s">
        <v>2162</v>
      </c>
      <c r="C85" t="s">
        <v>442</v>
      </c>
      <c r="D85" t="s">
        <v>2163</v>
      </c>
    </row>
    <row r="86" spans="1:4" x14ac:dyDescent="0.25">
      <c r="A86" t="s">
        <v>2234</v>
      </c>
      <c r="B86" t="s">
        <v>2235</v>
      </c>
      <c r="C86" t="s">
        <v>2236</v>
      </c>
      <c r="D86" t="s">
        <v>2237</v>
      </c>
    </row>
    <row r="87" spans="1:4" x14ac:dyDescent="0.25">
      <c r="A87" t="s">
        <v>2234</v>
      </c>
      <c r="B87" t="s">
        <v>2238</v>
      </c>
      <c r="C87" t="s">
        <v>353</v>
      </c>
      <c r="D87" t="s">
        <v>2239</v>
      </c>
    </row>
    <row r="88" spans="1:4" x14ac:dyDescent="0.25">
      <c r="A88" t="s">
        <v>2234</v>
      </c>
      <c r="B88" t="s">
        <v>2240</v>
      </c>
      <c r="C88" t="s">
        <v>2241</v>
      </c>
      <c r="D88" t="s">
        <v>2242</v>
      </c>
    </row>
    <row r="89" spans="1:4" x14ac:dyDescent="0.25">
      <c r="A89" t="s">
        <v>2234</v>
      </c>
      <c r="B89" t="s">
        <v>2243</v>
      </c>
      <c r="C89" t="s">
        <v>2244</v>
      </c>
      <c r="D89" t="s">
        <v>2245</v>
      </c>
    </row>
    <row r="90" spans="1:4" x14ac:dyDescent="0.25">
      <c r="A90" t="s">
        <v>2234</v>
      </c>
      <c r="B90" t="s">
        <v>2246</v>
      </c>
      <c r="C90" t="s">
        <v>2247</v>
      </c>
      <c r="D90" t="s">
        <v>2248</v>
      </c>
    </row>
    <row r="91" spans="1:4" x14ac:dyDescent="0.25">
      <c r="A91" t="s">
        <v>2234</v>
      </c>
      <c r="B91" t="s">
        <v>2249</v>
      </c>
      <c r="C91" t="s">
        <v>2250</v>
      </c>
      <c r="D91" t="s">
        <v>2251</v>
      </c>
    </row>
    <row r="92" spans="1:4" x14ac:dyDescent="0.25">
      <c r="A92" t="s">
        <v>2234</v>
      </c>
      <c r="B92" t="s">
        <v>2070</v>
      </c>
      <c r="C92" t="s">
        <v>311</v>
      </c>
      <c r="D92" t="s">
        <v>2161</v>
      </c>
    </row>
    <row r="93" spans="1:4" x14ac:dyDescent="0.25">
      <c r="A93" t="s">
        <v>2234</v>
      </c>
      <c r="B93" t="s">
        <v>2055</v>
      </c>
      <c r="C93" t="s">
        <v>255</v>
      </c>
      <c r="D93" t="s">
        <v>270</v>
      </c>
    </row>
    <row r="94" spans="1:4" x14ac:dyDescent="0.25">
      <c r="A94" t="s">
        <v>2234</v>
      </c>
      <c r="B94" t="s">
        <v>2162</v>
      </c>
      <c r="C94" t="s">
        <v>442</v>
      </c>
      <c r="D94" t="s">
        <v>2163</v>
      </c>
    </row>
    <row r="95" spans="1:4" x14ac:dyDescent="0.25">
      <c r="A95" t="s">
        <v>2252</v>
      </c>
      <c r="B95" t="s">
        <v>2253</v>
      </c>
      <c r="C95" t="s">
        <v>415</v>
      </c>
      <c r="D95" t="s">
        <v>2254</v>
      </c>
    </row>
    <row r="96" spans="1:4" x14ac:dyDescent="0.25">
      <c r="A96" t="s">
        <v>2252</v>
      </c>
      <c r="B96" t="s">
        <v>2060</v>
      </c>
      <c r="C96" t="s">
        <v>251</v>
      </c>
      <c r="D96" t="s">
        <v>2255</v>
      </c>
    </row>
    <row r="97" spans="1:4" x14ac:dyDescent="0.25">
      <c r="A97" t="s">
        <v>2252</v>
      </c>
      <c r="B97" t="s">
        <v>2055</v>
      </c>
      <c r="C97" t="s">
        <v>255</v>
      </c>
      <c r="D97" t="s">
        <v>270</v>
      </c>
    </row>
    <row r="98" spans="1:4" x14ac:dyDescent="0.25">
      <c r="A98" t="s">
        <v>2252</v>
      </c>
      <c r="B98" t="s">
        <v>2162</v>
      </c>
      <c r="C98" t="s">
        <v>442</v>
      </c>
      <c r="D98" t="s">
        <v>2163</v>
      </c>
    </row>
    <row r="99" spans="1:4" x14ac:dyDescent="0.25">
      <c r="A99" t="s">
        <v>2256</v>
      </c>
      <c r="B99" t="s">
        <v>2257</v>
      </c>
      <c r="C99" t="s">
        <v>542</v>
      </c>
      <c r="D99" t="s">
        <v>2258</v>
      </c>
    </row>
    <row r="100" spans="1:4" x14ac:dyDescent="0.25">
      <c r="A100" t="s">
        <v>2256</v>
      </c>
      <c r="B100" t="s">
        <v>2071</v>
      </c>
      <c r="C100" t="s">
        <v>372</v>
      </c>
      <c r="D100" t="s">
        <v>2259</v>
      </c>
    </row>
    <row r="101" spans="1:4" x14ac:dyDescent="0.25">
      <c r="A101" t="s">
        <v>2256</v>
      </c>
      <c r="B101" t="s">
        <v>2260</v>
      </c>
      <c r="C101" t="s">
        <v>2261</v>
      </c>
      <c r="D101" t="s">
        <v>2262</v>
      </c>
    </row>
    <row r="102" spans="1:4" x14ac:dyDescent="0.25">
      <c r="A102" t="s">
        <v>2256</v>
      </c>
      <c r="B102" t="s">
        <v>2263</v>
      </c>
      <c r="C102" t="s">
        <v>323</v>
      </c>
      <c r="D102" t="s">
        <v>2264</v>
      </c>
    </row>
    <row r="103" spans="1:4" x14ac:dyDescent="0.25">
      <c r="A103" t="s">
        <v>2256</v>
      </c>
      <c r="B103" t="s">
        <v>2081</v>
      </c>
      <c r="C103" t="s">
        <v>2042</v>
      </c>
      <c r="D103" t="s">
        <v>2265</v>
      </c>
    </row>
    <row r="104" spans="1:4" x14ac:dyDescent="0.25">
      <c r="A104" t="s">
        <v>2256</v>
      </c>
      <c r="B104" t="s">
        <v>2266</v>
      </c>
      <c r="C104" t="s">
        <v>2267</v>
      </c>
      <c r="D104" t="s">
        <v>2268</v>
      </c>
    </row>
    <row r="105" spans="1:4" x14ac:dyDescent="0.25">
      <c r="A105" t="s">
        <v>2256</v>
      </c>
      <c r="B105" t="s">
        <v>2269</v>
      </c>
      <c r="C105" t="s">
        <v>2270</v>
      </c>
      <c r="D105" t="s">
        <v>2271</v>
      </c>
    </row>
    <row r="106" spans="1:4" x14ac:dyDescent="0.25">
      <c r="A106" t="s">
        <v>2256</v>
      </c>
      <c r="B106" t="s">
        <v>2272</v>
      </c>
      <c r="C106" t="s">
        <v>2273</v>
      </c>
      <c r="D106" t="s">
        <v>2274</v>
      </c>
    </row>
    <row r="107" spans="1:4" x14ac:dyDescent="0.25">
      <c r="A107" t="s">
        <v>2256</v>
      </c>
      <c r="B107" t="s">
        <v>2275</v>
      </c>
      <c r="C107" t="s">
        <v>2276</v>
      </c>
      <c r="D107" t="s">
        <v>2277</v>
      </c>
    </row>
    <row r="108" spans="1:4" x14ac:dyDescent="0.25">
      <c r="A108" t="s">
        <v>2256</v>
      </c>
      <c r="B108" t="s">
        <v>2278</v>
      </c>
      <c r="C108" t="s">
        <v>2279</v>
      </c>
      <c r="D108" t="s">
        <v>2280</v>
      </c>
    </row>
    <row r="109" spans="1:4" x14ac:dyDescent="0.25">
      <c r="A109" t="s">
        <v>2256</v>
      </c>
      <c r="B109" t="s">
        <v>2281</v>
      </c>
      <c r="C109" t="s">
        <v>2282</v>
      </c>
      <c r="D109" t="s">
        <v>2283</v>
      </c>
    </row>
    <row r="110" spans="1:4" x14ac:dyDescent="0.25">
      <c r="A110" t="s">
        <v>2256</v>
      </c>
      <c r="B110" t="s">
        <v>2284</v>
      </c>
      <c r="C110" t="s">
        <v>2285</v>
      </c>
      <c r="D110" t="s">
        <v>2286</v>
      </c>
    </row>
    <row r="111" spans="1:4" x14ac:dyDescent="0.25">
      <c r="A111" t="s">
        <v>2256</v>
      </c>
      <c r="B111" t="s">
        <v>2287</v>
      </c>
      <c r="C111" t="s">
        <v>2288</v>
      </c>
      <c r="D111" t="s">
        <v>2289</v>
      </c>
    </row>
    <row r="112" spans="1:4" x14ac:dyDescent="0.25">
      <c r="A112" t="s">
        <v>2256</v>
      </c>
      <c r="B112" t="s">
        <v>2290</v>
      </c>
      <c r="C112" t="s">
        <v>2291</v>
      </c>
      <c r="D112" t="s">
        <v>2292</v>
      </c>
    </row>
    <row r="113" spans="1:4" x14ac:dyDescent="0.25">
      <c r="A113" t="s">
        <v>2256</v>
      </c>
      <c r="B113" t="s">
        <v>2070</v>
      </c>
      <c r="C113" t="s">
        <v>311</v>
      </c>
      <c r="D113" t="s">
        <v>2161</v>
      </c>
    </row>
    <row r="114" spans="1:4" x14ac:dyDescent="0.25">
      <c r="A114" t="s">
        <v>2256</v>
      </c>
      <c r="B114" t="s">
        <v>2055</v>
      </c>
      <c r="C114" t="s">
        <v>255</v>
      </c>
      <c r="D114" t="s">
        <v>270</v>
      </c>
    </row>
    <row r="115" spans="1:4" x14ac:dyDescent="0.25">
      <c r="A115" t="s">
        <v>2256</v>
      </c>
      <c r="B115" t="s">
        <v>2162</v>
      </c>
      <c r="C115" t="s">
        <v>442</v>
      </c>
      <c r="D115" t="s">
        <v>2163</v>
      </c>
    </row>
    <row r="116" spans="1:4" x14ac:dyDescent="0.25">
      <c r="A116" t="s">
        <v>2293</v>
      </c>
      <c r="B116" t="s">
        <v>2050</v>
      </c>
      <c r="C116" t="s">
        <v>240</v>
      </c>
      <c r="D116" t="s">
        <v>2096</v>
      </c>
    </row>
    <row r="117" spans="1:4" x14ac:dyDescent="0.25">
      <c r="A117" t="s">
        <v>2293</v>
      </c>
      <c r="B117" t="s">
        <v>2083</v>
      </c>
      <c r="C117" t="s">
        <v>252</v>
      </c>
      <c r="D117" t="s">
        <v>330</v>
      </c>
    </row>
    <row r="118" spans="1:4" x14ac:dyDescent="0.25">
      <c r="A118" t="s">
        <v>2293</v>
      </c>
      <c r="B118" t="s">
        <v>2055</v>
      </c>
      <c r="C118" t="s">
        <v>255</v>
      </c>
      <c r="D118" t="s">
        <v>270</v>
      </c>
    </row>
    <row r="119" spans="1:4" x14ac:dyDescent="0.25">
      <c r="A119" t="s">
        <v>2293</v>
      </c>
      <c r="B119" t="s">
        <v>2162</v>
      </c>
      <c r="C119" t="s">
        <v>442</v>
      </c>
      <c r="D119" t="s">
        <v>2163</v>
      </c>
    </row>
    <row r="120" spans="1:4" x14ac:dyDescent="0.25">
      <c r="A120" t="s">
        <v>2294</v>
      </c>
      <c r="B120" t="s">
        <v>2050</v>
      </c>
      <c r="C120" t="s">
        <v>240</v>
      </c>
      <c r="D120" t="s">
        <v>2096</v>
      </c>
    </row>
    <row r="121" spans="1:4" x14ac:dyDescent="0.25">
      <c r="A121" t="s">
        <v>2294</v>
      </c>
      <c r="B121" t="s">
        <v>2083</v>
      </c>
      <c r="C121" t="s">
        <v>252</v>
      </c>
      <c r="D121" t="s">
        <v>330</v>
      </c>
    </row>
    <row r="122" spans="1:4" x14ac:dyDescent="0.25">
      <c r="A122" t="s">
        <v>2294</v>
      </c>
      <c r="B122" t="s">
        <v>2055</v>
      </c>
      <c r="C122" t="s">
        <v>255</v>
      </c>
      <c r="D122" t="s">
        <v>270</v>
      </c>
    </row>
    <row r="123" spans="1:4" x14ac:dyDescent="0.25">
      <c r="A123" t="s">
        <v>2294</v>
      </c>
      <c r="B123" t="s">
        <v>2162</v>
      </c>
      <c r="C123" t="s">
        <v>442</v>
      </c>
      <c r="D123" t="s">
        <v>2163</v>
      </c>
    </row>
    <row r="124" spans="1:4" x14ac:dyDescent="0.25">
      <c r="A124" t="s">
        <v>2295</v>
      </c>
      <c r="B124" t="s">
        <v>2172</v>
      </c>
      <c r="C124" t="s">
        <v>287</v>
      </c>
      <c r="D124" t="s">
        <v>533</v>
      </c>
    </row>
    <row r="125" spans="1:4" x14ac:dyDescent="0.25">
      <c r="A125" t="s">
        <v>2295</v>
      </c>
      <c r="B125" t="s">
        <v>2296</v>
      </c>
      <c r="C125" t="s">
        <v>2297</v>
      </c>
      <c r="D125" t="s">
        <v>2298</v>
      </c>
    </row>
    <row r="126" spans="1:4" x14ac:dyDescent="0.25">
      <c r="A126" t="s">
        <v>2295</v>
      </c>
      <c r="B126" t="s">
        <v>2299</v>
      </c>
      <c r="C126" t="s">
        <v>337</v>
      </c>
      <c r="D126" t="s">
        <v>2300</v>
      </c>
    </row>
    <row r="127" spans="1:4" x14ac:dyDescent="0.25">
      <c r="A127" t="s">
        <v>2295</v>
      </c>
      <c r="B127" t="s">
        <v>2070</v>
      </c>
      <c r="C127" t="s">
        <v>311</v>
      </c>
      <c r="D127" t="s">
        <v>2161</v>
      </c>
    </row>
    <row r="128" spans="1:4" x14ac:dyDescent="0.25">
      <c r="A128" t="s">
        <v>2295</v>
      </c>
      <c r="B128" t="s">
        <v>2055</v>
      </c>
      <c r="C128" t="s">
        <v>255</v>
      </c>
      <c r="D128" t="s">
        <v>270</v>
      </c>
    </row>
    <row r="129" spans="1:4" x14ac:dyDescent="0.25">
      <c r="A129" t="s">
        <v>2295</v>
      </c>
      <c r="B129" t="s">
        <v>2162</v>
      </c>
      <c r="C129" t="s">
        <v>442</v>
      </c>
      <c r="D129" t="s">
        <v>2163</v>
      </c>
    </row>
    <row r="130" spans="1:4" x14ac:dyDescent="0.25">
      <c r="A130" t="s">
        <v>2301</v>
      </c>
      <c r="B130" t="s">
        <v>2302</v>
      </c>
      <c r="C130" t="s">
        <v>2303</v>
      </c>
      <c r="D130" t="s">
        <v>2304</v>
      </c>
    </row>
    <row r="131" spans="1:4" x14ac:dyDescent="0.25">
      <c r="A131" t="s">
        <v>2301</v>
      </c>
      <c r="B131" t="s">
        <v>2305</v>
      </c>
      <c r="C131" t="s">
        <v>288</v>
      </c>
      <c r="D131" t="s">
        <v>2306</v>
      </c>
    </row>
    <row r="132" spans="1:4" x14ac:dyDescent="0.25">
      <c r="A132" t="s">
        <v>2301</v>
      </c>
      <c r="B132" t="s">
        <v>2307</v>
      </c>
      <c r="C132" t="s">
        <v>606</v>
      </c>
      <c r="D132" t="s">
        <v>2308</v>
      </c>
    </row>
    <row r="133" spans="1:4" x14ac:dyDescent="0.25">
      <c r="A133" t="s">
        <v>2301</v>
      </c>
      <c r="B133" t="s">
        <v>2309</v>
      </c>
      <c r="C133" t="s">
        <v>2310</v>
      </c>
      <c r="D133" t="s">
        <v>2311</v>
      </c>
    </row>
    <row r="134" spans="1:4" x14ac:dyDescent="0.25">
      <c r="A134" t="s">
        <v>2301</v>
      </c>
      <c r="B134" t="s">
        <v>2312</v>
      </c>
      <c r="C134" t="s">
        <v>2313</v>
      </c>
      <c r="D134" t="s">
        <v>2314</v>
      </c>
    </row>
    <row r="135" spans="1:4" x14ac:dyDescent="0.25">
      <c r="A135" t="s">
        <v>2301</v>
      </c>
      <c r="B135" t="s">
        <v>2315</v>
      </c>
      <c r="C135" t="s">
        <v>2316</v>
      </c>
      <c r="D135" t="s">
        <v>2317</v>
      </c>
    </row>
    <row r="136" spans="1:4" x14ac:dyDescent="0.25">
      <c r="A136" t="s">
        <v>2301</v>
      </c>
      <c r="B136" t="s">
        <v>2318</v>
      </c>
      <c r="C136" t="s">
        <v>2319</v>
      </c>
      <c r="D136" t="s">
        <v>2320</v>
      </c>
    </row>
    <row r="137" spans="1:4" x14ac:dyDescent="0.25">
      <c r="A137" t="s">
        <v>2301</v>
      </c>
      <c r="B137" t="s">
        <v>2321</v>
      </c>
      <c r="C137" t="s">
        <v>394</v>
      </c>
      <c r="D137" t="s">
        <v>2322</v>
      </c>
    </row>
    <row r="138" spans="1:4" x14ac:dyDescent="0.25">
      <c r="A138" t="s">
        <v>2301</v>
      </c>
      <c r="B138" t="s">
        <v>2323</v>
      </c>
      <c r="C138" t="s">
        <v>2324</v>
      </c>
      <c r="D138" t="s">
        <v>2325</v>
      </c>
    </row>
    <row r="139" spans="1:4" x14ac:dyDescent="0.25">
      <c r="A139" t="s">
        <v>2301</v>
      </c>
      <c r="B139" t="s">
        <v>2070</v>
      </c>
      <c r="C139" t="s">
        <v>311</v>
      </c>
      <c r="D139" t="s">
        <v>2161</v>
      </c>
    </row>
    <row r="140" spans="1:4" x14ac:dyDescent="0.25">
      <c r="A140" t="s">
        <v>2301</v>
      </c>
      <c r="B140" t="s">
        <v>2055</v>
      </c>
      <c r="C140" t="s">
        <v>255</v>
      </c>
      <c r="D140" t="s">
        <v>270</v>
      </c>
    </row>
    <row r="141" spans="1:4" x14ac:dyDescent="0.25">
      <c r="A141" t="s">
        <v>2301</v>
      </c>
      <c r="B141" t="s">
        <v>2162</v>
      </c>
      <c r="C141" t="s">
        <v>442</v>
      </c>
      <c r="D141" t="s">
        <v>2163</v>
      </c>
    </row>
    <row r="142" spans="1:4" x14ac:dyDescent="0.25">
      <c r="A142" t="s">
        <v>2326</v>
      </c>
      <c r="B142" t="s">
        <v>2063</v>
      </c>
      <c r="C142" t="s">
        <v>257</v>
      </c>
      <c r="D142" t="s">
        <v>2327</v>
      </c>
    </row>
    <row r="143" spans="1:4" x14ac:dyDescent="0.25">
      <c r="A143" t="s">
        <v>2326</v>
      </c>
      <c r="B143" t="s">
        <v>2328</v>
      </c>
      <c r="C143" t="s">
        <v>435</v>
      </c>
      <c r="D143" t="s">
        <v>2329</v>
      </c>
    </row>
    <row r="144" spans="1:4" x14ac:dyDescent="0.25">
      <c r="A144" t="s">
        <v>2326</v>
      </c>
      <c r="B144" t="s">
        <v>2330</v>
      </c>
      <c r="C144" t="s">
        <v>357</v>
      </c>
      <c r="D144" t="s">
        <v>2331</v>
      </c>
    </row>
    <row r="145" spans="1:4" x14ac:dyDescent="0.25">
      <c r="A145" t="s">
        <v>2332</v>
      </c>
      <c r="B145" t="s">
        <v>2050</v>
      </c>
      <c r="C145" t="s">
        <v>240</v>
      </c>
      <c r="D145" t="s">
        <v>2096</v>
      </c>
    </row>
    <row r="146" spans="1:4" x14ac:dyDescent="0.25">
      <c r="A146" t="s">
        <v>2332</v>
      </c>
      <c r="B146" t="s">
        <v>2083</v>
      </c>
      <c r="C146" t="s">
        <v>252</v>
      </c>
      <c r="D146" t="s">
        <v>330</v>
      </c>
    </row>
    <row r="147" spans="1:4" x14ac:dyDescent="0.25">
      <c r="A147" t="s">
        <v>2332</v>
      </c>
      <c r="B147" t="s">
        <v>2055</v>
      </c>
      <c r="C147" t="s">
        <v>255</v>
      </c>
      <c r="D147" t="s">
        <v>270</v>
      </c>
    </row>
    <row r="148" spans="1:4" x14ac:dyDescent="0.25">
      <c r="A148" t="s">
        <v>2332</v>
      </c>
      <c r="B148" t="s">
        <v>2162</v>
      </c>
      <c r="C148" t="s">
        <v>442</v>
      </c>
      <c r="D148" t="s">
        <v>2163</v>
      </c>
    </row>
    <row r="149" spans="1:4" x14ac:dyDescent="0.25">
      <c r="A149" t="s">
        <v>2333</v>
      </c>
      <c r="B149" t="s">
        <v>2050</v>
      </c>
      <c r="C149" t="s">
        <v>240</v>
      </c>
      <c r="D149" t="s">
        <v>2096</v>
      </c>
    </row>
    <row r="150" spans="1:4" x14ac:dyDescent="0.25">
      <c r="A150" t="s">
        <v>2333</v>
      </c>
      <c r="B150" t="s">
        <v>2083</v>
      </c>
      <c r="C150" t="s">
        <v>252</v>
      </c>
      <c r="D150" t="s">
        <v>330</v>
      </c>
    </row>
    <row r="151" spans="1:4" x14ac:dyDescent="0.25">
      <c r="A151" t="s">
        <v>2333</v>
      </c>
      <c r="B151" t="s">
        <v>2055</v>
      </c>
      <c r="C151" t="s">
        <v>255</v>
      </c>
      <c r="D151" t="s">
        <v>270</v>
      </c>
    </row>
    <row r="152" spans="1:4" x14ac:dyDescent="0.25">
      <c r="A152" t="s">
        <v>2333</v>
      </c>
      <c r="B152" t="s">
        <v>2162</v>
      </c>
      <c r="C152" t="s">
        <v>442</v>
      </c>
      <c r="D152" t="s">
        <v>2163</v>
      </c>
    </row>
    <row r="153" spans="1:4" x14ac:dyDescent="0.25">
      <c r="A153" t="s">
        <v>2334</v>
      </c>
      <c r="B153" t="s">
        <v>2335</v>
      </c>
      <c r="C153" t="s">
        <v>419</v>
      </c>
      <c r="D153" t="s">
        <v>2336</v>
      </c>
    </row>
    <row r="154" spans="1:4" x14ac:dyDescent="0.25">
      <c r="A154" t="s">
        <v>2334</v>
      </c>
      <c r="B154" t="s">
        <v>2075</v>
      </c>
      <c r="C154" t="s">
        <v>358</v>
      </c>
      <c r="D154" t="s">
        <v>2337</v>
      </c>
    </row>
    <row r="155" spans="1:4" x14ac:dyDescent="0.25">
      <c r="A155" t="s">
        <v>2334</v>
      </c>
      <c r="B155" t="s">
        <v>2338</v>
      </c>
      <c r="C155" t="s">
        <v>2339</v>
      </c>
      <c r="D155" t="s">
        <v>2340</v>
      </c>
    </row>
    <row r="156" spans="1:4" x14ac:dyDescent="0.25">
      <c r="A156" t="s">
        <v>2334</v>
      </c>
      <c r="B156" t="s">
        <v>2341</v>
      </c>
      <c r="C156" t="s">
        <v>2342</v>
      </c>
      <c r="D156" t="s">
        <v>2343</v>
      </c>
    </row>
    <row r="157" spans="1:4" x14ac:dyDescent="0.25">
      <c r="A157" t="s">
        <v>2334</v>
      </c>
      <c r="B157" t="s">
        <v>2344</v>
      </c>
      <c r="C157" t="s">
        <v>2345</v>
      </c>
      <c r="D157" t="s">
        <v>2346</v>
      </c>
    </row>
    <row r="158" spans="1:4" x14ac:dyDescent="0.25">
      <c r="A158" t="s">
        <v>2334</v>
      </c>
      <c r="B158" t="s">
        <v>2347</v>
      </c>
      <c r="C158" t="s">
        <v>545</v>
      </c>
      <c r="D158" t="s">
        <v>2348</v>
      </c>
    </row>
    <row r="159" spans="1:4" x14ac:dyDescent="0.25">
      <c r="A159" t="s">
        <v>2334</v>
      </c>
      <c r="B159" t="s">
        <v>2070</v>
      </c>
      <c r="C159" t="s">
        <v>311</v>
      </c>
      <c r="D159" t="s">
        <v>2161</v>
      </c>
    </row>
    <row r="160" spans="1:4" x14ac:dyDescent="0.25">
      <c r="A160" t="s">
        <v>2334</v>
      </c>
      <c r="B160" t="s">
        <v>2055</v>
      </c>
      <c r="C160" t="s">
        <v>255</v>
      </c>
      <c r="D160" t="s">
        <v>270</v>
      </c>
    </row>
    <row r="161" spans="1:4" x14ac:dyDescent="0.25">
      <c r="A161" t="s">
        <v>2334</v>
      </c>
      <c r="B161" t="s">
        <v>2162</v>
      </c>
      <c r="C161" t="s">
        <v>442</v>
      </c>
      <c r="D161" t="s">
        <v>2163</v>
      </c>
    </row>
    <row r="162" spans="1:4" x14ac:dyDescent="0.25">
      <c r="A162" t="s">
        <v>2349</v>
      </c>
      <c r="B162" t="s">
        <v>2350</v>
      </c>
      <c r="C162" t="s">
        <v>289</v>
      </c>
      <c r="D162" t="s">
        <v>2351</v>
      </c>
    </row>
    <row r="163" spans="1:4" x14ac:dyDescent="0.25">
      <c r="A163" t="s">
        <v>2349</v>
      </c>
      <c r="B163" t="s">
        <v>2352</v>
      </c>
      <c r="C163" t="s">
        <v>2353</v>
      </c>
      <c r="D163" t="s">
        <v>2354</v>
      </c>
    </row>
    <row r="164" spans="1:4" x14ac:dyDescent="0.25">
      <c r="A164" t="s">
        <v>2349</v>
      </c>
      <c r="B164" t="s">
        <v>2355</v>
      </c>
      <c r="C164" t="s">
        <v>259</v>
      </c>
      <c r="D164" t="s">
        <v>2356</v>
      </c>
    </row>
    <row r="165" spans="1:4" x14ac:dyDescent="0.25">
      <c r="A165" t="s">
        <v>2349</v>
      </c>
      <c r="B165" t="s">
        <v>2357</v>
      </c>
      <c r="C165" t="s">
        <v>2358</v>
      </c>
      <c r="D165" t="s">
        <v>2359</v>
      </c>
    </row>
    <row r="166" spans="1:4" x14ac:dyDescent="0.25">
      <c r="A166" t="s">
        <v>2349</v>
      </c>
      <c r="B166" t="s">
        <v>2360</v>
      </c>
      <c r="C166" t="s">
        <v>2361</v>
      </c>
      <c r="D166" t="s">
        <v>2362</v>
      </c>
    </row>
    <row r="167" spans="1:4" x14ac:dyDescent="0.25">
      <c r="A167" t="s">
        <v>2349</v>
      </c>
      <c r="B167" t="s">
        <v>2363</v>
      </c>
      <c r="C167" t="s">
        <v>2364</v>
      </c>
      <c r="D167" t="s">
        <v>2365</v>
      </c>
    </row>
    <row r="168" spans="1:4" x14ac:dyDescent="0.25">
      <c r="A168" t="s">
        <v>2349</v>
      </c>
      <c r="B168" t="s">
        <v>2070</v>
      </c>
      <c r="C168" t="s">
        <v>311</v>
      </c>
      <c r="D168" t="s">
        <v>2161</v>
      </c>
    </row>
    <row r="169" spans="1:4" x14ac:dyDescent="0.25">
      <c r="A169" t="s">
        <v>2349</v>
      </c>
      <c r="B169" t="s">
        <v>2055</v>
      </c>
      <c r="C169" t="s">
        <v>255</v>
      </c>
      <c r="D169" t="s">
        <v>270</v>
      </c>
    </row>
    <row r="170" spans="1:4" x14ac:dyDescent="0.25">
      <c r="A170" t="s">
        <v>2349</v>
      </c>
      <c r="B170" t="s">
        <v>2366</v>
      </c>
      <c r="C170" t="s">
        <v>2367</v>
      </c>
      <c r="D170" t="s">
        <v>2163</v>
      </c>
    </row>
    <row r="171" spans="1:4" x14ac:dyDescent="0.25">
      <c r="A171" t="s">
        <v>2368</v>
      </c>
      <c r="B171" t="s">
        <v>2369</v>
      </c>
      <c r="C171" t="s">
        <v>2370</v>
      </c>
      <c r="D171" t="s">
        <v>2371</v>
      </c>
    </row>
    <row r="172" spans="1:4" x14ac:dyDescent="0.25">
      <c r="A172" t="s">
        <v>2368</v>
      </c>
      <c r="B172" t="s">
        <v>2372</v>
      </c>
      <c r="C172" t="s">
        <v>2373</v>
      </c>
      <c r="D172" t="s">
        <v>2374</v>
      </c>
    </row>
    <row r="173" spans="1:4" x14ac:dyDescent="0.25">
      <c r="A173" t="s">
        <v>2368</v>
      </c>
      <c r="B173" t="s">
        <v>2375</v>
      </c>
      <c r="C173" t="s">
        <v>2376</v>
      </c>
      <c r="D173" t="s">
        <v>2377</v>
      </c>
    </row>
    <row r="174" spans="1:4" x14ac:dyDescent="0.25">
      <c r="A174" t="s">
        <v>2368</v>
      </c>
      <c r="B174" t="s">
        <v>2378</v>
      </c>
      <c r="C174" t="s">
        <v>2379</v>
      </c>
      <c r="D174" t="s">
        <v>2380</v>
      </c>
    </row>
    <row r="175" spans="1:4" x14ac:dyDescent="0.25">
      <c r="A175" t="s">
        <v>2368</v>
      </c>
      <c r="B175" t="s">
        <v>2381</v>
      </c>
      <c r="C175" t="s">
        <v>2382</v>
      </c>
      <c r="D175" t="s">
        <v>2383</v>
      </c>
    </row>
    <row r="176" spans="1:4" x14ac:dyDescent="0.25">
      <c r="A176" t="s">
        <v>2368</v>
      </c>
      <c r="B176" t="s">
        <v>2384</v>
      </c>
      <c r="C176" t="s">
        <v>2385</v>
      </c>
      <c r="D176" t="s">
        <v>2386</v>
      </c>
    </row>
    <row r="177" spans="1:4" x14ac:dyDescent="0.25">
      <c r="A177" t="s">
        <v>2368</v>
      </c>
      <c r="B177" t="s">
        <v>2387</v>
      </c>
      <c r="C177" t="s">
        <v>2388</v>
      </c>
      <c r="D177" t="s">
        <v>2389</v>
      </c>
    </row>
    <row r="178" spans="1:4" x14ac:dyDescent="0.25">
      <c r="A178" t="s">
        <v>2368</v>
      </c>
      <c r="B178" t="s">
        <v>2390</v>
      </c>
      <c r="C178" t="s">
        <v>2391</v>
      </c>
      <c r="D178" t="s">
        <v>2392</v>
      </c>
    </row>
    <row r="179" spans="1:4" x14ac:dyDescent="0.25">
      <c r="A179" t="s">
        <v>2368</v>
      </c>
      <c r="B179" t="s">
        <v>2393</v>
      </c>
      <c r="C179" t="s">
        <v>2394</v>
      </c>
      <c r="D179" t="s">
        <v>2395</v>
      </c>
    </row>
    <row r="180" spans="1:4" x14ac:dyDescent="0.25">
      <c r="A180" t="s">
        <v>2368</v>
      </c>
      <c r="B180" t="s">
        <v>2396</v>
      </c>
      <c r="C180" t="s">
        <v>2397</v>
      </c>
      <c r="D180" t="s">
        <v>2398</v>
      </c>
    </row>
    <row r="181" spans="1:4" x14ac:dyDescent="0.25">
      <c r="A181" t="s">
        <v>2368</v>
      </c>
      <c r="B181" t="s">
        <v>2399</v>
      </c>
      <c r="C181" t="s">
        <v>2400</v>
      </c>
      <c r="D181" t="s">
        <v>2401</v>
      </c>
    </row>
    <row r="182" spans="1:4" x14ac:dyDescent="0.25">
      <c r="A182" t="s">
        <v>2368</v>
      </c>
      <c r="B182" t="s">
        <v>2402</v>
      </c>
      <c r="C182" t="s">
        <v>2403</v>
      </c>
      <c r="D182" t="s">
        <v>2404</v>
      </c>
    </row>
    <row r="183" spans="1:4" x14ac:dyDescent="0.25">
      <c r="A183" t="s">
        <v>2368</v>
      </c>
      <c r="B183" t="s">
        <v>2070</v>
      </c>
      <c r="C183" t="s">
        <v>311</v>
      </c>
      <c r="D183" t="s">
        <v>2161</v>
      </c>
    </row>
    <row r="184" spans="1:4" x14ac:dyDescent="0.25">
      <c r="A184" t="s">
        <v>2368</v>
      </c>
      <c r="B184" t="s">
        <v>2055</v>
      </c>
      <c r="C184" t="s">
        <v>255</v>
      </c>
      <c r="D184" t="s">
        <v>270</v>
      </c>
    </row>
    <row r="185" spans="1:4" x14ac:dyDescent="0.25">
      <c r="A185" t="s">
        <v>2368</v>
      </c>
      <c r="B185" t="s">
        <v>2162</v>
      </c>
      <c r="C185" t="s">
        <v>442</v>
      </c>
      <c r="D185" t="s">
        <v>2163</v>
      </c>
    </row>
    <row r="186" spans="1:4" x14ac:dyDescent="0.25">
      <c r="A186" t="s">
        <v>2405</v>
      </c>
      <c r="B186" t="s">
        <v>2406</v>
      </c>
      <c r="C186" t="s">
        <v>292</v>
      </c>
      <c r="D186" t="s">
        <v>2407</v>
      </c>
    </row>
    <row r="187" spans="1:4" x14ac:dyDescent="0.25">
      <c r="A187" t="s">
        <v>2405</v>
      </c>
      <c r="B187" t="s">
        <v>2066</v>
      </c>
      <c r="C187" t="s">
        <v>318</v>
      </c>
      <c r="D187" t="s">
        <v>2408</v>
      </c>
    </row>
    <row r="188" spans="1:4" x14ac:dyDescent="0.25">
      <c r="A188" t="s">
        <v>2405</v>
      </c>
      <c r="B188" t="s">
        <v>2076</v>
      </c>
      <c r="C188" t="s">
        <v>361</v>
      </c>
      <c r="D188" t="s">
        <v>2409</v>
      </c>
    </row>
    <row r="189" spans="1:4" x14ac:dyDescent="0.25">
      <c r="A189" t="s">
        <v>2405</v>
      </c>
      <c r="B189" t="s">
        <v>2410</v>
      </c>
      <c r="C189" t="s">
        <v>262</v>
      </c>
      <c r="D189" t="s">
        <v>2411</v>
      </c>
    </row>
    <row r="190" spans="1:4" x14ac:dyDescent="0.25">
      <c r="A190" t="s">
        <v>2405</v>
      </c>
      <c r="B190" t="s">
        <v>2055</v>
      </c>
      <c r="C190" t="s">
        <v>255</v>
      </c>
      <c r="D190" t="s">
        <v>270</v>
      </c>
    </row>
    <row r="191" spans="1:4" x14ac:dyDescent="0.25">
      <c r="A191" t="s">
        <v>2405</v>
      </c>
      <c r="B191" t="s">
        <v>2162</v>
      </c>
      <c r="C191" t="s">
        <v>442</v>
      </c>
      <c r="D191" t="s">
        <v>2163</v>
      </c>
    </row>
    <row r="192" spans="1:4" x14ac:dyDescent="0.25">
      <c r="A192" t="s">
        <v>2412</v>
      </c>
      <c r="B192" t="s">
        <v>2413</v>
      </c>
      <c r="C192" t="s">
        <v>296</v>
      </c>
      <c r="D192" t="s">
        <v>2414</v>
      </c>
    </row>
    <row r="193" spans="1:4" x14ac:dyDescent="0.25">
      <c r="A193" t="s">
        <v>2412</v>
      </c>
      <c r="B193" t="s">
        <v>2415</v>
      </c>
      <c r="C193" t="s">
        <v>2416</v>
      </c>
      <c r="D193" t="s">
        <v>2417</v>
      </c>
    </row>
    <row r="194" spans="1:4" x14ac:dyDescent="0.25">
      <c r="A194" t="s">
        <v>2412</v>
      </c>
      <c r="B194" t="s">
        <v>2418</v>
      </c>
      <c r="C194" t="s">
        <v>490</v>
      </c>
      <c r="D194" t="s">
        <v>2419</v>
      </c>
    </row>
    <row r="195" spans="1:4" x14ac:dyDescent="0.25">
      <c r="A195" t="s">
        <v>2412</v>
      </c>
      <c r="B195" t="s">
        <v>2420</v>
      </c>
      <c r="C195" t="s">
        <v>320</v>
      </c>
      <c r="D195" t="s">
        <v>2421</v>
      </c>
    </row>
    <row r="196" spans="1:4" x14ac:dyDescent="0.25">
      <c r="A196" t="s">
        <v>2412</v>
      </c>
      <c r="B196" t="s">
        <v>2070</v>
      </c>
      <c r="C196" t="s">
        <v>311</v>
      </c>
      <c r="D196" t="s">
        <v>2161</v>
      </c>
    </row>
    <row r="197" spans="1:4" x14ac:dyDescent="0.25">
      <c r="A197" t="s">
        <v>2412</v>
      </c>
      <c r="B197" t="s">
        <v>2055</v>
      </c>
      <c r="C197" t="s">
        <v>255</v>
      </c>
      <c r="D197" t="s">
        <v>270</v>
      </c>
    </row>
    <row r="198" spans="1:4" x14ac:dyDescent="0.25">
      <c r="A198" t="s">
        <v>2412</v>
      </c>
      <c r="B198" t="s">
        <v>2162</v>
      </c>
      <c r="C198" t="s">
        <v>442</v>
      </c>
      <c r="D198" t="s">
        <v>2163</v>
      </c>
    </row>
    <row r="199" spans="1:4" x14ac:dyDescent="0.25">
      <c r="A199" t="s">
        <v>2422</v>
      </c>
      <c r="B199" t="s">
        <v>2423</v>
      </c>
      <c r="C199" t="s">
        <v>399</v>
      </c>
      <c r="D199" t="s">
        <v>2424</v>
      </c>
    </row>
    <row r="200" spans="1:4" x14ac:dyDescent="0.25">
      <c r="A200" t="s">
        <v>2422</v>
      </c>
      <c r="B200" t="s">
        <v>2425</v>
      </c>
      <c r="C200" t="s">
        <v>321</v>
      </c>
      <c r="D200" t="s">
        <v>2426</v>
      </c>
    </row>
    <row r="201" spans="1:4" x14ac:dyDescent="0.25">
      <c r="A201" t="s">
        <v>2422</v>
      </c>
      <c r="B201" t="s">
        <v>2427</v>
      </c>
      <c r="C201" t="s">
        <v>297</v>
      </c>
      <c r="D201" t="s">
        <v>2428</v>
      </c>
    </row>
    <row r="202" spans="1:4" x14ac:dyDescent="0.25">
      <c r="A202" t="s">
        <v>2422</v>
      </c>
      <c r="B202" t="s">
        <v>2429</v>
      </c>
      <c r="C202" t="s">
        <v>2430</v>
      </c>
      <c r="D202" t="s">
        <v>2431</v>
      </c>
    </row>
    <row r="203" spans="1:4" x14ac:dyDescent="0.25">
      <c r="A203" t="s">
        <v>2422</v>
      </c>
      <c r="B203" t="s">
        <v>2432</v>
      </c>
      <c r="C203" t="s">
        <v>699</v>
      </c>
      <c r="D203" t="s">
        <v>2433</v>
      </c>
    </row>
    <row r="204" spans="1:4" x14ac:dyDescent="0.25">
      <c r="A204" t="s">
        <v>2422</v>
      </c>
      <c r="B204" t="s">
        <v>2434</v>
      </c>
      <c r="C204" t="s">
        <v>2435</v>
      </c>
      <c r="D204" t="s">
        <v>2436</v>
      </c>
    </row>
    <row r="205" spans="1:4" x14ac:dyDescent="0.25">
      <c r="A205" t="s">
        <v>2437</v>
      </c>
      <c r="B205" t="s">
        <v>2069</v>
      </c>
      <c r="C205" t="s">
        <v>267</v>
      </c>
      <c r="D205" t="s">
        <v>533</v>
      </c>
    </row>
    <row r="206" spans="1:4" x14ac:dyDescent="0.25">
      <c r="A206" t="s">
        <v>2437</v>
      </c>
      <c r="B206" t="s">
        <v>2438</v>
      </c>
      <c r="C206" t="s">
        <v>2439</v>
      </c>
      <c r="D206" t="s">
        <v>2440</v>
      </c>
    </row>
    <row r="207" spans="1:4" x14ac:dyDescent="0.25">
      <c r="A207" t="s">
        <v>2437</v>
      </c>
      <c r="B207" t="s">
        <v>2441</v>
      </c>
      <c r="C207" t="s">
        <v>298</v>
      </c>
      <c r="D207" t="s">
        <v>2442</v>
      </c>
    </row>
    <row r="208" spans="1:4" x14ac:dyDescent="0.25">
      <c r="A208" t="s">
        <v>2437</v>
      </c>
      <c r="B208" t="s">
        <v>2443</v>
      </c>
      <c r="C208" t="s">
        <v>2444</v>
      </c>
      <c r="D208" t="s">
        <v>2445</v>
      </c>
    </row>
    <row r="209" spans="1:4" x14ac:dyDescent="0.25">
      <c r="A209" t="s">
        <v>2437</v>
      </c>
      <c r="B209" t="s">
        <v>2446</v>
      </c>
      <c r="C209" t="s">
        <v>426</v>
      </c>
      <c r="D209" t="s">
        <v>2447</v>
      </c>
    </row>
    <row r="210" spans="1:4" x14ac:dyDescent="0.25">
      <c r="A210" t="s">
        <v>2437</v>
      </c>
      <c r="B210" t="s">
        <v>2448</v>
      </c>
      <c r="C210" t="s">
        <v>2449</v>
      </c>
      <c r="D210" t="s">
        <v>2450</v>
      </c>
    </row>
    <row r="211" spans="1:4" x14ac:dyDescent="0.25">
      <c r="A211" t="s">
        <v>2437</v>
      </c>
      <c r="B211" t="s">
        <v>2451</v>
      </c>
      <c r="C211" t="s">
        <v>2452</v>
      </c>
      <c r="D211" t="s">
        <v>2453</v>
      </c>
    </row>
    <row r="212" spans="1:4" x14ac:dyDescent="0.25">
      <c r="A212" t="s">
        <v>2437</v>
      </c>
      <c r="B212" t="s">
        <v>2454</v>
      </c>
      <c r="C212" t="s">
        <v>2455</v>
      </c>
      <c r="D212" t="s">
        <v>2456</v>
      </c>
    </row>
    <row r="213" spans="1:4" x14ac:dyDescent="0.25">
      <c r="A213" t="s">
        <v>2437</v>
      </c>
      <c r="B213" t="s">
        <v>2457</v>
      </c>
      <c r="C213" t="s">
        <v>2458</v>
      </c>
      <c r="D213" t="s">
        <v>2459</v>
      </c>
    </row>
    <row r="214" spans="1:4" x14ac:dyDescent="0.25">
      <c r="A214" t="s">
        <v>2437</v>
      </c>
      <c r="B214" t="s">
        <v>2070</v>
      </c>
      <c r="C214" t="s">
        <v>311</v>
      </c>
      <c r="D214" t="s">
        <v>2161</v>
      </c>
    </row>
    <row r="215" spans="1:4" x14ac:dyDescent="0.25">
      <c r="A215" t="s">
        <v>2437</v>
      </c>
      <c r="B215" t="s">
        <v>2055</v>
      </c>
      <c r="C215" t="s">
        <v>255</v>
      </c>
      <c r="D215" t="s">
        <v>270</v>
      </c>
    </row>
    <row r="216" spans="1:4" x14ac:dyDescent="0.25">
      <c r="A216" t="s">
        <v>2437</v>
      </c>
      <c r="B216" t="s">
        <v>2162</v>
      </c>
      <c r="C216" t="s">
        <v>442</v>
      </c>
      <c r="D216" t="s">
        <v>2163</v>
      </c>
    </row>
    <row r="217" spans="1:4" x14ac:dyDescent="0.25">
      <c r="A217" t="s">
        <v>2460</v>
      </c>
      <c r="B217" t="s">
        <v>2069</v>
      </c>
      <c r="C217" t="s">
        <v>267</v>
      </c>
      <c r="D217" t="s">
        <v>533</v>
      </c>
    </row>
    <row r="218" spans="1:4" x14ac:dyDescent="0.25">
      <c r="A218" t="s">
        <v>2460</v>
      </c>
      <c r="B218" t="s">
        <v>2461</v>
      </c>
      <c r="C218" t="s">
        <v>299</v>
      </c>
      <c r="D218" t="s">
        <v>2462</v>
      </c>
    </row>
    <row r="219" spans="1:4" x14ac:dyDescent="0.25">
      <c r="A219" t="s">
        <v>2460</v>
      </c>
      <c r="B219" t="s">
        <v>2463</v>
      </c>
      <c r="C219" t="s">
        <v>2464</v>
      </c>
      <c r="D219" t="s">
        <v>2465</v>
      </c>
    </row>
    <row r="220" spans="1:4" x14ac:dyDescent="0.25">
      <c r="A220" t="s">
        <v>2460</v>
      </c>
      <c r="B220" t="s">
        <v>2466</v>
      </c>
      <c r="C220" t="s">
        <v>2467</v>
      </c>
      <c r="D220" t="s">
        <v>2468</v>
      </c>
    </row>
    <row r="221" spans="1:4" x14ac:dyDescent="0.25">
      <c r="A221" t="s">
        <v>2460</v>
      </c>
      <c r="B221" t="s">
        <v>2469</v>
      </c>
      <c r="C221" t="s">
        <v>2470</v>
      </c>
      <c r="D221" t="s">
        <v>2471</v>
      </c>
    </row>
    <row r="222" spans="1:4" x14ac:dyDescent="0.25">
      <c r="A222" t="s">
        <v>2460</v>
      </c>
      <c r="B222" t="s">
        <v>2472</v>
      </c>
      <c r="C222" t="s">
        <v>684</v>
      </c>
      <c r="D222" t="s">
        <v>2473</v>
      </c>
    </row>
    <row r="223" spans="1:4" x14ac:dyDescent="0.25">
      <c r="A223" t="s">
        <v>2460</v>
      </c>
      <c r="B223" t="s">
        <v>2070</v>
      </c>
      <c r="C223" t="s">
        <v>311</v>
      </c>
      <c r="D223" t="s">
        <v>2161</v>
      </c>
    </row>
    <row r="224" spans="1:4" x14ac:dyDescent="0.25">
      <c r="A224" t="s">
        <v>2460</v>
      </c>
      <c r="B224" t="s">
        <v>2055</v>
      </c>
      <c r="C224" t="s">
        <v>255</v>
      </c>
      <c r="D224" t="s">
        <v>270</v>
      </c>
    </row>
    <row r="225" spans="1:4" x14ac:dyDescent="0.25">
      <c r="A225" t="s">
        <v>2460</v>
      </c>
      <c r="B225" t="s">
        <v>2162</v>
      </c>
      <c r="C225" t="s">
        <v>442</v>
      </c>
      <c r="D225" t="s">
        <v>2163</v>
      </c>
    </row>
    <row r="226" spans="1:4" x14ac:dyDescent="0.25">
      <c r="A226" t="s">
        <v>2474</v>
      </c>
      <c r="B226" t="s">
        <v>2069</v>
      </c>
      <c r="C226" t="s">
        <v>267</v>
      </c>
      <c r="D226" t="s">
        <v>533</v>
      </c>
    </row>
    <row r="227" spans="1:4" x14ac:dyDescent="0.25">
      <c r="A227" t="s">
        <v>2474</v>
      </c>
      <c r="B227" t="s">
        <v>2475</v>
      </c>
      <c r="C227" t="s">
        <v>300</v>
      </c>
      <c r="D227" t="s">
        <v>2476</v>
      </c>
    </row>
    <row r="228" spans="1:4" x14ac:dyDescent="0.25">
      <c r="A228" t="s">
        <v>2474</v>
      </c>
      <c r="B228" t="s">
        <v>2477</v>
      </c>
      <c r="C228" t="s">
        <v>2478</v>
      </c>
      <c r="D228" t="s">
        <v>2479</v>
      </c>
    </row>
    <row r="229" spans="1:4" x14ac:dyDescent="0.25">
      <c r="A229" t="s">
        <v>2474</v>
      </c>
      <c r="B229" t="s">
        <v>2480</v>
      </c>
      <c r="C229" t="s">
        <v>645</v>
      </c>
      <c r="D229" t="s">
        <v>2481</v>
      </c>
    </row>
    <row r="230" spans="1:4" x14ac:dyDescent="0.25">
      <c r="A230" t="s">
        <v>2474</v>
      </c>
      <c r="B230" t="s">
        <v>2482</v>
      </c>
      <c r="C230" t="s">
        <v>2483</v>
      </c>
      <c r="D230" t="s">
        <v>2484</v>
      </c>
    </row>
    <row r="231" spans="1:4" x14ac:dyDescent="0.25">
      <c r="A231" t="s">
        <v>2474</v>
      </c>
      <c r="B231" t="s">
        <v>2485</v>
      </c>
      <c r="C231" t="s">
        <v>535</v>
      </c>
      <c r="D231" t="s">
        <v>2486</v>
      </c>
    </row>
    <row r="232" spans="1:4" x14ac:dyDescent="0.25">
      <c r="A232" t="s">
        <v>2474</v>
      </c>
      <c r="B232" t="s">
        <v>2487</v>
      </c>
      <c r="C232" t="s">
        <v>2488</v>
      </c>
      <c r="D232" t="s">
        <v>2489</v>
      </c>
    </row>
    <row r="233" spans="1:4" x14ac:dyDescent="0.25">
      <c r="A233" t="s">
        <v>2474</v>
      </c>
      <c r="B233" t="s">
        <v>2070</v>
      </c>
      <c r="C233" t="s">
        <v>311</v>
      </c>
      <c r="D233" t="s">
        <v>2161</v>
      </c>
    </row>
    <row r="234" spans="1:4" x14ac:dyDescent="0.25">
      <c r="A234" t="s">
        <v>2474</v>
      </c>
      <c r="B234" t="s">
        <v>2055</v>
      </c>
      <c r="C234" t="s">
        <v>255</v>
      </c>
      <c r="D234" t="s">
        <v>270</v>
      </c>
    </row>
    <row r="235" spans="1:4" x14ac:dyDescent="0.25">
      <c r="A235" t="s">
        <v>2474</v>
      </c>
      <c r="B235" t="s">
        <v>2162</v>
      </c>
      <c r="C235" t="s">
        <v>442</v>
      </c>
      <c r="D235" t="s">
        <v>2163</v>
      </c>
    </row>
    <row r="236" spans="1:4" x14ac:dyDescent="0.25">
      <c r="A236" t="s">
        <v>2490</v>
      </c>
      <c r="B236" t="s">
        <v>2172</v>
      </c>
      <c r="C236" t="s">
        <v>287</v>
      </c>
      <c r="D236" t="s">
        <v>533</v>
      </c>
    </row>
    <row r="237" spans="1:4" x14ac:dyDescent="0.25">
      <c r="A237" t="s">
        <v>2490</v>
      </c>
      <c r="B237" t="s">
        <v>2491</v>
      </c>
      <c r="C237" t="s">
        <v>2492</v>
      </c>
      <c r="D237" t="s">
        <v>2493</v>
      </c>
    </row>
    <row r="238" spans="1:4" x14ac:dyDescent="0.25">
      <c r="A238" t="s">
        <v>2490</v>
      </c>
      <c r="B238" t="s">
        <v>2494</v>
      </c>
      <c r="C238" t="s">
        <v>301</v>
      </c>
      <c r="D238" t="s">
        <v>2495</v>
      </c>
    </row>
    <row r="239" spans="1:4" x14ac:dyDescent="0.25">
      <c r="A239" t="s">
        <v>2490</v>
      </c>
      <c r="B239" t="s">
        <v>2263</v>
      </c>
      <c r="C239" t="s">
        <v>323</v>
      </c>
      <c r="D239" t="s">
        <v>2264</v>
      </c>
    </row>
    <row r="240" spans="1:4" x14ac:dyDescent="0.25">
      <c r="A240" t="s">
        <v>2490</v>
      </c>
      <c r="B240" t="s">
        <v>2081</v>
      </c>
      <c r="C240" t="s">
        <v>2042</v>
      </c>
      <c r="D240" t="s">
        <v>2265</v>
      </c>
    </row>
    <row r="241" spans="1:4" x14ac:dyDescent="0.25">
      <c r="A241" t="s">
        <v>2490</v>
      </c>
      <c r="B241" t="s">
        <v>2071</v>
      </c>
      <c r="C241" t="s">
        <v>372</v>
      </c>
      <c r="D241" t="s">
        <v>2259</v>
      </c>
    </row>
    <row r="242" spans="1:4" x14ac:dyDescent="0.25">
      <c r="A242" t="s">
        <v>2490</v>
      </c>
      <c r="B242" t="s">
        <v>2260</v>
      </c>
      <c r="C242" t="s">
        <v>2261</v>
      </c>
      <c r="D242" t="s">
        <v>2262</v>
      </c>
    </row>
    <row r="243" spans="1:4" x14ac:dyDescent="0.25">
      <c r="A243" t="s">
        <v>2490</v>
      </c>
      <c r="B243" t="s">
        <v>2496</v>
      </c>
      <c r="C243" t="s">
        <v>2497</v>
      </c>
      <c r="D243" t="s">
        <v>2498</v>
      </c>
    </row>
    <row r="244" spans="1:4" x14ac:dyDescent="0.25">
      <c r="A244" t="s">
        <v>2490</v>
      </c>
      <c r="B244" t="s">
        <v>2499</v>
      </c>
      <c r="C244" t="s">
        <v>2500</v>
      </c>
      <c r="D244" t="s">
        <v>2501</v>
      </c>
    </row>
    <row r="245" spans="1:4" x14ac:dyDescent="0.25">
      <c r="A245" t="s">
        <v>2490</v>
      </c>
      <c r="B245" t="s">
        <v>2070</v>
      </c>
      <c r="C245" t="s">
        <v>311</v>
      </c>
      <c r="D245" t="s">
        <v>2161</v>
      </c>
    </row>
    <row r="246" spans="1:4" x14ac:dyDescent="0.25">
      <c r="A246" t="s">
        <v>2490</v>
      </c>
      <c r="B246" t="s">
        <v>2055</v>
      </c>
      <c r="C246" t="s">
        <v>255</v>
      </c>
      <c r="D246" t="s">
        <v>270</v>
      </c>
    </row>
    <row r="247" spans="1:4" x14ac:dyDescent="0.25">
      <c r="A247" t="s">
        <v>2490</v>
      </c>
      <c r="B247" t="s">
        <v>2162</v>
      </c>
      <c r="C247" t="s">
        <v>442</v>
      </c>
      <c r="D247" t="s">
        <v>2163</v>
      </c>
    </row>
    <row r="248" spans="1:4" x14ac:dyDescent="0.25">
      <c r="A248" t="s">
        <v>2502</v>
      </c>
      <c r="B248" t="s">
        <v>2503</v>
      </c>
      <c r="C248" t="s">
        <v>271</v>
      </c>
      <c r="D248" t="s">
        <v>2504</v>
      </c>
    </row>
    <row r="249" spans="1:4" x14ac:dyDescent="0.25">
      <c r="A249" t="s">
        <v>2502</v>
      </c>
      <c r="B249" t="s">
        <v>2082</v>
      </c>
      <c r="C249" t="s">
        <v>302</v>
      </c>
      <c r="D249" t="s">
        <v>2505</v>
      </c>
    </row>
    <row r="250" spans="1:4" x14ac:dyDescent="0.25">
      <c r="A250" t="s">
        <v>2502</v>
      </c>
      <c r="B250" t="s">
        <v>2072</v>
      </c>
      <c r="C250" t="s">
        <v>624</v>
      </c>
      <c r="D250" t="s">
        <v>2506</v>
      </c>
    </row>
    <row r="251" spans="1:4" x14ac:dyDescent="0.25">
      <c r="A251" t="s">
        <v>2507</v>
      </c>
      <c r="B251" t="s">
        <v>2050</v>
      </c>
      <c r="C251" t="s">
        <v>240</v>
      </c>
      <c r="D251" t="s">
        <v>2096</v>
      </c>
    </row>
    <row r="252" spans="1:4" x14ac:dyDescent="0.25">
      <c r="A252" t="s">
        <v>2507</v>
      </c>
      <c r="B252" t="s">
        <v>2083</v>
      </c>
      <c r="C252" t="s">
        <v>252</v>
      </c>
      <c r="D252" t="s">
        <v>330</v>
      </c>
    </row>
    <row r="253" spans="1:4" x14ac:dyDescent="0.25">
      <c r="A253" t="s">
        <v>2507</v>
      </c>
      <c r="B253" t="s">
        <v>2055</v>
      </c>
      <c r="C253" t="s">
        <v>255</v>
      </c>
      <c r="D253" t="s">
        <v>270</v>
      </c>
    </row>
    <row r="254" spans="1:4" x14ac:dyDescent="0.25">
      <c r="A254" t="s">
        <v>2507</v>
      </c>
      <c r="B254" t="s">
        <v>2162</v>
      </c>
      <c r="C254" t="s">
        <v>442</v>
      </c>
      <c r="D254" t="s">
        <v>2163</v>
      </c>
    </row>
    <row r="255" spans="1:4" x14ac:dyDescent="0.25">
      <c r="A255" t="s">
        <v>2508</v>
      </c>
      <c r="B255" t="s">
        <v>2050</v>
      </c>
      <c r="C255" t="s">
        <v>240</v>
      </c>
      <c r="D255" t="s">
        <v>2096</v>
      </c>
    </row>
    <row r="256" spans="1:4" x14ac:dyDescent="0.25">
      <c r="A256" t="s">
        <v>2508</v>
      </c>
      <c r="B256" t="s">
        <v>2083</v>
      </c>
      <c r="C256" t="s">
        <v>252</v>
      </c>
      <c r="D256" t="s">
        <v>330</v>
      </c>
    </row>
    <row r="257" spans="1:4" x14ac:dyDescent="0.25">
      <c r="A257" t="s">
        <v>2508</v>
      </c>
      <c r="B257" t="s">
        <v>2055</v>
      </c>
      <c r="C257" t="s">
        <v>255</v>
      </c>
      <c r="D257" t="s">
        <v>270</v>
      </c>
    </row>
    <row r="258" spans="1:4" x14ac:dyDescent="0.25">
      <c r="A258" t="s">
        <v>2508</v>
      </c>
      <c r="B258" t="s">
        <v>2162</v>
      </c>
      <c r="C258" t="s">
        <v>442</v>
      </c>
      <c r="D258" t="s">
        <v>2163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READ_ME</vt:lpstr>
      <vt:lpstr>Raw data</vt:lpstr>
      <vt:lpstr>Clean data</vt:lpstr>
      <vt:lpstr>Analysis</vt:lpstr>
      <vt:lpstr>Cleaning Log</vt:lpstr>
      <vt:lpstr>Deletion Log</vt:lpstr>
      <vt:lpstr>Kobo survey</vt:lpstr>
      <vt:lpstr>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2021-11-05T09:36:51Z</dcterms:created>
  <dcterms:modified xsi:type="dcterms:W3CDTF">2022-01-12T10:06:29Z</dcterms:modified>
</cp:coreProperties>
</file>